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filterPrivacy="1" codeName="ThisWorkbook" defaultThemeVersion="124226"/>
  <xr:revisionPtr revIDLastSave="0" documentId="8_{5C3816CE-74A7-4F08-97CA-13DE4F5527AF}" xr6:coauthVersionLast="47" xr6:coauthVersionMax="47" xr10:uidLastSave="{00000000-0000-0000-0000-000000000000}"/>
  <bookViews>
    <workbookView xWindow="48000" yWindow="0" windowWidth="19200" windowHeight="15600" tabRatio="883" activeTab="8" xr2:uid="{00000000-000D-0000-FFFF-FFFF00000000}"/>
  </bookViews>
  <sheets>
    <sheet name="introduction" sheetId="26" r:id="rId1"/>
    <sheet name="summary" sheetId="27" r:id="rId2"/>
    <sheet name="per year budget actuals" sheetId="19" r:id="rId3"/>
    <sheet name="Budget P1 USD" sheetId="20" state="hidden" r:id="rId4"/>
    <sheet name="Budget P1 USD (2)" sheetId="21" state="hidden" r:id="rId5"/>
    <sheet name="Year 1 monthly budget" sheetId="22" state="hidden" r:id="rId6"/>
    <sheet name="total per cost category" sheetId="25" r:id="rId7"/>
    <sheet name="explanatory notes" sheetId="28" r:id="rId8"/>
    <sheet name="personnel  costs summary" sheetId="31" r:id="rId9"/>
  </sheets>
  <definedNames>
    <definedName name="EUR" localSheetId="4">'Budget P1 USD (2)'!$H$1</definedName>
    <definedName name="EUR">'Budget P1 USD'!$H$1</definedName>
    <definedName name="ghc" localSheetId="8">#REF!</definedName>
    <definedName name="ghc">#REF!</definedName>
    <definedName name="_xlnm.Print_Area" localSheetId="7">'explanatory notes'!$A$1:$J$52</definedName>
    <definedName name="_xlnm.Print_Area" localSheetId="0">introduction!$A$1:$N$19</definedName>
    <definedName name="_xlnm.Print_Area" localSheetId="2">'per year budget actuals'!$A$1:$BB$69</definedName>
    <definedName name="_xlnm.Print_Area" localSheetId="8">'personnel  costs summary'!$A$1:$G$24</definedName>
    <definedName name="_xlnm.Print_Area" localSheetId="1">summary!$A$1:$H$40</definedName>
    <definedName name="_xlnm.Print_Area" localSheetId="6">'total per cost category'!$A$1:$N$25</definedName>
    <definedName name="_xlnm.Print_Titles" localSheetId="2">'per year budget actuals'!$A:$B</definedName>
    <definedName name="USD" localSheetId="4">'Budget P1 USD (2)'!$H$1</definedName>
    <definedName name="USD">'Budget P1 USD'!$H$1</definedName>
    <definedName name="yes" localSheetId="8">#REF!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Z39" i="19" l="1"/>
  <c r="AZ63" i="19"/>
  <c r="BA63" i="19"/>
  <c r="AZ64" i="19"/>
  <c r="BA64" i="19"/>
  <c r="AZ65" i="19"/>
  <c r="BA65" i="19"/>
  <c r="AY64" i="19"/>
  <c r="AY65" i="19"/>
  <c r="AY63" i="19"/>
  <c r="AZ59" i="19"/>
  <c r="BA59" i="19"/>
  <c r="AZ60" i="19"/>
  <c r="BA60" i="19"/>
  <c r="AZ61" i="19"/>
  <c r="BA61" i="19"/>
  <c r="AY60" i="19"/>
  <c r="AY61" i="19"/>
  <c r="AY59" i="19"/>
  <c r="AZ56" i="19"/>
  <c r="BA56" i="19"/>
  <c r="AZ57" i="19"/>
  <c r="BA57" i="19"/>
  <c r="AY57" i="19"/>
  <c r="AY56" i="19"/>
  <c r="AZ51" i="19"/>
  <c r="BA51" i="19"/>
  <c r="AZ52" i="19"/>
  <c r="BA52" i="19"/>
  <c r="AZ53" i="19"/>
  <c r="BA53" i="19"/>
  <c r="AY52" i="19"/>
  <c r="AY53" i="19"/>
  <c r="AY51" i="19"/>
  <c r="AZ47" i="19"/>
  <c r="BA47" i="19"/>
  <c r="AZ48" i="19"/>
  <c r="BA48" i="19"/>
  <c r="AZ49" i="19"/>
  <c r="BA49" i="19"/>
  <c r="AY48" i="19"/>
  <c r="AY49" i="19"/>
  <c r="AY47" i="19"/>
  <c r="AZ44" i="19"/>
  <c r="BA44" i="19"/>
  <c r="AZ45" i="19"/>
  <c r="BA45" i="19"/>
  <c r="AY45" i="19"/>
  <c r="AY44" i="19"/>
  <c r="AZ41" i="19"/>
  <c r="BA41" i="19"/>
  <c r="AZ40" i="19"/>
  <c r="BA40" i="19"/>
  <c r="BA39" i="19"/>
  <c r="AY41" i="19"/>
  <c r="AY40" i="19"/>
  <c r="AY39" i="19"/>
  <c r="AZ37" i="19"/>
  <c r="AZ35" i="19"/>
  <c r="BA35" i="19"/>
  <c r="AZ36" i="19"/>
  <c r="BA36" i="19"/>
  <c r="BA37" i="19"/>
  <c r="AY36" i="19"/>
  <c r="AY37" i="19"/>
  <c r="AY35" i="19"/>
  <c r="BA33" i="19"/>
  <c r="AZ33" i="19"/>
  <c r="AZ32" i="19"/>
  <c r="BA32" i="19"/>
  <c r="AY33" i="19"/>
  <c r="AY32" i="19"/>
  <c r="AZ29" i="19"/>
  <c r="BA29" i="19"/>
  <c r="AZ28" i="19"/>
  <c r="BA28" i="19"/>
  <c r="AY29" i="19"/>
  <c r="AY28" i="19"/>
  <c r="AZ26" i="19"/>
  <c r="BA26" i="19"/>
  <c r="AZ25" i="19"/>
  <c r="BA25" i="19"/>
  <c r="AZ24" i="19"/>
  <c r="BA24" i="19"/>
  <c r="AY25" i="19"/>
  <c r="AY26" i="19"/>
  <c r="AY24" i="19"/>
  <c r="AY22" i="19"/>
  <c r="AZ22" i="19"/>
  <c r="BA22" i="19"/>
  <c r="AZ21" i="19"/>
  <c r="BA21" i="19"/>
  <c r="AY21" i="19"/>
  <c r="AT21" i="19"/>
  <c r="AG20" i="19"/>
  <c r="AH20" i="19"/>
  <c r="AI20" i="19"/>
  <c r="AJ20" i="19"/>
  <c r="AK20" i="19"/>
  <c r="AL20" i="19"/>
  <c r="AM20" i="19"/>
  <c r="AN20" i="19"/>
  <c r="AO20" i="19"/>
  <c r="AP20" i="19"/>
  <c r="AQ20" i="19"/>
  <c r="AR20" i="19"/>
  <c r="AG68" i="19"/>
  <c r="AH68" i="19"/>
  <c r="AI68" i="19"/>
  <c r="AJ68" i="19"/>
  <c r="AK68" i="19"/>
  <c r="AL68" i="19"/>
  <c r="AM68" i="19"/>
  <c r="AN68" i="19"/>
  <c r="AO68" i="19"/>
  <c r="AP68" i="19"/>
  <c r="AQ68" i="19"/>
  <c r="AR68" i="19"/>
  <c r="S20" i="19"/>
  <c r="S68" i="19" s="1"/>
  <c r="R20" i="19"/>
  <c r="R68" i="19" s="1"/>
  <c r="Q20" i="19"/>
  <c r="Q68" i="19" s="1"/>
  <c r="P20" i="19"/>
  <c r="P68" i="19" s="1"/>
  <c r="W20" i="19"/>
  <c r="W68" i="19" s="1"/>
  <c r="V20" i="19"/>
  <c r="V68" i="19" s="1"/>
  <c r="U20" i="19"/>
  <c r="U68" i="19" s="1"/>
  <c r="T20" i="19"/>
  <c r="T68" i="19" s="1"/>
  <c r="X20" i="19"/>
  <c r="Y20" i="19"/>
  <c r="Z20" i="19"/>
  <c r="Z68" i="19" s="1"/>
  <c r="AA20" i="19"/>
  <c r="AA68" i="19" s="1"/>
  <c r="X68" i="19"/>
  <c r="Y68" i="19"/>
  <c r="AT22" i="19"/>
  <c r="AU21" i="19"/>
  <c r="AT24" i="19"/>
  <c r="AT25" i="19"/>
  <c r="AT26" i="19"/>
  <c r="AT28" i="19"/>
  <c r="AT29" i="19"/>
  <c r="AT32" i="19"/>
  <c r="AT33" i="19"/>
  <c r="AT35" i="19"/>
  <c r="AT36" i="19"/>
  <c r="AT37" i="19"/>
  <c r="AT39" i="19"/>
  <c r="AT40" i="19"/>
  <c r="AT41" i="19"/>
  <c r="AT44" i="19"/>
  <c r="AT45" i="19"/>
  <c r="AT47" i="19"/>
  <c r="AT48" i="19"/>
  <c r="AT49" i="19"/>
  <c r="AT51" i="19"/>
  <c r="AT52" i="19"/>
  <c r="AT53" i="19"/>
  <c r="AT56" i="19"/>
  <c r="AT57" i="19"/>
  <c r="AT59" i="19"/>
  <c r="AT60" i="19"/>
  <c r="AT61" i="19"/>
  <c r="AT63" i="19"/>
  <c r="AT64" i="19"/>
  <c r="AT65" i="19"/>
  <c r="AY62" i="19" l="1"/>
  <c r="AT27" i="19"/>
  <c r="AT50" i="19"/>
  <c r="AT38" i="19"/>
  <c r="AT23" i="19"/>
  <c r="AT20" i="19" s="1"/>
  <c r="AT62" i="19"/>
  <c r="AT58" i="19"/>
  <c r="AT55" i="19" s="1"/>
  <c r="AT46" i="19"/>
  <c r="AT43" i="19" s="1"/>
  <c r="AT34" i="19"/>
  <c r="AT31" i="19" s="1"/>
  <c r="D21" i="31" l="1"/>
  <c r="N21" i="31"/>
  <c r="E21" i="31"/>
  <c r="F21" i="31"/>
  <c r="G21" i="31"/>
  <c r="O21" i="31" l="1"/>
  <c r="P21" i="31"/>
  <c r="Q21" i="31"/>
  <c r="J21" i="31"/>
  <c r="K21" i="31"/>
  <c r="L21" i="31"/>
  <c r="I21" i="31"/>
  <c r="C38" i="27" l="1"/>
  <c r="D38" i="27"/>
  <c r="E38" i="27"/>
  <c r="F38" i="27"/>
  <c r="G38" i="27"/>
  <c r="B38" i="27"/>
  <c r="C34" i="27"/>
  <c r="D34" i="27"/>
  <c r="E34" i="27"/>
  <c r="F34" i="27"/>
  <c r="G34" i="27"/>
  <c r="B34" i="27"/>
  <c r="E26" i="27"/>
  <c r="G26" i="27"/>
  <c r="B40" i="27" l="1"/>
  <c r="G40" i="27"/>
  <c r="D40" i="27"/>
  <c r="E40" i="27"/>
  <c r="C40" i="27"/>
  <c r="K19" i="25"/>
  <c r="K20" i="25"/>
  <c r="J20" i="25"/>
  <c r="J19" i="25"/>
  <c r="G20" i="25"/>
  <c r="I20" i="19"/>
  <c r="I68" i="19" s="1"/>
  <c r="H20" i="25"/>
  <c r="H19" i="25"/>
  <c r="K22" i="25"/>
  <c r="G19" i="25"/>
  <c r="K21" i="25"/>
  <c r="AD20" i="19"/>
  <c r="AD68" i="19" s="1"/>
  <c r="N20" i="19"/>
  <c r="N68" i="19" s="1"/>
  <c r="E20" i="19"/>
  <c r="E68" i="19" s="1"/>
  <c r="AV65" i="19"/>
  <c r="AV64" i="19"/>
  <c r="AV63" i="19"/>
  <c r="AV61" i="19"/>
  <c r="AV60" i="19"/>
  <c r="AV59" i="19"/>
  <c r="AV57" i="19"/>
  <c r="AV56" i="19"/>
  <c r="AV53" i="19"/>
  <c r="AV52" i="19"/>
  <c r="AV51" i="19"/>
  <c r="AV49" i="19"/>
  <c r="AV48" i="19"/>
  <c r="AV47" i="19"/>
  <c r="AV45" i="19"/>
  <c r="AV44" i="19"/>
  <c r="AV41" i="19"/>
  <c r="AV40" i="19"/>
  <c r="AV39" i="19"/>
  <c r="AV37" i="19"/>
  <c r="AV36" i="19"/>
  <c r="AV35" i="19"/>
  <c r="AV33" i="19"/>
  <c r="AV32" i="19"/>
  <c r="AV29" i="19"/>
  <c r="AV28" i="19"/>
  <c r="AV26" i="19"/>
  <c r="AV25" i="19"/>
  <c r="AV24" i="19"/>
  <c r="AV22" i="19"/>
  <c r="AV21" i="19"/>
  <c r="AU65" i="19"/>
  <c r="AU64" i="19"/>
  <c r="AU63" i="19"/>
  <c r="AU61" i="19"/>
  <c r="AU60" i="19"/>
  <c r="AU57" i="19"/>
  <c r="AU53" i="19"/>
  <c r="AU52" i="19"/>
  <c r="AU51" i="19"/>
  <c r="AU49" i="19"/>
  <c r="AU48" i="19"/>
  <c r="AU47" i="19"/>
  <c r="AU41" i="19"/>
  <c r="AU40" i="19"/>
  <c r="AU39" i="19"/>
  <c r="AU37" i="19"/>
  <c r="AU36" i="19"/>
  <c r="AU29" i="19"/>
  <c r="AU28" i="19"/>
  <c r="AU26" i="19"/>
  <c r="AU25" i="19"/>
  <c r="AU44" i="19"/>
  <c r="AU59" i="19"/>
  <c r="AU45" i="19"/>
  <c r="AU56" i="19"/>
  <c r="AU33" i="19"/>
  <c r="AU24" i="19"/>
  <c r="AU35" i="19"/>
  <c r="AU22" i="19"/>
  <c r="AU32" i="19"/>
  <c r="D20" i="25"/>
  <c r="D19" i="25"/>
  <c r="E19" i="25"/>
  <c r="E20" i="25"/>
  <c r="L20" i="19"/>
  <c r="M20" i="19"/>
  <c r="M68" i="19" s="1"/>
  <c r="H20" i="19"/>
  <c r="H68" i="19" s="1"/>
  <c r="D20" i="19"/>
  <c r="D68" i="19" s="1"/>
  <c r="AB20" i="19"/>
  <c r="AB68" i="19" s="1"/>
  <c r="G20" i="19"/>
  <c r="G68" i="19" s="1"/>
  <c r="AC20" i="19"/>
  <c r="AC68" i="19" s="1"/>
  <c r="J21" i="25"/>
  <c r="G22" i="25"/>
  <c r="G21" i="25"/>
  <c r="H21" i="25"/>
  <c r="H22" i="25"/>
  <c r="J22" i="25"/>
  <c r="D22" i="25"/>
  <c r="E21" i="25"/>
  <c r="E22" i="25"/>
  <c r="L68" i="19"/>
  <c r="AE20" i="19"/>
  <c r="AE68" i="19" s="1"/>
  <c r="J20" i="19"/>
  <c r="J68" i="19" s="1"/>
  <c r="O20" i="19"/>
  <c r="O68" i="19" s="1"/>
  <c r="C32" i="21"/>
  <c r="R9" i="22"/>
  <c r="R13" i="22"/>
  <c r="S13" i="22" s="1"/>
  <c r="R15" i="22"/>
  <c r="S15" i="22" s="1"/>
  <c r="R26" i="22"/>
  <c r="B18" i="22"/>
  <c r="B36" i="22"/>
  <c r="B40" i="22"/>
  <c r="B42" i="22"/>
  <c r="B43" i="22"/>
  <c r="B53" i="22"/>
  <c r="M7" i="22"/>
  <c r="B7" i="22" s="1"/>
  <c r="B34" i="22" s="1"/>
  <c r="L7" i="22"/>
  <c r="S9" i="22"/>
  <c r="S26" i="22"/>
  <c r="J10" i="22"/>
  <c r="B10" i="22" s="1"/>
  <c r="B37" i="22" s="1"/>
  <c r="J22" i="22"/>
  <c r="I22" i="22"/>
  <c r="H22" i="22"/>
  <c r="H17" i="22"/>
  <c r="B17" i="22" s="1"/>
  <c r="B44" i="22" s="1"/>
  <c r="G5" i="22"/>
  <c r="H5" i="22"/>
  <c r="I5" i="22"/>
  <c r="J5" i="22"/>
  <c r="K5" i="22"/>
  <c r="L5" i="22"/>
  <c r="M5" i="22"/>
  <c r="N5" i="22"/>
  <c r="F5" i="22"/>
  <c r="B5" i="22" s="1"/>
  <c r="B32" i="22" s="1"/>
  <c r="N24" i="22"/>
  <c r="M24" i="22"/>
  <c r="L24" i="22"/>
  <c r="K24" i="22"/>
  <c r="B24" i="22" s="1"/>
  <c r="J23" i="22"/>
  <c r="B23" i="22" s="1"/>
  <c r="B11" i="22"/>
  <c r="B38" i="22" s="1"/>
  <c r="B12" i="22"/>
  <c r="R12" i="22" s="1"/>
  <c r="S12" i="22" s="1"/>
  <c r="B25" i="22"/>
  <c r="B52" i="22" s="1"/>
  <c r="I26" i="22"/>
  <c r="B6" i="22"/>
  <c r="B33" i="22" s="1"/>
  <c r="B4" i="22"/>
  <c r="B31" i="22"/>
  <c r="B39" i="22"/>
  <c r="R25" i="22"/>
  <c r="S25" i="22" s="1"/>
  <c r="D60" i="21"/>
  <c r="C59" i="21"/>
  <c r="C58" i="21"/>
  <c r="C60" i="21" s="1"/>
  <c r="D33" i="21"/>
  <c r="C33" i="21" s="1"/>
  <c r="C125" i="20"/>
  <c r="C124" i="20" s="1"/>
  <c r="C60" i="20"/>
  <c r="C19" i="21" s="1"/>
  <c r="E19" i="21" s="1"/>
  <c r="G20" i="21"/>
  <c r="G19" i="21"/>
  <c r="E119" i="20"/>
  <c r="C45" i="20"/>
  <c r="C32" i="20"/>
  <c r="E24" i="21"/>
  <c r="E128" i="20"/>
  <c r="E127" i="20"/>
  <c r="E126" i="20"/>
  <c r="E122" i="20"/>
  <c r="E120" i="20"/>
  <c r="C120" i="20"/>
  <c r="E118" i="20"/>
  <c r="C118" i="20"/>
  <c r="E117" i="20"/>
  <c r="C117" i="20"/>
  <c r="E116" i="20"/>
  <c r="C116" i="20"/>
  <c r="C21" i="21" s="1"/>
  <c r="E21" i="21" s="1"/>
  <c r="F21" i="21" s="1"/>
  <c r="H21" i="21" s="1"/>
  <c r="E115" i="20"/>
  <c r="C115" i="20"/>
  <c r="C113" i="20"/>
  <c r="C112" i="20"/>
  <c r="E111" i="20"/>
  <c r="C111" i="20"/>
  <c r="E110" i="20"/>
  <c r="C110" i="20"/>
  <c r="C109" i="20"/>
  <c r="C108" i="20" s="1"/>
  <c r="E106" i="20"/>
  <c r="C106" i="20"/>
  <c r="C105" i="20"/>
  <c r="E104" i="20"/>
  <c r="C104" i="20"/>
  <c r="C103" i="20"/>
  <c r="C102" i="20"/>
  <c r="E101" i="20"/>
  <c r="C101" i="20"/>
  <c r="C100" i="20"/>
  <c r="C99" i="20"/>
  <c r="C98" i="20"/>
  <c r="E97" i="20"/>
  <c r="C97" i="20"/>
  <c r="C96" i="20"/>
  <c r="C95" i="20"/>
  <c r="C94" i="20" s="1"/>
  <c r="E93" i="20"/>
  <c r="E92" i="20"/>
  <c r="E91" i="20"/>
  <c r="E90" i="20"/>
  <c r="E89" i="20"/>
  <c r="E88" i="20"/>
  <c r="E87" i="20"/>
  <c r="E86" i="20"/>
  <c r="C86" i="20"/>
  <c r="E85" i="20"/>
  <c r="C85" i="20"/>
  <c r="E83" i="20"/>
  <c r="C83" i="20"/>
  <c r="E82" i="20"/>
  <c r="C82" i="20"/>
  <c r="E81" i="20"/>
  <c r="C81" i="20"/>
  <c r="E78" i="20"/>
  <c r="E77" i="20"/>
  <c r="E74" i="20"/>
  <c r="C74" i="20"/>
  <c r="E73" i="20"/>
  <c r="C73" i="20"/>
  <c r="E72" i="20"/>
  <c r="C72" i="20"/>
  <c r="E71" i="20"/>
  <c r="C71" i="20"/>
  <c r="E70" i="20"/>
  <c r="C70" i="20"/>
  <c r="E69" i="20"/>
  <c r="C69" i="20"/>
  <c r="E68" i="20"/>
  <c r="C68" i="20"/>
  <c r="E67" i="20"/>
  <c r="C67" i="20"/>
  <c r="E66" i="20"/>
  <c r="C66" i="20"/>
  <c r="E65" i="20"/>
  <c r="C65" i="20"/>
  <c r="E64" i="20"/>
  <c r="E63" i="20" s="1"/>
  <c r="C64" i="20"/>
  <c r="C63" i="20" s="1"/>
  <c r="E62" i="20"/>
  <c r="E61" i="20"/>
  <c r="E59" i="20"/>
  <c r="C59" i="20"/>
  <c r="E58" i="20"/>
  <c r="C58" i="20"/>
  <c r="E57" i="20"/>
  <c r="C57" i="20"/>
  <c r="E56" i="20"/>
  <c r="C56" i="20"/>
  <c r="E55" i="20"/>
  <c r="C55" i="20"/>
  <c r="E54" i="20"/>
  <c r="C54" i="20"/>
  <c r="E53" i="20"/>
  <c r="C53" i="20"/>
  <c r="E52" i="20"/>
  <c r="C52" i="20"/>
  <c r="E51" i="20"/>
  <c r="C51" i="20"/>
  <c r="E50" i="20"/>
  <c r="C50" i="20"/>
  <c r="E49" i="20"/>
  <c r="C49" i="20"/>
  <c r="E47" i="20"/>
  <c r="E44" i="20"/>
  <c r="C44" i="20"/>
  <c r="E41" i="20"/>
  <c r="C41" i="20"/>
  <c r="C40" i="20"/>
  <c r="C39" i="20"/>
  <c r="C38" i="20"/>
  <c r="E37" i="20"/>
  <c r="C37" i="20"/>
  <c r="E28" i="20"/>
  <c r="C28" i="20"/>
  <c r="E24" i="20"/>
  <c r="C24" i="20"/>
  <c r="E20" i="20"/>
  <c r="E19" i="20"/>
  <c r="E17" i="20"/>
  <c r="E15" i="20"/>
  <c r="C15" i="20"/>
  <c r="E14" i="20"/>
  <c r="C14" i="20"/>
  <c r="E10" i="20"/>
  <c r="C10" i="20"/>
  <c r="E109" i="20"/>
  <c r="E108" i="20" s="1"/>
  <c r="E105" i="20"/>
  <c r="C90" i="20"/>
  <c r="C88" i="20"/>
  <c r="C75" i="20"/>
  <c r="C20" i="21" s="1"/>
  <c r="E20" i="21" s="1"/>
  <c r="E60" i="20"/>
  <c r="D60" i="20" s="1"/>
  <c r="D48" i="20" s="1"/>
  <c r="E32" i="20"/>
  <c r="E18" i="20"/>
  <c r="C17" i="20"/>
  <c r="E9" i="20"/>
  <c r="E80" i="20"/>
  <c r="E79" i="20" s="1"/>
  <c r="C35" i="20"/>
  <c r="E75" i="20"/>
  <c r="D75" i="20" s="1"/>
  <c r="D20" i="21" s="1"/>
  <c r="E35" i="20"/>
  <c r="C23" i="20"/>
  <c r="C18" i="20"/>
  <c r="E22" i="20"/>
  <c r="E45" i="20"/>
  <c r="C87" i="20"/>
  <c r="C89" i="20"/>
  <c r="C91" i="20"/>
  <c r="E95" i="20"/>
  <c r="E94" i="20" s="1"/>
  <c r="E30" i="20"/>
  <c r="C30" i="20"/>
  <c r="C31" i="20"/>
  <c r="C18" i="21" s="1"/>
  <c r="E31" i="20"/>
  <c r="E23" i="20"/>
  <c r="E96" i="20"/>
  <c r="E36" i="20"/>
  <c r="E29" i="20"/>
  <c r="C29" i="20"/>
  <c r="E16" i="20"/>
  <c r="C16" i="20"/>
  <c r="E114" i="20"/>
  <c r="C114" i="20"/>
  <c r="E100" i="20"/>
  <c r="G18" i="21"/>
  <c r="G22" i="21"/>
  <c r="E102" i="20"/>
  <c r="C43" i="20"/>
  <c r="E43" i="20"/>
  <c r="E103" i="20"/>
  <c r="E40" i="20"/>
  <c r="E42" i="20"/>
  <c r="C119" i="20"/>
  <c r="C22" i="21" s="1"/>
  <c r="E22" i="21" s="1"/>
  <c r="P22" i="22" s="1"/>
  <c r="G17" i="21"/>
  <c r="G16" i="21"/>
  <c r="G9" i="21"/>
  <c r="D34" i="21" s="1"/>
  <c r="C34" i="21" s="1"/>
  <c r="C42" i="20"/>
  <c r="C36" i="20"/>
  <c r="G23" i="21"/>
  <c r="G10" i="21"/>
  <c r="E13" i="20"/>
  <c r="E39" i="20"/>
  <c r="E99" i="20"/>
  <c r="E113" i="20"/>
  <c r="G13" i="21"/>
  <c r="C13" i="20"/>
  <c r="E38" i="20"/>
  <c r="E84" i="20"/>
  <c r="E98" i="20"/>
  <c r="E112" i="20"/>
  <c r="G12" i="21"/>
  <c r="G14" i="21"/>
  <c r="E12" i="20"/>
  <c r="C84" i="20"/>
  <c r="C12" i="20"/>
  <c r="C27" i="20"/>
  <c r="E27" i="20"/>
  <c r="E25" i="20"/>
  <c r="C26" i="20"/>
  <c r="E26" i="20"/>
  <c r="C25" i="20"/>
  <c r="C9" i="20"/>
  <c r="C80" i="20"/>
  <c r="C79" i="20" s="1"/>
  <c r="C22" i="20"/>
  <c r="B45" i="22"/>
  <c r="B14" i="22"/>
  <c r="B41" i="22" s="1"/>
  <c r="E125" i="20"/>
  <c r="C11" i="20"/>
  <c r="C20" i="19"/>
  <c r="C68" i="19" s="1"/>
  <c r="D21" i="25"/>
  <c r="F20" i="19"/>
  <c r="F68" i="19" s="1"/>
  <c r="E11" i="20"/>
  <c r="C35" i="21" l="1"/>
  <c r="C53" i="21" s="1"/>
  <c r="D23" i="20"/>
  <c r="B8" i="22"/>
  <c r="B22" i="22"/>
  <c r="B49" i="22" s="1"/>
  <c r="AU58" i="19"/>
  <c r="AV27" i="19"/>
  <c r="D125" i="20"/>
  <c r="D23" i="21" s="1"/>
  <c r="BB21" i="19"/>
  <c r="AV38" i="19"/>
  <c r="BB49" i="19"/>
  <c r="D39" i="20"/>
  <c r="D98" i="20"/>
  <c r="D86" i="20"/>
  <c r="D104" i="20"/>
  <c r="BB51" i="19"/>
  <c r="D95" i="20"/>
  <c r="D94" i="20" s="1"/>
  <c r="D88" i="20"/>
  <c r="AY23" i="19"/>
  <c r="BB33" i="19"/>
  <c r="BB39" i="19"/>
  <c r="BB45" i="19"/>
  <c r="BB57" i="19"/>
  <c r="BB63" i="19"/>
  <c r="AZ50" i="19"/>
  <c r="AZ62" i="19"/>
  <c r="BA27" i="19"/>
  <c r="BA38" i="19"/>
  <c r="BA50" i="19"/>
  <c r="BA62" i="19"/>
  <c r="AY46" i="19"/>
  <c r="BB26" i="19"/>
  <c r="D102" i="20"/>
  <c r="D45" i="20"/>
  <c r="BB47" i="19"/>
  <c r="AZ23" i="19"/>
  <c r="BB29" i="19"/>
  <c r="BB32" i="19"/>
  <c r="BB56" i="19"/>
  <c r="BB61" i="19"/>
  <c r="R24" i="22"/>
  <c r="S24" i="22" s="1"/>
  <c r="B51" i="22"/>
  <c r="R23" i="22"/>
  <c r="S23" i="22" s="1"/>
  <c r="B50" i="22"/>
  <c r="R22" i="22"/>
  <c r="S22" i="22" s="1"/>
  <c r="M21" i="25"/>
  <c r="D100" i="20"/>
  <c r="BB40" i="19"/>
  <c r="BB52" i="19"/>
  <c r="BB59" i="19"/>
  <c r="BB64" i="19"/>
  <c r="AZ34" i="19"/>
  <c r="BB41" i="19"/>
  <c r="AZ46" i="19"/>
  <c r="BB60" i="19"/>
  <c r="BB65" i="19"/>
  <c r="BB25" i="19"/>
  <c r="BA34" i="19"/>
  <c r="BA46" i="19"/>
  <c r="D28" i="20"/>
  <c r="D81" i="20"/>
  <c r="D83" i="20"/>
  <c r="D101" i="20"/>
  <c r="D111" i="20"/>
  <c r="AU62" i="19"/>
  <c r="AU55" i="19" s="1"/>
  <c r="AV23" i="19"/>
  <c r="AV34" i="19"/>
  <c r="BB28" i="19"/>
  <c r="BB36" i="19"/>
  <c r="D35" i="21"/>
  <c r="D53" i="21" s="1"/>
  <c r="D103" i="20"/>
  <c r="D89" i="20"/>
  <c r="C48" i="20"/>
  <c r="AY38" i="19"/>
  <c r="N21" i="25"/>
  <c r="D13" i="20"/>
  <c r="D31" i="20"/>
  <c r="E48" i="20"/>
  <c r="M19" i="25"/>
  <c r="G25" i="25"/>
  <c r="D9" i="20"/>
  <c r="D113" i="20"/>
  <c r="D16" i="20"/>
  <c r="D16" i="21" s="1"/>
  <c r="D32" i="20"/>
  <c r="D22" i="21" s="1"/>
  <c r="D82" i="20"/>
  <c r="D96" i="20"/>
  <c r="D118" i="20"/>
  <c r="D14" i="20"/>
  <c r="D41" i="20"/>
  <c r="D97" i="20"/>
  <c r="AY50" i="19"/>
  <c r="BA58" i="19"/>
  <c r="BB37" i="19"/>
  <c r="BB24" i="19"/>
  <c r="D36" i="20"/>
  <c r="D42" i="20"/>
  <c r="AU50" i="19"/>
  <c r="AZ58" i="19"/>
  <c r="AY34" i="19"/>
  <c r="AV46" i="19"/>
  <c r="AV50" i="19"/>
  <c r="AV58" i="19"/>
  <c r="BB44" i="19"/>
  <c r="D63" i="20"/>
  <c r="D115" i="20"/>
  <c r="AZ38" i="19"/>
  <c r="AY58" i="19"/>
  <c r="AZ27" i="19"/>
  <c r="BB35" i="19"/>
  <c r="BA23" i="19"/>
  <c r="D80" i="20"/>
  <c r="D79" i="20" s="1"/>
  <c r="D26" i="20"/>
  <c r="D27" i="20"/>
  <c r="D87" i="20"/>
  <c r="D105" i="20"/>
  <c r="D17" i="20"/>
  <c r="D85" i="20"/>
  <c r="D110" i="20"/>
  <c r="M22" i="25"/>
  <c r="C17" i="21"/>
  <c r="E17" i="21" s="1"/>
  <c r="P11" i="22" s="1"/>
  <c r="R11" i="22" s="1"/>
  <c r="S11" i="22" s="1"/>
  <c r="D116" i="20"/>
  <c r="D21" i="21" s="1"/>
  <c r="D84" i="20"/>
  <c r="D91" i="20"/>
  <c r="D18" i="20"/>
  <c r="D109" i="20"/>
  <c r="D108" i="20" s="1"/>
  <c r="F20" i="21"/>
  <c r="H20" i="21" s="1"/>
  <c r="C48" i="21"/>
  <c r="B20" i="22" s="1"/>
  <c r="B47" i="22" s="1"/>
  <c r="P19" i="22"/>
  <c r="F19" i="21"/>
  <c r="H19" i="21" s="1"/>
  <c r="D12" i="20"/>
  <c r="C16" i="21"/>
  <c r="E16" i="21" s="1"/>
  <c r="P10" i="22" s="1"/>
  <c r="R10" i="22" s="1"/>
  <c r="S10" i="22" s="1"/>
  <c r="D30" i="20"/>
  <c r="E8" i="20"/>
  <c r="N19" i="25"/>
  <c r="AU27" i="19"/>
  <c r="K25" i="25"/>
  <c r="AY27" i="19"/>
  <c r="BB22" i="19"/>
  <c r="H25" i="25"/>
  <c r="E124" i="20"/>
  <c r="C9" i="21"/>
  <c r="C8" i="21" s="1"/>
  <c r="C26" i="21" s="1"/>
  <c r="C27" i="21" s="1"/>
  <c r="D35" i="20"/>
  <c r="D90" i="20"/>
  <c r="D10" i="20"/>
  <c r="D15" i="20"/>
  <c r="C11" i="21"/>
  <c r="E11" i="21" s="1"/>
  <c r="F11" i="21" s="1"/>
  <c r="H11" i="21" s="1"/>
  <c r="C14" i="21"/>
  <c r="E14" i="21" s="1"/>
  <c r="P18" i="22" s="1"/>
  <c r="R18" i="22" s="1"/>
  <c r="S18" i="22" s="1"/>
  <c r="D99" i="20"/>
  <c r="D112" i="20"/>
  <c r="D117" i="20"/>
  <c r="D120" i="20"/>
  <c r="D119" i="20"/>
  <c r="C23" i="21"/>
  <c r="E23" i="21" s="1"/>
  <c r="P27" i="22" s="1"/>
  <c r="AU23" i="19"/>
  <c r="AV62" i="19"/>
  <c r="BB53" i="19"/>
  <c r="BB48" i="19"/>
  <c r="D114" i="20"/>
  <c r="D19" i="21"/>
  <c r="AU34" i="19"/>
  <c r="E34" i="20"/>
  <c r="D24" i="20"/>
  <c r="N22" i="25"/>
  <c r="C8" i="20"/>
  <c r="C13" i="21"/>
  <c r="E13" i="21" s="1"/>
  <c r="P17" i="22" s="1"/>
  <c r="R17" i="22" s="1"/>
  <c r="S17" i="22" s="1"/>
  <c r="D40" i="20"/>
  <c r="C15" i="21"/>
  <c r="E15" i="21" s="1"/>
  <c r="F15" i="21" s="1"/>
  <c r="H15" i="21" s="1"/>
  <c r="M20" i="25"/>
  <c r="P20" i="22"/>
  <c r="D37" i="20"/>
  <c r="J25" i="25"/>
  <c r="D11" i="20"/>
  <c r="D38" i="20"/>
  <c r="D25" i="20"/>
  <c r="C10" i="21"/>
  <c r="E10" i="21" s="1"/>
  <c r="C42" i="21" s="1"/>
  <c r="D43" i="20"/>
  <c r="D29" i="20"/>
  <c r="C47" i="21"/>
  <c r="B19" i="22" s="1"/>
  <c r="D44" i="20"/>
  <c r="N20" i="25"/>
  <c r="D25" i="25"/>
  <c r="D22" i="20"/>
  <c r="E21" i="20"/>
  <c r="C34" i="20"/>
  <c r="C21" i="20"/>
  <c r="C12" i="21"/>
  <c r="E12" i="21" s="1"/>
  <c r="C50" i="21"/>
  <c r="F22" i="21"/>
  <c r="E25" i="25"/>
  <c r="AU46" i="19"/>
  <c r="AU38" i="19"/>
  <c r="F40" i="27"/>
  <c r="AY31" i="19" l="1"/>
  <c r="BA20" i="19"/>
  <c r="AU31" i="19"/>
  <c r="D124" i="20"/>
  <c r="AY20" i="19"/>
  <c r="AV20" i="19"/>
  <c r="AU20" i="19"/>
  <c r="BA43" i="19"/>
  <c r="AZ43" i="19"/>
  <c r="C38" i="21"/>
  <c r="F16" i="21"/>
  <c r="D38" i="21" s="1"/>
  <c r="BB46" i="19"/>
  <c r="AV31" i="19"/>
  <c r="AZ31" i="19"/>
  <c r="AY43" i="19"/>
  <c r="AV43" i="19"/>
  <c r="BB38" i="19"/>
  <c r="BB62" i="19"/>
  <c r="AZ55" i="19"/>
  <c r="BA55" i="19"/>
  <c r="F17" i="21"/>
  <c r="H17" i="21" s="1"/>
  <c r="P14" i="22"/>
  <c r="R14" i="22" s="1"/>
  <c r="S14" i="22" s="1"/>
  <c r="D10" i="21"/>
  <c r="BA31" i="19"/>
  <c r="BB58" i="19"/>
  <c r="BB27" i="19"/>
  <c r="AU43" i="19"/>
  <c r="AU68" i="19" s="1"/>
  <c r="C46" i="21"/>
  <c r="D47" i="21"/>
  <c r="F14" i="21"/>
  <c r="H14" i="21" s="1"/>
  <c r="D14" i="21"/>
  <c r="D15" i="21"/>
  <c r="AZ20" i="19"/>
  <c r="C39" i="21"/>
  <c r="D18" i="21"/>
  <c r="E18" i="21" s="1"/>
  <c r="C49" i="21" s="1"/>
  <c r="B21" i="22" s="1"/>
  <c r="B48" i="22" s="1"/>
  <c r="D13" i="21"/>
  <c r="N25" i="25"/>
  <c r="D17" i="21"/>
  <c r="M25" i="25"/>
  <c r="BB50" i="19"/>
  <c r="BB43" i="19" s="1"/>
  <c r="AY55" i="19"/>
  <c r="BB23" i="19"/>
  <c r="BB34" i="19"/>
  <c r="D11" i="21"/>
  <c r="D8" i="20"/>
  <c r="E9" i="21"/>
  <c r="P8" i="22" s="1"/>
  <c r="D48" i="21"/>
  <c r="C52" i="21"/>
  <c r="B27" i="22" s="1"/>
  <c r="R27" i="22" s="1"/>
  <c r="S27" i="22" s="1"/>
  <c r="F10" i="21"/>
  <c r="D42" i="21" s="1"/>
  <c r="D12" i="21"/>
  <c r="F23" i="21"/>
  <c r="D52" i="21" s="1"/>
  <c r="AV55" i="19"/>
  <c r="E131" i="20"/>
  <c r="E133" i="20" s="1"/>
  <c r="E134" i="20" s="1"/>
  <c r="F13" i="21"/>
  <c r="D45" i="21" s="1"/>
  <c r="R20" i="22"/>
  <c r="S20" i="22" s="1"/>
  <c r="D34" i="20"/>
  <c r="C45" i="21"/>
  <c r="F18" i="21"/>
  <c r="D49" i="21" s="1"/>
  <c r="B28" i="22"/>
  <c r="B55" i="22" s="1"/>
  <c r="B46" i="22"/>
  <c r="R19" i="22"/>
  <c r="S19" i="22" s="1"/>
  <c r="D50" i="21"/>
  <c r="H22" i="21"/>
  <c r="C131" i="20"/>
  <c r="C133" i="20" s="1"/>
  <c r="C134" i="20" s="1"/>
  <c r="P16" i="22"/>
  <c r="R16" i="22" s="1"/>
  <c r="S16" i="22" s="1"/>
  <c r="F12" i="21"/>
  <c r="C44" i="21"/>
  <c r="D21" i="20"/>
  <c r="D9" i="21"/>
  <c r="D8" i="21" s="1"/>
  <c r="D26" i="21" s="1"/>
  <c r="D27" i="21" s="1"/>
  <c r="AY68" i="19" l="1"/>
  <c r="BB55" i="19"/>
  <c r="F9" i="21"/>
  <c r="H9" i="21" s="1"/>
  <c r="D46" i="21"/>
  <c r="H16" i="21"/>
  <c r="AZ68" i="19"/>
  <c r="BA68" i="19"/>
  <c r="BB31" i="19"/>
  <c r="AV68" i="19"/>
  <c r="F27" i="22"/>
  <c r="F28" i="22" s="1"/>
  <c r="L27" i="22"/>
  <c r="L28" i="22" s="1"/>
  <c r="D39" i="21"/>
  <c r="E27" i="22"/>
  <c r="E28" i="22" s="1"/>
  <c r="H23" i="21"/>
  <c r="M27" i="22"/>
  <c r="M28" i="22" s="1"/>
  <c r="H27" i="22"/>
  <c r="H28" i="22" s="1"/>
  <c r="D131" i="20"/>
  <c r="D133" i="20" s="1"/>
  <c r="D134" i="20" s="1"/>
  <c r="E8" i="21"/>
  <c r="H13" i="21"/>
  <c r="H10" i="21"/>
  <c r="BB20" i="19"/>
  <c r="K27" i="22"/>
  <c r="K28" i="22" s="1"/>
  <c r="N27" i="22"/>
  <c r="N28" i="22" s="1"/>
  <c r="P21" i="22"/>
  <c r="R21" i="22" s="1"/>
  <c r="S21" i="22" s="1"/>
  <c r="H18" i="21"/>
  <c r="I27" i="22"/>
  <c r="I28" i="22" s="1"/>
  <c r="C27" i="22"/>
  <c r="C28" i="22" s="1"/>
  <c r="D27" i="22"/>
  <c r="D28" i="22" s="1"/>
  <c r="B54" i="22"/>
  <c r="J27" i="22"/>
  <c r="J28" i="22" s="1"/>
  <c r="G27" i="22"/>
  <c r="G28" i="22" s="1"/>
  <c r="D44" i="21"/>
  <c r="H12" i="21"/>
  <c r="R8" i="22"/>
  <c r="S8" i="22" s="1"/>
  <c r="P28" i="22"/>
  <c r="R28" i="22" s="1"/>
  <c r="S28" i="22" s="1"/>
  <c r="BB68" i="19" l="1"/>
  <c r="AW22" i="19" l="1"/>
  <c r="AW61" i="19"/>
  <c r="AW36" i="19"/>
  <c r="AW60" i="19"/>
  <c r="AW58" i="19" s="1"/>
  <c r="AW33" i="19"/>
  <c r="AW57" i="19"/>
  <c r="AW21" i="19"/>
  <c r="AW29" i="19"/>
  <c r="AW64" i="19"/>
  <c r="AW26" i="19"/>
  <c r="AW40" i="19"/>
  <c r="AW37" i="19"/>
  <c r="AW65" i="19"/>
  <c r="AW24" i="19"/>
  <c r="AW53" i="19"/>
  <c r="AW49" i="19"/>
  <c r="AW45" i="19"/>
  <c r="AW41" i="19"/>
  <c r="AW63" i="19"/>
  <c r="AW39" i="19"/>
  <c r="AW48" i="19"/>
  <c r="AW25" i="19"/>
  <c r="AW35" i="19"/>
  <c r="AW34" i="19"/>
  <c r="AW28" i="19"/>
  <c r="AW59" i="19"/>
  <c r="AW44" i="19"/>
  <c r="AW52" i="19"/>
  <c r="AW56" i="19"/>
  <c r="AW51" i="19"/>
  <c r="AW47" i="19"/>
  <c r="AT68" i="19"/>
  <c r="AW32" i="19"/>
  <c r="AW50" i="19" l="1"/>
  <c r="AW23" i="19"/>
  <c r="AW38" i="19"/>
  <c r="AW31" i="19" s="1"/>
  <c r="AW62" i="19"/>
  <c r="AW55" i="19" s="1"/>
  <c r="AW46" i="19"/>
  <c r="AW43" i="19" s="1"/>
  <c r="AW27" i="19"/>
  <c r="AW20" i="19" l="1"/>
  <c r="AW68" i="19" s="1"/>
</calcChain>
</file>

<file path=xl/sharedStrings.xml><?xml version="1.0" encoding="utf-8"?>
<sst xmlns="http://schemas.openxmlformats.org/spreadsheetml/2006/main" count="457" uniqueCount="184">
  <si>
    <t>Personnel cost</t>
  </si>
  <si>
    <t>Equipment cost</t>
  </si>
  <si>
    <t>Cost category</t>
  </si>
  <si>
    <t>Set up farmer trainings</t>
  </si>
  <si>
    <t>Travel &amp; Accomodation cost</t>
  </si>
  <si>
    <t>IDH</t>
  </si>
  <si>
    <t>Coordination</t>
  </si>
  <si>
    <t>Other project cost</t>
  </si>
  <si>
    <t>Total cost</t>
  </si>
  <si>
    <t>TOTAL BUDGET</t>
  </si>
  <si>
    <t>Training materials</t>
  </si>
  <si>
    <t>Project management, traceability &amp; mapping system</t>
  </si>
  <si>
    <t>VRC</t>
  </si>
  <si>
    <t>IDH CPQP</t>
  </si>
  <si>
    <t xml:space="preserve">Period 1 Budget: </t>
  </si>
  <si>
    <t xml:space="preserve"> January to December 2012</t>
  </si>
  <si>
    <t>No</t>
  </si>
  <si>
    <t>Activities</t>
  </si>
  <si>
    <t>Budget</t>
  </si>
  <si>
    <t>Coy/Consortium</t>
  </si>
  <si>
    <t>Total</t>
  </si>
  <si>
    <t>Farmer Training</t>
  </si>
  <si>
    <t>Personnel</t>
  </si>
  <si>
    <t>Travel and accommodation</t>
  </si>
  <si>
    <t>Equipment</t>
  </si>
  <si>
    <t>Project Manager Car</t>
  </si>
  <si>
    <t>FS Motorbike</t>
  </si>
  <si>
    <t>Other</t>
  </si>
  <si>
    <t>Expert cost - training provider</t>
  </si>
  <si>
    <t>Expert cost - backstopping</t>
  </si>
  <si>
    <t>Support Capacity Building</t>
  </si>
  <si>
    <t>Strengthen Farmer Orgaizations</t>
  </si>
  <si>
    <t>Support Nurseries &amp; Demonstration Plots</t>
  </si>
  <si>
    <t xml:space="preserve">Nursery Establishment </t>
  </si>
  <si>
    <t>Improve Input Distribution Systems</t>
  </si>
  <si>
    <t>Farm Shop</t>
  </si>
  <si>
    <t>Improve Access to Financial Inputs</t>
  </si>
  <si>
    <t>Support Certification</t>
  </si>
  <si>
    <t>Support Institutionlization and Extension Services</t>
  </si>
  <si>
    <t>Cost of secondment of COCOBOD community extension agents (incl m/c)</t>
  </si>
  <si>
    <t>EUR:USD</t>
  </si>
  <si>
    <t xml:space="preserve"> January to December 2012 - USD</t>
  </si>
  <si>
    <t>EUR</t>
  </si>
  <si>
    <t>IDH Budget</t>
  </si>
  <si>
    <t>Extension officers salary</t>
  </si>
  <si>
    <t>Coordination fee for WAFF</t>
  </si>
  <si>
    <t>Variance from what was submitted to IDH</t>
  </si>
  <si>
    <t>Overall budget Summary - 12m from Jan 2012</t>
  </si>
  <si>
    <t>PERSONNEL</t>
  </si>
  <si>
    <t>USD</t>
  </si>
  <si>
    <t>1 Project Manager</t>
  </si>
  <si>
    <t>TRAVEL &amp; ACCOMMODATION</t>
  </si>
  <si>
    <t>Nursery</t>
  </si>
  <si>
    <t>Farmer Shop</t>
  </si>
  <si>
    <t>Program management &amp; TMS</t>
  </si>
  <si>
    <t>Co-ordination fee for WAFF</t>
  </si>
  <si>
    <t>TOTAL</t>
  </si>
  <si>
    <t>1 Project Manager Salary</t>
  </si>
  <si>
    <t>travel for staff providing training and some for management</t>
  </si>
  <si>
    <t>2 Field Supervisors</t>
  </si>
  <si>
    <t>Additional</t>
  </si>
  <si>
    <t>1 VRC</t>
  </si>
  <si>
    <t>training materials for 2800 farmers</t>
  </si>
  <si>
    <t>cover costs for program management staff  (Armajaro) and mapping costs</t>
  </si>
  <si>
    <t>for WAFF</t>
  </si>
  <si>
    <t>2 motorbikes</t>
  </si>
  <si>
    <t>costs of 1 vehicle (depreciation and running costs per annum)</t>
  </si>
  <si>
    <t>2 bikes (depreciation and running costs per annum)</t>
  </si>
  <si>
    <t>ASSETS</t>
  </si>
  <si>
    <t>PM Car</t>
  </si>
  <si>
    <t>4 year budget EUR</t>
  </si>
  <si>
    <t>4 year budget USD</t>
  </si>
  <si>
    <t>Motorbikes</t>
  </si>
  <si>
    <t>Lead farmers emoluments</t>
  </si>
  <si>
    <t>Office cost (rent, communication, etc)</t>
  </si>
  <si>
    <t>Vehicle costs (fuel, repairs, insurance)</t>
  </si>
  <si>
    <t>Co-ordination fee</t>
  </si>
  <si>
    <t>Program management &amp; Mapping costs</t>
  </si>
  <si>
    <t>Nursery &amp; Demonstration Plot</t>
  </si>
  <si>
    <t>Internal Inpsectors</t>
  </si>
  <si>
    <t>3 Field Supervisors Salary</t>
  </si>
  <si>
    <t>3 motorbikes</t>
  </si>
  <si>
    <t>Computers &amp; ICS office equipment</t>
  </si>
  <si>
    <t xml:space="preserve">Expert cost - external audit </t>
  </si>
  <si>
    <t>2 Nursery</t>
  </si>
  <si>
    <t>2 Farm shop</t>
  </si>
  <si>
    <t>Per Budget</t>
  </si>
  <si>
    <t>Variance</t>
  </si>
  <si>
    <t>&lt;please specify&gt;</t>
  </si>
  <si>
    <t>Other Project Cost</t>
  </si>
  <si>
    <t>Strengthen Farmer Organizations</t>
  </si>
  <si>
    <t>Actual</t>
  </si>
  <si>
    <t>Year end</t>
  </si>
  <si>
    <t>Include more columns if needed.</t>
  </si>
  <si>
    <t>Private Partner</t>
  </si>
  <si>
    <t>Farmer training centre</t>
  </si>
  <si>
    <t>Training materials for trainers</t>
  </si>
  <si>
    <t xml:space="preserve">IDH EXAMPLE REPORT </t>
  </si>
  <si>
    <t>Assumptions</t>
  </si>
  <si>
    <t xml:space="preserve">COUNTRY: </t>
  </si>
  <si>
    <t xml:space="preserve">training </t>
  </si>
  <si>
    <t>Seed for rejuvenation</t>
  </si>
  <si>
    <t>Private Partner A</t>
  </si>
  <si>
    <t>Other Donor A</t>
  </si>
  <si>
    <t>Please specify per year what disbursements or contributions you have received from different contributors and the actual expenditures</t>
  </si>
  <si>
    <t xml:space="preserve">Total </t>
  </si>
  <si>
    <t>Private Partner B</t>
  </si>
  <si>
    <t>CONTRACT NR:</t>
  </si>
  <si>
    <t>Budget total project</t>
  </si>
  <si>
    <t>Expenditures cumulative</t>
  </si>
  <si>
    <t>PROJECT NAME:</t>
  </si>
  <si>
    <t>IMPLEMENTING PARTNER:</t>
  </si>
  <si>
    <t>&lt;pls fill in&gt;</t>
  </si>
  <si>
    <t>Other 
Donor A</t>
  </si>
  <si>
    <t>Other 
Donor B</t>
  </si>
  <si>
    <t>APPLICANT:</t>
  </si>
  <si>
    <t xml:space="preserve">PROJECT PERIOD: </t>
  </si>
  <si>
    <t>REPORTING YEAR:</t>
  </si>
  <si>
    <t>REPORTING PERIOD</t>
  </si>
  <si>
    <t>REPORTING PERIOD:</t>
  </si>
  <si>
    <t>Summary - disbursements and investments vs actual expenditures</t>
  </si>
  <si>
    <t>Budget vs Actuals Mid Term and End Year</t>
  </si>
  <si>
    <t>Budget vs Actuals - per Cost Category</t>
  </si>
  <si>
    <t>Explanatory Notes</t>
  </si>
  <si>
    <t xml:space="preserve">Please show per budget item the approved budget (specified per partner), the actuals of the mid term report and the end year report. Please make sure to also show the budget and actuals for previous years. </t>
  </si>
  <si>
    <t>Please note the following when submitting the budget or end year report:</t>
  </si>
  <si>
    <t>-       Revise the main budget lines to the activities of your project</t>
  </si>
  <si>
    <t>-       Make sure that also the cumulative historic numbers are filled in</t>
  </si>
  <si>
    <t>-       Ensure that all formulas are correct</t>
  </si>
  <si>
    <t>-       Make sure to fill in all the work sheets and please fill in all requested information</t>
  </si>
  <si>
    <t>-       Add main budget lines if necessary</t>
  </si>
  <si>
    <t>-       Add columns in case of more project partners</t>
  </si>
  <si>
    <t>Explanation deviation actuals vs. budget</t>
  </si>
  <si>
    <t>Please explain here the exchange rate used for the conversion to EUR (if applicable) and please describe here the difference between budget and actuals in case of 10% deviation</t>
  </si>
  <si>
    <t>Exchange rate used</t>
  </si>
  <si>
    <t>Exchange rate date</t>
  </si>
  <si>
    <t>Method</t>
  </si>
  <si>
    <t>&lt;Please fill in&gt;</t>
  </si>
  <si>
    <t>Income Cumulative</t>
  </si>
  <si>
    <t>REMARKS</t>
  </si>
  <si>
    <t>Budget Justification Worksheet-Personnel</t>
  </si>
  <si>
    <t>salaries, wages &amp; fringe benefits</t>
  </si>
  <si>
    <t>Number of FTES</t>
  </si>
  <si>
    <t>daily rate</t>
  </si>
  <si>
    <t>Others</t>
  </si>
  <si>
    <t>no</t>
  </si>
  <si>
    <t>days paid</t>
  </si>
  <si>
    <t>please specify under which category the Staff fall under fall under</t>
  </si>
  <si>
    <t>A(Senior)</t>
  </si>
  <si>
    <t xml:space="preserve"> B(Median)</t>
  </si>
  <si>
    <t xml:space="preserve"> C(Junior)</t>
  </si>
  <si>
    <t>1.does the personnel daily rate cost  include overhead costs?</t>
  </si>
  <si>
    <t>yes</t>
  </si>
  <si>
    <t>fill yes or no</t>
  </si>
  <si>
    <t>2.Is there time registration process in place?</t>
  </si>
  <si>
    <t>It is mandatory to clearly fill in rows 10 to 15 when submitting the reports</t>
  </si>
  <si>
    <t>Budget 2020: 1 January 2020 - 31 December 2020</t>
  </si>
  <si>
    <t>Mid Year Report 2020: 1 January 2020 - 30 June 2020</t>
  </si>
  <si>
    <t>End Year Report 2020: 1 January 2020 - 31 December 2020</t>
  </si>
  <si>
    <t>-       It's a 14-month project, running from Sept 1, 2021 - 30 November 2022</t>
  </si>
  <si>
    <t>-       Private / IDH ratio is 50%: 50%</t>
  </si>
  <si>
    <t>-       Reporting year 2022</t>
  </si>
  <si>
    <t>Budget reporting year 2022</t>
  </si>
  <si>
    <t>Opening balance 2021</t>
  </si>
  <si>
    <t>Income 2021</t>
  </si>
  <si>
    <t>Expenditures 2021/2022</t>
  </si>
  <si>
    <t>Closing balance 2022</t>
  </si>
  <si>
    <t>Income 2022</t>
  </si>
  <si>
    <t>Expenditures 2021</t>
  </si>
  <si>
    <t>Expenditures 2022</t>
  </si>
  <si>
    <t>Closing Balance 2022</t>
  </si>
  <si>
    <t>PROJECT PERIOD: 1 September 2021 - 30 November 2022</t>
  </si>
  <si>
    <t>1 September 2021 - 30 November 2022</t>
  </si>
  <si>
    <t>COUNTRY: Rwanda</t>
  </si>
  <si>
    <t>Budget 2021: 1 Sept 2021 - 31 Dec 2021</t>
  </si>
  <si>
    <t>Budget 2022: 1 Jan 2022 - 31 Dec 2022</t>
  </si>
  <si>
    <t>Q1 Report 2022: 1 Jan 2022 - 31 March 2022</t>
  </si>
  <si>
    <t>Mid Year Report 2022: 1 Jan 2022 - 30 June 2022</t>
  </si>
  <si>
    <t>Q3 Report 2022: 1 Jan 2022 - 30 Sept 2022</t>
  </si>
  <si>
    <t>End-Year Report 2022: 1 January 2022 - 30 Nov 2022</t>
  </si>
  <si>
    <t>Other Donor</t>
  </si>
  <si>
    <t>Total Budget 2021 - 2022</t>
  </si>
  <si>
    <t>End Year Report 2021: 1 Sept 2021 - 31 Dec 2021</t>
  </si>
  <si>
    <t>Total Actuals 2021 - 2022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</si>
</sst>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_);_(* \(#,##0.00\);_(* &quot;-&quot;??_);_(@_)"/>
    <numFmt numFmtId="165" formatCode="_ * #,##0_ ;_ * \-#,##0_ ;_ * &quot;-&quot;_ ;_ @_ "/>
    <numFmt numFmtId="166" formatCode="_(* #,##0_);_(* \(#,##0\);_(* &quot;-&quot;??_);_(@_)"/>
    <numFmt numFmtId="167" formatCode="_(* #,##0.0000_);_(* \(#,##0.0000\);_(* &quot;-&quot;??_);_(@_)"/>
  </numFmts>
  <fonts count="22" x14ac:knownFonts="1">
    <font>
      <sz val="11"/>
      <color theme="1"/>
      <name val="Calibri"/>
      <family val="2"/>
      <scheme val="minor"/>
    </font>
    <font>
      <sz val="11"/>
      <color theme="1"/>
      <name val="Calibri"/>
      <family val="2"/>
      <scheme val="minor"/>
    </font>
    <font>
      <sz val="10"/>
      <name val="Arial"/>
      <family val="2"/>
    </font>
    <font>
      <b/>
      <sz val="11"/>
      <color theme="0"/>
      <name val="Calibri"/>
      <family val="2"/>
      <scheme val="minor"/>
    </font>
    <font>
      <b/>
      <sz val="11"/>
      <color theme="1"/>
      <name val="Calibri"/>
      <family val="2"/>
      <scheme val="minor"/>
    </font>
    <font>
      <b/>
      <sz val="16"/>
      <color theme="0"/>
      <name val="Calibri"/>
      <family val="2"/>
      <scheme val="minor"/>
    </font>
    <font>
      <b/>
      <sz val="14"/>
      <color theme="1"/>
      <name val="Calibri"/>
      <family val="2"/>
      <scheme val="minor"/>
    </font>
    <font>
      <b/>
      <sz val="16"/>
      <color theme="1"/>
      <name val="Calibri"/>
      <family val="2"/>
      <scheme val="minor"/>
    </font>
    <font>
      <b/>
      <sz val="13"/>
      <color theme="1"/>
      <name val="Calibri"/>
      <family val="2"/>
      <scheme val="minor"/>
    </font>
    <font>
      <b/>
      <sz val="12"/>
      <color theme="1"/>
      <name val="Calibri"/>
      <family val="2"/>
      <scheme val="minor"/>
    </font>
    <font>
      <i/>
      <sz val="11"/>
      <color theme="1"/>
      <name val="Calibri"/>
      <family val="2"/>
      <scheme val="minor"/>
    </font>
    <font>
      <sz val="11"/>
      <color theme="1"/>
      <name val="Arial"/>
      <family val="2"/>
    </font>
    <font>
      <b/>
      <u/>
      <sz val="11"/>
      <color theme="1"/>
      <name val="Calibri"/>
      <family val="2"/>
      <scheme val="minor"/>
    </font>
    <font>
      <sz val="11"/>
      <color theme="0"/>
      <name val="Calibri"/>
      <family val="2"/>
      <scheme val="minor"/>
    </font>
    <font>
      <sz val="14"/>
      <color theme="1"/>
      <name val="Calibri"/>
      <family val="2"/>
      <scheme val="minor"/>
    </font>
    <font>
      <b/>
      <i/>
      <sz val="11"/>
      <color theme="1"/>
      <name val="Calibri"/>
      <family val="2"/>
      <scheme val="minor"/>
    </font>
    <font>
      <b/>
      <sz val="11"/>
      <name val="Calibri"/>
      <family val="2"/>
      <scheme val="minor"/>
    </font>
    <font>
      <sz val="9"/>
      <color theme="0"/>
      <name val="Calibri"/>
      <family val="2"/>
      <scheme val="minor"/>
    </font>
    <font>
      <sz val="9"/>
      <color theme="1"/>
      <name val="Calibri"/>
      <family val="2"/>
      <scheme val="minor"/>
    </font>
    <font>
      <b/>
      <sz val="9"/>
      <color theme="1"/>
      <name val="Calibri"/>
      <family val="2"/>
      <scheme val="minor"/>
    </font>
    <font>
      <b/>
      <sz val="14"/>
      <color theme="0"/>
      <name val="Calibri"/>
      <family val="2"/>
      <scheme val="minor"/>
    </font>
    <font>
      <i/>
      <sz val="11"/>
      <color theme="0"/>
      <name val="Calibri"/>
      <family val="2"/>
      <scheme val="minor"/>
    </font>
  </fonts>
  <fills count="8">
    <fill>
      <patternFill patternType="none"/>
    </fill>
    <fill>
      <patternFill patternType="gray125"/>
    </fill>
    <fill>
      <patternFill patternType="solid">
        <fgColor theme="9" tint="0.59999389629810485"/>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0072C6"/>
        <bgColor indexed="64"/>
      </patternFill>
    </fill>
  </fills>
  <borders count="45">
    <border>
      <left/>
      <right/>
      <top/>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double">
        <color indexed="64"/>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diagonal/>
    </border>
    <border>
      <left style="medium">
        <color indexed="64"/>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diagonal/>
    </border>
    <border>
      <left style="medium">
        <color indexed="64"/>
      </left>
      <right style="hair">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2" fillId="0" borderId="0"/>
    <xf numFmtId="43" fontId="11" fillId="0" borderId="0" applyFont="0" applyFill="0" applyBorder="0" applyAlignment="0" applyProtection="0"/>
    <xf numFmtId="0" fontId="11" fillId="0" borderId="0"/>
  </cellStyleXfs>
  <cellXfs count="215">
    <xf numFmtId="0" fontId="0" fillId="0" borderId="0" xfId="0"/>
    <xf numFmtId="0" fontId="0" fillId="0" borderId="0" xfId="0" applyFont="1"/>
    <xf numFmtId="0" fontId="4" fillId="0" borderId="0" xfId="0" applyFont="1"/>
    <xf numFmtId="0" fontId="4" fillId="0" borderId="0" xfId="0" applyFont="1" applyAlignment="1">
      <alignment horizontal="center"/>
    </xf>
    <xf numFmtId="166" fontId="0" fillId="0" borderId="0" xfId="1" applyNumberFormat="1" applyFont="1"/>
    <xf numFmtId="0" fontId="0" fillId="0" borderId="0" xfId="0" applyBorder="1"/>
    <xf numFmtId="0" fontId="0" fillId="0" borderId="0" xfId="0" applyFont="1" applyFill="1"/>
    <xf numFmtId="0" fontId="3" fillId="0" borderId="0" xfId="0" applyFont="1" applyFill="1"/>
    <xf numFmtId="0" fontId="3" fillId="0" borderId="0" xfId="0" applyFont="1" applyFill="1" applyAlignment="1">
      <alignment horizontal="center"/>
    </xf>
    <xf numFmtId="0" fontId="4" fillId="0" borderId="0" xfId="0" applyFont="1" applyFill="1" applyAlignment="1">
      <alignment horizontal="center"/>
    </xf>
    <xf numFmtId="0" fontId="0" fillId="0" borderId="0" xfId="0" applyFont="1" applyFill="1" applyBorder="1"/>
    <xf numFmtId="0" fontId="0" fillId="0" borderId="0" xfId="0" applyFont="1" applyBorder="1"/>
    <xf numFmtId="0" fontId="4" fillId="0" borderId="0" xfId="0" applyFont="1" applyBorder="1"/>
    <xf numFmtId="0" fontId="3" fillId="0" borderId="0" xfId="0" applyFont="1" applyFill="1" applyBorder="1"/>
    <xf numFmtId="0" fontId="6" fillId="0" borderId="0" xfId="0" applyFont="1" applyBorder="1"/>
    <xf numFmtId="166" fontId="0" fillId="0" borderId="0" xfId="1" applyNumberFormat="1" applyFont="1" applyBorder="1"/>
    <xf numFmtId="166" fontId="0" fillId="0" borderId="0" xfId="1" applyNumberFormat="1" applyFont="1" applyFill="1" applyBorder="1"/>
    <xf numFmtId="166" fontId="0" fillId="0" borderId="2" xfId="1" applyNumberFormat="1" applyFont="1" applyBorder="1"/>
    <xf numFmtId="166" fontId="4" fillId="0" borderId="0" xfId="1" applyNumberFormat="1" applyFont="1" applyBorder="1"/>
    <xf numFmtId="0" fontId="4" fillId="3" borderId="9" xfId="0" applyFont="1" applyFill="1" applyBorder="1" applyAlignment="1">
      <alignment horizontal="center"/>
    </xf>
    <xf numFmtId="0" fontId="4" fillId="3" borderId="10" xfId="0" applyFont="1" applyFill="1" applyBorder="1" applyAlignment="1">
      <alignment horizontal="center"/>
    </xf>
    <xf numFmtId="0" fontId="0" fillId="0" borderId="11" xfId="0" applyBorder="1"/>
    <xf numFmtId="166" fontId="9" fillId="4" borderId="9" xfId="1" applyNumberFormat="1" applyFont="1" applyFill="1" applyBorder="1"/>
    <xf numFmtId="166" fontId="9" fillId="4" borderId="10" xfId="1" applyNumberFormat="1" applyFont="1" applyFill="1" applyBorder="1"/>
    <xf numFmtId="166" fontId="0" fillId="0" borderId="9" xfId="0" applyNumberFormat="1" applyBorder="1"/>
    <xf numFmtId="166" fontId="0" fillId="0" borderId="10" xfId="1" applyNumberFormat="1" applyFont="1" applyBorder="1"/>
    <xf numFmtId="0" fontId="0" fillId="0" borderId="9" xfId="0" applyBorder="1"/>
    <xf numFmtId="166" fontId="0" fillId="0" borderId="0" xfId="0" applyNumberFormat="1"/>
    <xf numFmtId="43" fontId="0" fillId="0" borderId="0" xfId="0" applyNumberFormat="1"/>
    <xf numFmtId="0" fontId="0" fillId="0" borderId="9" xfId="0" applyBorder="1" applyProtection="1">
      <protection locked="0"/>
    </xf>
    <xf numFmtId="164" fontId="0" fillId="0" borderId="10" xfId="1" applyFont="1" applyBorder="1"/>
    <xf numFmtId="166" fontId="0" fillId="0" borderId="9" xfId="1" applyNumberFormat="1" applyFont="1" applyBorder="1"/>
    <xf numFmtId="0" fontId="0" fillId="0" borderId="10" xfId="0" applyBorder="1"/>
    <xf numFmtId="0" fontId="0" fillId="0" borderId="12" xfId="0" applyBorder="1"/>
    <xf numFmtId="0" fontId="0" fillId="0" borderId="13" xfId="0" applyBorder="1"/>
    <xf numFmtId="166" fontId="0" fillId="0" borderId="12" xfId="0" applyNumberFormat="1" applyBorder="1"/>
    <xf numFmtId="0" fontId="0" fillId="0" borderId="15" xfId="0" applyBorder="1"/>
    <xf numFmtId="0" fontId="0" fillId="0" borderId="16" xfId="0" applyBorder="1"/>
    <xf numFmtId="0" fontId="0" fillId="0" borderId="17" xfId="0" applyBorder="1"/>
    <xf numFmtId="166" fontId="9" fillId="4" borderId="14" xfId="1" applyNumberFormat="1" applyFont="1" applyFill="1" applyBorder="1"/>
    <xf numFmtId="166" fontId="9" fillId="4" borderId="18" xfId="1" applyNumberFormat="1" applyFont="1" applyFill="1" applyBorder="1"/>
    <xf numFmtId="166" fontId="9" fillId="4" borderId="19" xfId="1" applyNumberFormat="1" applyFont="1" applyFill="1" applyBorder="1"/>
    <xf numFmtId="17" fontId="4" fillId="0" borderId="0" xfId="0" applyNumberFormat="1" applyFont="1" applyFill="1" applyBorder="1" applyAlignment="1">
      <alignment horizontal="center"/>
    </xf>
    <xf numFmtId="0" fontId="0" fillId="0" borderId="21" xfId="0" applyBorder="1"/>
    <xf numFmtId="0" fontId="4" fillId="4" borderId="22" xfId="0" applyFont="1" applyFill="1" applyBorder="1" applyAlignment="1">
      <alignment horizontal="left"/>
    </xf>
    <xf numFmtId="0" fontId="4" fillId="4" borderId="22" xfId="0" applyFont="1" applyFill="1" applyBorder="1"/>
    <xf numFmtId="0" fontId="0" fillId="0" borderId="22" xfId="0" applyBorder="1"/>
    <xf numFmtId="0" fontId="4" fillId="0" borderId="22" xfId="0" applyFont="1" applyBorder="1"/>
    <xf numFmtId="166" fontId="0" fillId="0" borderId="10" xfId="0" applyNumberFormat="1" applyBorder="1"/>
    <xf numFmtId="0" fontId="0" fillId="0" borderId="23" xfId="0" applyBorder="1"/>
    <xf numFmtId="0" fontId="4" fillId="4" borderId="23" xfId="0" applyFont="1" applyFill="1" applyBorder="1" applyAlignment="1">
      <alignment horizontal="left"/>
    </xf>
    <xf numFmtId="0" fontId="4" fillId="4" borderId="23" xfId="0" applyFont="1" applyFill="1" applyBorder="1"/>
    <xf numFmtId="0" fontId="0" fillId="0" borderId="24" xfId="0" applyBorder="1"/>
    <xf numFmtId="0" fontId="0" fillId="0" borderId="18" xfId="0" applyBorder="1"/>
    <xf numFmtId="0" fontId="0" fillId="0" borderId="19" xfId="0" applyBorder="1"/>
    <xf numFmtId="166" fontId="1" fillId="0" borderId="0" xfId="1" applyNumberFormat="1" applyFont="1" applyBorder="1"/>
    <xf numFmtId="0" fontId="10" fillId="0" borderId="0" xfId="0" applyFont="1"/>
    <xf numFmtId="166" fontId="4" fillId="0" borderId="25" xfId="0" applyNumberFormat="1" applyFont="1" applyBorder="1"/>
    <xf numFmtId="167" fontId="0" fillId="0" borderId="0" xfId="1" applyNumberFormat="1" applyFont="1"/>
    <xf numFmtId="18" fontId="0" fillId="0" borderId="0" xfId="0" applyNumberFormat="1" applyFill="1"/>
    <xf numFmtId="166" fontId="0" fillId="0" borderId="0" xfId="1" applyNumberFormat="1" applyFont="1" applyFill="1"/>
    <xf numFmtId="0" fontId="0" fillId="0" borderId="0" xfId="0" applyFill="1"/>
    <xf numFmtId="166" fontId="4" fillId="0" borderId="1" xfId="1" applyNumberFormat="1" applyFont="1" applyFill="1" applyBorder="1"/>
    <xf numFmtId="0" fontId="0" fillId="0" borderId="0" xfId="0" applyAlignment="1">
      <alignment horizontal="center" wrapText="1"/>
    </xf>
    <xf numFmtId="0" fontId="12" fillId="0" borderId="0" xfId="0" applyFont="1"/>
    <xf numFmtId="0" fontId="4" fillId="0" borderId="9" xfId="0" applyFont="1" applyBorder="1" applyAlignment="1">
      <alignment horizontal="center"/>
    </xf>
    <xf numFmtId="17" fontId="4" fillId="0" borderId="9" xfId="0" applyNumberFormat="1" applyFont="1" applyBorder="1" applyAlignment="1">
      <alignment horizontal="center"/>
    </xf>
    <xf numFmtId="0" fontId="4" fillId="0" borderId="9" xfId="0" applyFont="1" applyBorder="1"/>
    <xf numFmtId="18" fontId="0" fillId="0" borderId="9" xfId="0" applyNumberFormat="1" applyBorder="1"/>
    <xf numFmtId="164" fontId="0" fillId="5" borderId="9" xfId="0" applyNumberFormat="1" applyFill="1" applyBorder="1"/>
    <xf numFmtId="0" fontId="0" fillId="5" borderId="9" xfId="0" applyFill="1" applyBorder="1"/>
    <xf numFmtId="166" fontId="0" fillId="5" borderId="9" xfId="1" applyNumberFormat="1" applyFont="1" applyFill="1" applyBorder="1"/>
    <xf numFmtId="3" fontId="0" fillId="5" borderId="9" xfId="0" applyNumberFormat="1" applyFill="1" applyBorder="1"/>
    <xf numFmtId="3" fontId="0" fillId="0" borderId="9" xfId="0" applyNumberFormat="1" applyBorder="1"/>
    <xf numFmtId="0" fontId="0" fillId="0" borderId="9" xfId="0" applyFont="1" applyBorder="1"/>
    <xf numFmtId="0" fontId="0" fillId="0" borderId="9" xfId="0" applyFont="1" applyFill="1" applyBorder="1" applyProtection="1">
      <protection locked="0"/>
    </xf>
    <xf numFmtId="166" fontId="0" fillId="5" borderId="9" xfId="0" applyNumberFormat="1" applyFill="1" applyBorder="1"/>
    <xf numFmtId="164" fontId="0" fillId="0" borderId="9" xfId="0" applyNumberFormat="1" applyBorder="1"/>
    <xf numFmtId="0" fontId="0" fillId="0" borderId="9" xfId="0" applyFill="1" applyBorder="1" applyProtection="1">
      <protection locked="0"/>
    </xf>
    <xf numFmtId="164" fontId="0" fillId="0" borderId="9" xfId="0" applyNumberFormat="1" applyFill="1" applyBorder="1"/>
    <xf numFmtId="166" fontId="0" fillId="0" borderId="9" xfId="0" applyNumberFormat="1" applyFill="1" applyBorder="1"/>
    <xf numFmtId="166" fontId="4" fillId="0" borderId="9" xfId="1" applyNumberFormat="1" applyFont="1" applyBorder="1"/>
    <xf numFmtId="164" fontId="0" fillId="0" borderId="0" xfId="1" applyNumberFormat="1" applyFont="1"/>
    <xf numFmtId="0" fontId="13" fillId="0" borderId="0" xfId="0" applyFont="1" applyFill="1" applyBorder="1"/>
    <xf numFmtId="0" fontId="3" fillId="0" borderId="0" xfId="0" applyFont="1" applyFill="1" applyBorder="1" applyAlignment="1">
      <alignment horizontal="center"/>
    </xf>
    <xf numFmtId="0" fontId="4" fillId="0" borderId="0" xfId="0" applyFont="1" applyFill="1" applyBorder="1"/>
    <xf numFmtId="0" fontId="0" fillId="0" borderId="28" xfId="0" applyFont="1" applyBorder="1"/>
    <xf numFmtId="166" fontId="4" fillId="0" borderId="11" xfId="1" applyNumberFormat="1" applyFont="1" applyBorder="1"/>
    <xf numFmtId="166" fontId="4" fillId="0" borderId="28" xfId="1" applyNumberFormat="1" applyFont="1" applyBorder="1"/>
    <xf numFmtId="166" fontId="0" fillId="0" borderId="28" xfId="1" applyNumberFormat="1" applyFont="1" applyBorder="1"/>
    <xf numFmtId="166" fontId="4" fillId="0" borderId="0" xfId="1" applyNumberFormat="1" applyFont="1" applyFill="1" applyBorder="1"/>
    <xf numFmtId="166" fontId="4" fillId="0" borderId="32" xfId="1" applyNumberFormat="1" applyFont="1" applyFill="1" applyBorder="1"/>
    <xf numFmtId="0" fontId="4" fillId="0" borderId="11" xfId="0" applyFont="1" applyBorder="1"/>
    <xf numFmtId="0" fontId="14" fillId="0" borderId="0" xfId="0" applyFont="1" applyBorder="1"/>
    <xf numFmtId="0" fontId="6" fillId="0" borderId="0" xfId="0" applyFont="1" applyFill="1" applyBorder="1"/>
    <xf numFmtId="0" fontId="3" fillId="0" borderId="35" xfId="2" applyFont="1" applyFill="1" applyBorder="1" applyAlignment="1">
      <alignment horizontal="center" vertical="center" wrapText="1"/>
    </xf>
    <xf numFmtId="0" fontId="0" fillId="0" borderId="2" xfId="0" applyFont="1" applyBorder="1"/>
    <xf numFmtId="0" fontId="0" fillId="0" borderId="2" xfId="0" applyBorder="1"/>
    <xf numFmtId="0" fontId="0" fillId="0" borderId="0" xfId="0" applyFill="1" applyBorder="1"/>
    <xf numFmtId="0" fontId="4" fillId="0" borderId="18" xfId="0" applyFont="1" applyBorder="1"/>
    <xf numFmtId="166" fontId="4" fillId="0" borderId="18" xfId="1" applyNumberFormat="1" applyFont="1" applyBorder="1"/>
    <xf numFmtId="0" fontId="6" fillId="0" borderId="0" xfId="0" applyFont="1" applyBorder="1" applyAlignment="1"/>
    <xf numFmtId="0" fontId="4" fillId="0" borderId="0" xfId="0" applyFont="1" applyBorder="1" applyAlignment="1"/>
    <xf numFmtId="166" fontId="0" fillId="0" borderId="0" xfId="0" applyNumberFormat="1" applyFont="1" applyBorder="1"/>
    <xf numFmtId="166" fontId="1" fillId="0" borderId="11" xfId="1" applyNumberFormat="1" applyFont="1" applyBorder="1"/>
    <xf numFmtId="166" fontId="1" fillId="6" borderId="2" xfId="1" applyNumberFormat="1" applyFont="1" applyFill="1" applyBorder="1"/>
    <xf numFmtId="49" fontId="0" fillId="0" borderId="0" xfId="0" applyNumberFormat="1" applyFont="1" applyAlignment="1">
      <alignment horizontal="left" vertical="center" indent="5"/>
    </xf>
    <xf numFmtId="0" fontId="5" fillId="0" borderId="0" xfId="0" applyFont="1" applyFill="1" applyAlignment="1">
      <alignment horizontal="center"/>
    </xf>
    <xf numFmtId="0" fontId="15" fillId="0" borderId="0" xfId="0" applyFont="1"/>
    <xf numFmtId="0" fontId="7" fillId="0" borderId="0" xfId="0" applyFont="1"/>
    <xf numFmtId="166" fontId="4" fillId="0" borderId="34" xfId="1" applyNumberFormat="1" applyFont="1" applyFill="1" applyBorder="1"/>
    <xf numFmtId="166" fontId="4" fillId="0" borderId="34" xfId="1" applyNumberFormat="1" applyFont="1" applyBorder="1"/>
    <xf numFmtId="0" fontId="3" fillId="7" borderId="28" xfId="0" applyFont="1" applyFill="1" applyBorder="1" applyAlignment="1">
      <alignment horizontal="center"/>
    </xf>
    <xf numFmtId="0" fontId="3" fillId="7" borderId="11" xfId="0" applyFont="1" applyFill="1" applyBorder="1" applyAlignment="1">
      <alignment horizontal="center"/>
    </xf>
    <xf numFmtId="0" fontId="0" fillId="7" borderId="0" xfId="0" applyFont="1" applyFill="1" applyBorder="1"/>
    <xf numFmtId="0" fontId="4" fillId="3" borderId="0" xfId="0" applyFont="1" applyFill="1" applyBorder="1" applyAlignment="1">
      <alignment horizontal="left"/>
    </xf>
    <xf numFmtId="0" fontId="4" fillId="3" borderId="0" xfId="0" applyFont="1" applyFill="1" applyBorder="1"/>
    <xf numFmtId="166" fontId="4" fillId="3" borderId="28" xfId="1" applyNumberFormat="1" applyFont="1" applyFill="1" applyBorder="1"/>
    <xf numFmtId="166" fontId="4" fillId="3" borderId="0" xfId="1" applyNumberFormat="1" applyFont="1" applyFill="1" applyBorder="1"/>
    <xf numFmtId="166" fontId="4" fillId="3" borderId="11" xfId="1" applyNumberFormat="1" applyFont="1" applyFill="1" applyBorder="1"/>
    <xf numFmtId="0" fontId="14" fillId="0" borderId="0" xfId="0" applyFont="1" applyFill="1" applyBorder="1"/>
    <xf numFmtId="166" fontId="4" fillId="0" borderId="32" xfId="1" applyNumberFormat="1" applyFont="1" applyBorder="1"/>
    <xf numFmtId="166" fontId="1" fillId="6" borderId="38" xfId="1" applyNumberFormat="1" applyFont="1" applyFill="1" applyBorder="1"/>
    <xf numFmtId="0" fontId="3" fillId="7" borderId="2" xfId="0" applyFont="1" applyFill="1" applyBorder="1"/>
    <xf numFmtId="0" fontId="3" fillId="7" borderId="35" xfId="2" applyFont="1" applyFill="1" applyBorder="1" applyAlignment="1">
      <alignment vertical="center" wrapText="1"/>
    </xf>
    <xf numFmtId="0" fontId="3" fillId="7" borderId="36" xfId="2" applyFont="1" applyFill="1" applyBorder="1" applyAlignment="1">
      <alignment vertical="center" wrapText="1"/>
    </xf>
    <xf numFmtId="0" fontId="3" fillId="7" borderId="2" xfId="2" applyFont="1" applyFill="1" applyBorder="1" applyAlignment="1">
      <alignment horizontal="center" vertical="center" wrapText="1"/>
    </xf>
    <xf numFmtId="0" fontId="0" fillId="7" borderId="37" xfId="0" applyFont="1" applyFill="1" applyBorder="1"/>
    <xf numFmtId="0" fontId="3" fillId="7" borderId="35"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3" fillId="7" borderId="36" xfId="2" applyFont="1" applyFill="1" applyBorder="1" applyAlignment="1">
      <alignment horizontal="center" vertical="center" wrapText="1"/>
    </xf>
    <xf numFmtId="0" fontId="3" fillId="7" borderId="0" xfId="0" applyFont="1" applyFill="1" applyBorder="1" applyAlignment="1">
      <alignment horizontal="center"/>
    </xf>
    <xf numFmtId="165" fontId="6" fillId="0" borderId="0" xfId="0" applyNumberFormat="1" applyFont="1" applyBorder="1" applyAlignment="1"/>
    <xf numFmtId="165" fontId="0" fillId="0" borderId="0" xfId="0" applyNumberFormat="1"/>
    <xf numFmtId="165" fontId="0" fillId="0" borderId="0" xfId="0" applyNumberFormat="1" applyFont="1" applyFill="1" applyAlignment="1"/>
    <xf numFmtId="165" fontId="0" fillId="0" borderId="0" xfId="0" applyNumberFormat="1" applyFill="1"/>
    <xf numFmtId="166" fontId="4" fillId="0" borderId="29" xfId="1" applyNumberFormat="1" applyFont="1" applyFill="1" applyBorder="1"/>
    <xf numFmtId="166" fontId="4" fillId="0" borderId="30" xfId="1" applyNumberFormat="1" applyFont="1" applyFill="1" applyBorder="1"/>
    <xf numFmtId="166" fontId="4" fillId="0" borderId="31" xfId="1" applyNumberFormat="1" applyFont="1" applyFill="1" applyBorder="1"/>
    <xf numFmtId="0" fontId="3" fillId="7" borderId="0" xfId="0" applyFont="1" applyFill="1" applyBorder="1" applyAlignment="1">
      <alignment horizontal="center"/>
    </xf>
    <xf numFmtId="165" fontId="10" fillId="0" borderId="0" xfId="0" applyNumberFormat="1" applyFont="1"/>
    <xf numFmtId="165" fontId="4" fillId="0" borderId="0" xfId="0" applyNumberFormat="1" applyFont="1" applyFill="1" applyAlignment="1">
      <alignment horizontal="center"/>
    </xf>
    <xf numFmtId="165" fontId="4" fillId="0" borderId="0" xfId="0" applyNumberFormat="1" applyFont="1" applyAlignment="1">
      <alignment horizontal="center"/>
    </xf>
    <xf numFmtId="165" fontId="4" fillId="0" borderId="0" xfId="0" applyNumberFormat="1" applyFont="1" applyFill="1"/>
    <xf numFmtId="165" fontId="3" fillId="7" borderId="0" xfId="0" applyNumberFormat="1" applyFont="1" applyFill="1" applyAlignment="1">
      <alignment horizontal="center"/>
    </xf>
    <xf numFmtId="165" fontId="3" fillId="7" borderId="0" xfId="0" applyNumberFormat="1" applyFont="1" applyFill="1" applyAlignment="1">
      <alignment horizontal="center" wrapText="1"/>
    </xf>
    <xf numFmtId="165" fontId="0" fillId="0" borderId="20" xfId="0" applyNumberFormat="1" applyFill="1" applyBorder="1"/>
    <xf numFmtId="165" fontId="0" fillId="0" borderId="26" xfId="0" applyNumberFormat="1" applyFill="1" applyBorder="1"/>
    <xf numFmtId="165" fontId="0" fillId="0" borderId="26" xfId="0" applyNumberFormat="1" applyBorder="1"/>
    <xf numFmtId="165" fontId="0" fillId="0" borderId="27" xfId="0" applyNumberFormat="1" applyBorder="1"/>
    <xf numFmtId="165" fontId="0" fillId="0" borderId="28" xfId="0" applyNumberFormat="1" applyBorder="1"/>
    <xf numFmtId="165" fontId="0" fillId="0" borderId="0" xfId="0" applyNumberFormat="1" applyBorder="1"/>
    <xf numFmtId="165" fontId="0" fillId="0" borderId="11" xfId="0" applyNumberFormat="1" applyBorder="1"/>
    <xf numFmtId="165" fontId="0" fillId="0" borderId="0" xfId="0" applyNumberFormat="1" applyFill="1" applyBorder="1"/>
    <xf numFmtId="165" fontId="0" fillId="0" borderId="29" xfId="0" applyNumberFormat="1" applyBorder="1"/>
    <xf numFmtId="165" fontId="0" fillId="0" borderId="30" xfId="0" applyNumberFormat="1" applyFill="1" applyBorder="1"/>
    <xf numFmtId="165" fontId="0" fillId="0" borderId="31" xfId="0" applyNumberFormat="1" applyFill="1" applyBorder="1"/>
    <xf numFmtId="165" fontId="0" fillId="0" borderId="39" xfId="0" applyNumberFormat="1" applyFont="1" applyFill="1" applyBorder="1"/>
    <xf numFmtId="165" fontId="0" fillId="0" borderId="40" xfId="0" applyNumberFormat="1" applyFont="1" applyFill="1" applyBorder="1"/>
    <xf numFmtId="165" fontId="0" fillId="0" borderId="41" xfId="0" applyNumberFormat="1" applyFont="1" applyFill="1" applyBorder="1"/>
    <xf numFmtId="165" fontId="0" fillId="0" borderId="20" xfId="0" applyNumberFormat="1" applyBorder="1"/>
    <xf numFmtId="166" fontId="1" fillId="6" borderId="32" xfId="1" applyNumberFormat="1" applyFont="1" applyFill="1" applyBorder="1"/>
    <xf numFmtId="0" fontId="4" fillId="0" borderId="0" xfId="0" applyFont="1" applyFill="1" applyBorder="1" applyAlignment="1">
      <alignment horizontal="left"/>
    </xf>
    <xf numFmtId="165" fontId="0" fillId="0" borderId="0" xfId="0" applyNumberFormat="1" applyFont="1"/>
    <xf numFmtId="0" fontId="4" fillId="0" borderId="0" xfId="0" applyFont="1" applyFill="1" applyBorder="1" applyAlignment="1">
      <alignment horizontal="right"/>
    </xf>
    <xf numFmtId="165" fontId="4" fillId="0" borderId="28" xfId="0" applyNumberFormat="1" applyFont="1" applyBorder="1"/>
    <xf numFmtId="165" fontId="4" fillId="0" borderId="0" xfId="0" applyNumberFormat="1" applyFont="1" applyFill="1" applyBorder="1"/>
    <xf numFmtId="165" fontId="4" fillId="0" borderId="0" xfId="0" applyNumberFormat="1" applyFont="1"/>
    <xf numFmtId="165" fontId="4" fillId="0" borderId="29" xfId="0" applyNumberFormat="1" applyFont="1" applyBorder="1"/>
    <xf numFmtId="165" fontId="4" fillId="0" borderId="30" xfId="0" applyNumberFormat="1" applyFont="1" applyBorder="1"/>
    <xf numFmtId="165" fontId="4" fillId="0" borderId="31" xfId="0" applyNumberFormat="1" applyFont="1" applyBorder="1"/>
    <xf numFmtId="0" fontId="13" fillId="7" borderId="0" xfId="0" applyFont="1" applyFill="1"/>
    <xf numFmtId="0" fontId="16" fillId="0" borderId="0" xfId="0" applyFont="1" applyFill="1"/>
    <xf numFmtId="0" fontId="16" fillId="0" borderId="0" xfId="0" applyFont="1" applyFill="1" applyAlignment="1">
      <alignment horizontal="center"/>
    </xf>
    <xf numFmtId="0" fontId="0" fillId="0" borderId="42" xfId="0" applyBorder="1"/>
    <xf numFmtId="0" fontId="0" fillId="0" borderId="43" xfId="0" applyFont="1" applyBorder="1"/>
    <xf numFmtId="0" fontId="0" fillId="0" borderId="40" xfId="0" applyFont="1" applyFill="1" applyBorder="1"/>
    <xf numFmtId="0" fontId="17" fillId="7" borderId="0" xfId="0" applyFont="1" applyFill="1"/>
    <xf numFmtId="0" fontId="17" fillId="7" borderId="0" xfId="0" applyFont="1" applyFill="1" applyBorder="1"/>
    <xf numFmtId="0" fontId="18" fillId="0" borderId="0" xfId="0" applyFont="1"/>
    <xf numFmtId="0" fontId="10" fillId="0" borderId="0" xfId="0" applyFont="1" applyFill="1" applyBorder="1"/>
    <xf numFmtId="0" fontId="0" fillId="5" borderId="2" xfId="0" applyFont="1" applyFill="1" applyBorder="1"/>
    <xf numFmtId="0" fontId="0" fillId="0" borderId="42" xfId="0" applyFont="1" applyBorder="1"/>
    <xf numFmtId="166" fontId="4" fillId="3" borderId="39" xfId="1" applyNumberFormat="1" applyFont="1" applyFill="1" applyBorder="1"/>
    <xf numFmtId="0" fontId="0" fillId="0" borderId="40" xfId="0" applyFont="1" applyBorder="1"/>
    <xf numFmtId="166" fontId="4" fillId="3" borderId="44" xfId="1" applyNumberFormat="1" applyFont="1" applyFill="1" applyBorder="1"/>
    <xf numFmtId="0" fontId="18" fillId="0" borderId="0" xfId="0" applyFont="1" applyBorder="1"/>
    <xf numFmtId="0" fontId="19" fillId="0" borderId="0" xfId="0" applyFont="1" applyBorder="1" applyAlignment="1"/>
    <xf numFmtId="0" fontId="20" fillId="0" borderId="0" xfId="0" applyFont="1" applyBorder="1" applyAlignment="1"/>
    <xf numFmtId="0" fontId="13" fillId="7" borderId="0" xfId="0" applyFont="1" applyFill="1" applyBorder="1"/>
    <xf numFmtId="165" fontId="21" fillId="7" borderId="0" xfId="0" applyNumberFormat="1" applyFont="1" applyFill="1"/>
    <xf numFmtId="0" fontId="3" fillId="7" borderId="20" xfId="0" applyFont="1" applyFill="1" applyBorder="1" applyAlignment="1">
      <alignment horizontal="center"/>
    </xf>
    <xf numFmtId="0" fontId="3" fillId="7" borderId="26" xfId="0" applyFont="1" applyFill="1" applyBorder="1" applyAlignment="1">
      <alignment horizontal="center"/>
    </xf>
    <xf numFmtId="0" fontId="3" fillId="7" borderId="27" xfId="0" applyFont="1" applyFill="1" applyBorder="1" applyAlignment="1">
      <alignment horizontal="center"/>
    </xf>
    <xf numFmtId="165" fontId="4" fillId="0" borderId="11" xfId="0" applyNumberFormat="1" applyFont="1" applyFill="1" applyBorder="1"/>
    <xf numFmtId="0" fontId="3" fillId="7" borderId="0" xfId="0" applyFont="1" applyFill="1" applyBorder="1" applyAlignment="1">
      <alignment horizontal="center"/>
    </xf>
    <xf numFmtId="0" fontId="5" fillId="0" borderId="0" xfId="0" applyFont="1" applyFill="1" applyAlignment="1">
      <alignment horizontal="center"/>
    </xf>
    <xf numFmtId="0" fontId="3" fillId="7" borderId="0" xfId="0" applyFont="1" applyFill="1" applyBorder="1" applyAlignment="1">
      <alignment horizontal="center"/>
    </xf>
    <xf numFmtId="0" fontId="3" fillId="7" borderId="20" xfId="0" applyFont="1" applyFill="1" applyBorder="1" applyAlignment="1">
      <alignment horizontal="center"/>
    </xf>
    <xf numFmtId="0" fontId="3" fillId="7" borderId="26" xfId="0" applyFont="1" applyFill="1" applyBorder="1" applyAlignment="1">
      <alignment horizontal="center"/>
    </xf>
    <xf numFmtId="0" fontId="3" fillId="7" borderId="27" xfId="0" applyFont="1" applyFill="1" applyBorder="1" applyAlignment="1">
      <alignment horizontal="center"/>
    </xf>
    <xf numFmtId="0" fontId="7"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4" fillId="2" borderId="20" xfId="0" applyFont="1" applyFill="1" applyBorder="1" applyAlignment="1">
      <alignment horizontal="center"/>
    </xf>
    <xf numFmtId="0" fontId="4" fillId="2" borderId="21" xfId="0" applyFont="1" applyFill="1" applyBorder="1" applyAlignment="1">
      <alignment horizontal="center"/>
    </xf>
    <xf numFmtId="0" fontId="4" fillId="2" borderId="4" xfId="0" applyFont="1" applyFill="1" applyBorder="1" applyAlignment="1">
      <alignment horizontal="center"/>
    </xf>
    <xf numFmtId="0" fontId="4" fillId="2" borderId="8" xfId="0" applyFont="1" applyFill="1" applyBorder="1" applyAlignment="1">
      <alignment horizontal="center"/>
    </xf>
    <xf numFmtId="0" fontId="4" fillId="2" borderId="5" xfId="0" applyFont="1" applyFill="1" applyBorder="1" applyAlignment="1">
      <alignment horizont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3" fillId="7" borderId="2" xfId="2" applyFont="1" applyFill="1" applyBorder="1" applyAlignment="1">
      <alignment horizontal="center" vertical="center" wrapText="1"/>
    </xf>
    <xf numFmtId="0" fontId="3" fillId="7" borderId="3" xfId="0" applyFont="1" applyFill="1" applyBorder="1" applyAlignment="1">
      <alignment horizontal="center"/>
    </xf>
    <xf numFmtId="0" fontId="3" fillId="7" borderId="33" xfId="0" applyFont="1" applyFill="1" applyBorder="1" applyAlignment="1">
      <alignment horizontal="center"/>
    </xf>
    <xf numFmtId="0" fontId="0" fillId="0" borderId="0" xfId="0" applyAlignment="1">
      <alignment horizontal="left" vertical="top" wrapText="1"/>
    </xf>
  </cellXfs>
  <cellStyles count="5">
    <cellStyle name="Comma" xfId="1" builtinId="3"/>
    <cellStyle name="Comma 2" xfId="3" xr:uid="{00000000-0005-0000-0000-000001000000}"/>
    <cellStyle name="Normal" xfId="0" builtinId="0"/>
    <cellStyle name="Normal 2" xfId="2" xr:uid="{00000000-0005-0000-0000-000003000000}"/>
    <cellStyle name="Normal 2 2" xfId="4" xr:uid="{00000000-0005-0000-0000-000004000000}"/>
  </cellStyles>
  <dxfs count="0"/>
  <tableStyles count="0" defaultTableStyle="TableStyleMedium2" defaultPivotStyle="PivotStyleMedium9"/>
  <colors>
    <mruColors>
      <color rgb="FF0072C6"/>
      <color rgb="FF0033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504825</xdr:colOff>
      <xdr:row>3</xdr:row>
      <xdr:rowOff>95257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0"/>
          <a:ext cx="2943225" cy="6667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243840</xdr:colOff>
      <xdr:row>3</xdr:row>
      <xdr:rowOff>15247</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43225" cy="6667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2572808</xdr:colOff>
      <xdr:row>3</xdr:row>
      <xdr:rowOff>21174</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43225" cy="66675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291465</xdr:colOff>
      <xdr:row>3</xdr:row>
      <xdr:rowOff>57150</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0"/>
          <a:ext cx="2943225" cy="7048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114299</xdr:colOff>
      <xdr:row>0</xdr:row>
      <xdr:rowOff>0</xdr:rowOff>
    </xdr:from>
    <xdr:to>
      <xdr:col>2</xdr:col>
      <xdr:colOff>2419350</xdr:colOff>
      <xdr:row>3</xdr:row>
      <xdr:rowOff>19057</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299" y="0"/>
          <a:ext cx="2876551" cy="66675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516255</xdr:colOff>
      <xdr:row>3</xdr:row>
      <xdr:rowOff>53340</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0"/>
          <a:ext cx="2943225" cy="7048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2C6"/>
    <pageSetUpPr fitToPage="1"/>
  </sheetPr>
  <dimension ref="B4:W26"/>
  <sheetViews>
    <sheetView zoomScaleNormal="100" workbookViewId="0">
      <selection activeCell="I28" sqref="I28"/>
    </sheetView>
  </sheetViews>
  <sheetFormatPr defaultColWidth="9.33203125" defaultRowHeight="14.4" x14ac:dyDescent="0.3"/>
  <cols>
    <col min="1" max="1" width="1.6640625" style="1" customWidth="1"/>
    <col min="2" max="16" width="9.33203125" style="1"/>
    <col min="17" max="17" width="5.6640625" style="1" customWidth="1"/>
    <col min="18" max="23" width="9.33203125" style="1" hidden="1" customWidth="1"/>
    <col min="24" max="16384" width="9.33203125" style="1"/>
  </cols>
  <sheetData>
    <row r="4" spans="2:14" ht="21" x14ac:dyDescent="0.4">
      <c r="G4" s="196"/>
      <c r="H4" s="196"/>
      <c r="I4" s="196"/>
      <c r="J4" s="196"/>
      <c r="K4" s="196"/>
      <c r="L4" s="196"/>
      <c r="M4" s="196"/>
      <c r="N4" s="196"/>
    </row>
    <row r="5" spans="2:14" ht="21" x14ac:dyDescent="0.4">
      <c r="B5" s="2" t="s">
        <v>97</v>
      </c>
      <c r="G5" s="107"/>
      <c r="H5" s="107"/>
      <c r="I5" s="107"/>
      <c r="J5" s="107"/>
      <c r="K5" s="107"/>
      <c r="L5" s="107"/>
      <c r="M5" s="107"/>
      <c r="N5" s="107"/>
    </row>
    <row r="6" spans="2:14" ht="15" customHeight="1" x14ac:dyDescent="0.4">
      <c r="G6" s="107"/>
      <c r="H6" s="107"/>
      <c r="I6" s="107"/>
      <c r="J6" s="107"/>
      <c r="K6" s="107"/>
      <c r="L6" s="107"/>
      <c r="M6" s="107"/>
      <c r="N6" s="107"/>
    </row>
    <row r="7" spans="2:14" ht="15" customHeight="1" x14ac:dyDescent="0.4">
      <c r="B7" s="108" t="s">
        <v>98</v>
      </c>
      <c r="G7" s="107"/>
      <c r="H7" s="107"/>
      <c r="I7" s="107"/>
      <c r="J7" s="107"/>
      <c r="K7" s="107"/>
      <c r="L7" s="107"/>
      <c r="M7" s="107"/>
      <c r="N7" s="107"/>
    </row>
    <row r="8" spans="2:14" x14ac:dyDescent="0.3">
      <c r="B8" s="106" t="s">
        <v>159</v>
      </c>
    </row>
    <row r="9" spans="2:14" x14ac:dyDescent="0.3">
      <c r="B9" s="106" t="s">
        <v>160</v>
      </c>
    </row>
    <row r="10" spans="2:14" x14ac:dyDescent="0.3">
      <c r="B10" s="106" t="s">
        <v>161</v>
      </c>
    </row>
    <row r="11" spans="2:14" x14ac:dyDescent="0.3">
      <c r="B11"/>
    </row>
    <row r="12" spans="2:14" x14ac:dyDescent="0.3">
      <c r="B12" s="106" t="s">
        <v>125</v>
      </c>
    </row>
    <row r="13" spans="2:14" x14ac:dyDescent="0.3">
      <c r="B13" s="106" t="s">
        <v>126</v>
      </c>
    </row>
    <row r="14" spans="2:14" x14ac:dyDescent="0.3">
      <c r="B14" s="106" t="s">
        <v>128</v>
      </c>
    </row>
    <row r="15" spans="2:14" x14ac:dyDescent="0.3">
      <c r="B15" s="106" t="s">
        <v>127</v>
      </c>
    </row>
    <row r="16" spans="2:14" x14ac:dyDescent="0.3">
      <c r="B16" s="106" t="s">
        <v>129</v>
      </c>
    </row>
    <row r="17" spans="2:2" x14ac:dyDescent="0.3">
      <c r="B17" s="106" t="s">
        <v>130</v>
      </c>
    </row>
    <row r="18" spans="2:2" x14ac:dyDescent="0.3">
      <c r="B18" s="106" t="s">
        <v>131</v>
      </c>
    </row>
    <row r="20" spans="2:2" x14ac:dyDescent="0.3">
      <c r="B20"/>
    </row>
    <row r="21" spans="2:2" x14ac:dyDescent="0.3">
      <c r="B21"/>
    </row>
    <row r="23" spans="2:2" x14ac:dyDescent="0.3">
      <c r="B23"/>
    </row>
    <row r="25" spans="2:2" x14ac:dyDescent="0.3">
      <c r="B25"/>
    </row>
    <row r="26" spans="2:2" x14ac:dyDescent="0.3">
      <c r="B26"/>
    </row>
  </sheetData>
  <mergeCells count="1">
    <mergeCell ref="G4:N4"/>
  </mergeCells>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2C6"/>
    <pageSetUpPr fitToPage="1"/>
  </sheetPr>
  <dimension ref="A3:G40"/>
  <sheetViews>
    <sheetView topLeftCell="A17" workbookViewId="0">
      <selection activeCell="A46" sqref="A46"/>
    </sheetView>
  </sheetViews>
  <sheetFormatPr defaultColWidth="9.33203125" defaultRowHeight="14.4" x14ac:dyDescent="0.3"/>
  <cols>
    <col min="1" max="1" width="26.6640625" style="133" customWidth="1"/>
    <col min="2" max="7" width="13.6640625" style="133" customWidth="1"/>
    <col min="8" max="16384" width="9.33203125" style="133"/>
  </cols>
  <sheetData>
    <row r="3" spans="1:5" ht="21" x14ac:dyDescent="0.4">
      <c r="E3" s="109" t="s">
        <v>97</v>
      </c>
    </row>
    <row r="5" spans="1:5" ht="18" x14ac:dyDescent="0.35">
      <c r="A5" s="132" t="s">
        <v>120</v>
      </c>
      <c r="B5" s="132"/>
    </row>
    <row r="6" spans="1:5" ht="18" x14ac:dyDescent="0.35">
      <c r="A6" s="132"/>
      <c r="B6" s="132"/>
    </row>
    <row r="7" spans="1:5" s="140" customFormat="1" x14ac:dyDescent="0.3">
      <c r="A7" s="140" t="s">
        <v>104</v>
      </c>
    </row>
    <row r="8" spans="1:5" s="140" customFormat="1" x14ac:dyDescent="0.3">
      <c r="A8" s="140" t="s">
        <v>93</v>
      </c>
    </row>
    <row r="9" spans="1:5" x14ac:dyDescent="0.3">
      <c r="A9" s="134"/>
      <c r="B9" s="134"/>
      <c r="C9" s="135"/>
      <c r="D9" s="135"/>
      <c r="E9" s="135"/>
    </row>
    <row r="10" spans="1:5" x14ac:dyDescent="0.3">
      <c r="A10" s="2" t="s">
        <v>118</v>
      </c>
      <c r="B10" s="134" t="s">
        <v>112</v>
      </c>
      <c r="C10" s="135"/>
      <c r="D10" s="135"/>
      <c r="E10" s="135"/>
    </row>
    <row r="11" spans="1:5" x14ac:dyDescent="0.3">
      <c r="A11" s="2" t="s">
        <v>111</v>
      </c>
      <c r="B11" s="134" t="s">
        <v>112</v>
      </c>
      <c r="C11" s="135"/>
      <c r="D11" s="135"/>
      <c r="E11" s="135"/>
    </row>
    <row r="12" spans="1:5" x14ac:dyDescent="0.3">
      <c r="A12" s="2" t="s">
        <v>115</v>
      </c>
      <c r="B12" s="134" t="s">
        <v>112</v>
      </c>
      <c r="C12" s="135"/>
      <c r="D12" s="135"/>
      <c r="E12" s="135"/>
    </row>
    <row r="13" spans="1:5" x14ac:dyDescent="0.3">
      <c r="A13" s="2" t="s">
        <v>107</v>
      </c>
      <c r="B13" s="134" t="s">
        <v>112</v>
      </c>
      <c r="C13" s="135"/>
      <c r="D13" s="135"/>
      <c r="E13" s="135"/>
    </row>
    <row r="14" spans="1:5" x14ac:dyDescent="0.3">
      <c r="A14" s="2" t="s">
        <v>110</v>
      </c>
      <c r="B14" s="134" t="s">
        <v>112</v>
      </c>
      <c r="C14" s="135"/>
      <c r="D14" s="135"/>
      <c r="E14" s="135"/>
    </row>
    <row r="15" spans="1:5" x14ac:dyDescent="0.3">
      <c r="A15" s="102" t="s">
        <v>99</v>
      </c>
      <c r="B15" s="134" t="s">
        <v>112</v>
      </c>
      <c r="C15" s="135"/>
      <c r="D15" s="135"/>
      <c r="E15" s="135"/>
    </row>
    <row r="16" spans="1:5" x14ac:dyDescent="0.3">
      <c r="A16" s="102" t="s">
        <v>116</v>
      </c>
      <c r="B16" s="134" t="s">
        <v>112</v>
      </c>
      <c r="C16" s="135"/>
      <c r="D16" s="135"/>
      <c r="E16" s="135"/>
    </row>
    <row r="17" spans="1:7" x14ac:dyDescent="0.3">
      <c r="A17" s="134"/>
      <c r="B17" s="134"/>
      <c r="C17" s="135"/>
      <c r="D17" s="135"/>
      <c r="E17" s="135"/>
    </row>
    <row r="18" spans="1:7" s="142" customFormat="1" ht="28.8" x14ac:dyDescent="0.3">
      <c r="A18" s="141"/>
      <c r="B18" s="144" t="s">
        <v>105</v>
      </c>
      <c r="C18" s="144" t="s">
        <v>5</v>
      </c>
      <c r="D18" s="145" t="s">
        <v>102</v>
      </c>
      <c r="E18" s="145" t="s">
        <v>106</v>
      </c>
      <c r="F18" s="145" t="s">
        <v>113</v>
      </c>
      <c r="G18" s="145" t="s">
        <v>114</v>
      </c>
    </row>
    <row r="19" spans="1:7" ht="15" thickBot="1" x14ac:dyDescent="0.35">
      <c r="A19" s="134"/>
      <c r="B19" s="134"/>
      <c r="C19" s="135"/>
      <c r="D19" s="135"/>
      <c r="E19" s="135"/>
      <c r="F19" s="135"/>
      <c r="G19" s="135"/>
    </row>
    <row r="20" spans="1:7" x14ac:dyDescent="0.3">
      <c r="A20" s="146" t="s">
        <v>162</v>
      </c>
      <c r="B20" s="147"/>
      <c r="C20" s="147"/>
      <c r="D20" s="147"/>
      <c r="E20" s="147">
        <v>0</v>
      </c>
      <c r="F20" s="148"/>
      <c r="G20" s="149">
        <v>0</v>
      </c>
    </row>
    <row r="21" spans="1:7" x14ac:dyDescent="0.3">
      <c r="A21" s="150"/>
      <c r="B21" s="151"/>
      <c r="C21" s="151"/>
      <c r="D21" s="151"/>
      <c r="E21" s="151"/>
      <c r="F21" s="151"/>
      <c r="G21" s="152"/>
    </row>
    <row r="22" spans="1:7" x14ac:dyDescent="0.3">
      <c r="A22" s="150" t="s">
        <v>163</v>
      </c>
      <c r="B22" s="153"/>
      <c r="C22" s="151"/>
      <c r="D22" s="151"/>
      <c r="E22" s="151">
        <v>0</v>
      </c>
      <c r="F22" s="151"/>
      <c r="G22" s="152">
        <v>0</v>
      </c>
    </row>
    <row r="23" spans="1:7" x14ac:dyDescent="0.3">
      <c r="A23" s="150" t="s">
        <v>164</v>
      </c>
      <c r="B23" s="153"/>
      <c r="C23" s="151"/>
      <c r="D23" s="151"/>
      <c r="E23" s="151">
        <v>0</v>
      </c>
      <c r="F23" s="151"/>
      <c r="G23" s="152">
        <v>0</v>
      </c>
    </row>
    <row r="24" spans="1:7" x14ac:dyDescent="0.3">
      <c r="A24" s="150" t="s">
        <v>165</v>
      </c>
      <c r="B24" s="153"/>
      <c r="C24" s="151"/>
      <c r="D24" s="151"/>
      <c r="E24" s="151">
        <v>0</v>
      </c>
      <c r="F24" s="151"/>
      <c r="G24" s="152">
        <v>0</v>
      </c>
    </row>
    <row r="25" spans="1:7" x14ac:dyDescent="0.3">
      <c r="A25" s="150"/>
      <c r="B25" s="151"/>
      <c r="C25" s="151"/>
      <c r="D25" s="151"/>
      <c r="E25" s="151"/>
      <c r="F25" s="151"/>
      <c r="G25" s="152"/>
    </row>
    <row r="26" spans="1:7" ht="15" thickBot="1" x14ac:dyDescent="0.35">
      <c r="A26" s="154" t="s">
        <v>166</v>
      </c>
      <c r="B26" s="155"/>
      <c r="C26" s="155"/>
      <c r="D26" s="155"/>
      <c r="E26" s="155">
        <f t="shared" ref="E26:G26" si="0">E22+E23-E24</f>
        <v>0</v>
      </c>
      <c r="F26" s="155"/>
      <c r="G26" s="156">
        <f t="shared" si="0"/>
        <v>0</v>
      </c>
    </row>
    <row r="28" spans="1:7" ht="15" thickBot="1" x14ac:dyDescent="0.35"/>
    <row r="29" spans="1:7" s="143" customFormat="1" ht="15" thickBot="1" x14ac:dyDescent="0.35">
      <c r="A29" s="157" t="s">
        <v>108</v>
      </c>
      <c r="B29" s="158"/>
      <c r="C29" s="158"/>
      <c r="D29" s="158"/>
      <c r="E29" s="158"/>
      <c r="F29" s="158"/>
      <c r="G29" s="159">
        <v>0</v>
      </c>
    </row>
    <row r="31" spans="1:7" ht="15" thickBot="1" x14ac:dyDescent="0.35"/>
    <row r="32" spans="1:7" x14ac:dyDescent="0.3">
      <c r="A32" s="160" t="s">
        <v>164</v>
      </c>
      <c r="B32" s="147"/>
      <c r="C32" s="148"/>
      <c r="D32" s="148"/>
      <c r="E32" s="148"/>
      <c r="F32" s="148"/>
      <c r="G32" s="149">
        <v>0</v>
      </c>
    </row>
    <row r="33" spans="1:7" x14ac:dyDescent="0.3">
      <c r="A33" s="150" t="s">
        <v>167</v>
      </c>
      <c r="B33" s="151"/>
      <c r="C33" s="151"/>
      <c r="D33" s="151"/>
      <c r="E33" s="151"/>
      <c r="F33" s="151"/>
      <c r="G33" s="152">
        <v>0</v>
      </c>
    </row>
    <row r="34" spans="1:7" s="167" customFormat="1" x14ac:dyDescent="0.3">
      <c r="A34" s="165" t="s">
        <v>138</v>
      </c>
      <c r="B34" s="151">
        <f t="shared" ref="B34:G34" si="1">SUM(B32:B33)</f>
        <v>0</v>
      </c>
      <c r="C34" s="151">
        <f t="shared" si="1"/>
        <v>0</v>
      </c>
      <c r="D34" s="151">
        <f t="shared" si="1"/>
        <v>0</v>
      </c>
      <c r="E34" s="151">
        <f t="shared" si="1"/>
        <v>0</v>
      </c>
      <c r="F34" s="151">
        <f t="shared" si="1"/>
        <v>0</v>
      </c>
      <c r="G34" s="152">
        <f t="shared" si="1"/>
        <v>0</v>
      </c>
    </row>
    <row r="35" spans="1:7" x14ac:dyDescent="0.3">
      <c r="A35" s="150"/>
      <c r="B35" s="151"/>
      <c r="C35" s="151"/>
      <c r="D35" s="151"/>
      <c r="E35" s="151"/>
      <c r="F35" s="151"/>
      <c r="G35" s="152"/>
    </row>
    <row r="36" spans="1:7" x14ac:dyDescent="0.3">
      <c r="A36" s="150" t="s">
        <v>168</v>
      </c>
      <c r="B36" s="153"/>
      <c r="C36" s="151"/>
      <c r="D36" s="151"/>
      <c r="E36" s="151"/>
      <c r="F36" s="151"/>
      <c r="G36" s="152">
        <v>0</v>
      </c>
    </row>
    <row r="37" spans="1:7" x14ac:dyDescent="0.3">
      <c r="A37" s="150" t="s">
        <v>169</v>
      </c>
      <c r="B37" s="153"/>
      <c r="C37" s="151"/>
      <c r="D37" s="151"/>
      <c r="E37" s="151"/>
      <c r="F37" s="151"/>
      <c r="G37" s="152">
        <v>0</v>
      </c>
    </row>
    <row r="38" spans="1:7" s="167" customFormat="1" x14ac:dyDescent="0.3">
      <c r="A38" s="165" t="s">
        <v>109</v>
      </c>
      <c r="B38" s="166">
        <f t="shared" ref="B38:G38" si="2">SUM(B36:B37)</f>
        <v>0</v>
      </c>
      <c r="C38" s="166">
        <f t="shared" si="2"/>
        <v>0</v>
      </c>
      <c r="D38" s="166">
        <f t="shared" si="2"/>
        <v>0</v>
      </c>
      <c r="E38" s="166">
        <f t="shared" si="2"/>
        <v>0</v>
      </c>
      <c r="F38" s="166">
        <f t="shared" si="2"/>
        <v>0</v>
      </c>
      <c r="G38" s="194">
        <f t="shared" si="2"/>
        <v>0</v>
      </c>
    </row>
    <row r="39" spans="1:7" x14ac:dyDescent="0.3">
      <c r="A39" s="150"/>
      <c r="B39" s="151"/>
      <c r="C39" s="151"/>
      <c r="D39" s="151"/>
      <c r="E39" s="151"/>
      <c r="F39" s="151"/>
      <c r="G39" s="152"/>
    </row>
    <row r="40" spans="1:7" s="167" customFormat="1" ht="15" thickBot="1" x14ac:dyDescent="0.35">
      <c r="A40" s="168" t="s">
        <v>170</v>
      </c>
      <c r="B40" s="169">
        <f t="shared" ref="B40:G40" si="3">B34-B38</f>
        <v>0</v>
      </c>
      <c r="C40" s="169">
        <f t="shared" si="3"/>
        <v>0</v>
      </c>
      <c r="D40" s="169">
        <f t="shared" si="3"/>
        <v>0</v>
      </c>
      <c r="E40" s="169">
        <f t="shared" si="3"/>
        <v>0</v>
      </c>
      <c r="F40" s="169">
        <f t="shared" si="3"/>
        <v>0</v>
      </c>
      <c r="G40" s="170">
        <f t="shared" si="3"/>
        <v>0</v>
      </c>
    </row>
  </sheetData>
  <pageMargins left="0.7" right="0.7" top="0.75" bottom="0.75" header="0.3" footer="0.3"/>
  <pageSetup paperSize="9" scale="9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0072C6"/>
    <pageSetUpPr fitToPage="1"/>
  </sheetPr>
  <dimension ref="A3:BL73"/>
  <sheetViews>
    <sheetView zoomScale="60" zoomScaleNormal="60" workbookViewId="0">
      <pane xSplit="2" ySplit="18" topLeftCell="C19" activePane="bottomRight" state="frozen"/>
      <selection pane="topRight" activeCell="C1" sqref="C1"/>
      <selection pane="bottomLeft" activeCell="A7" sqref="A7"/>
      <selection pane="bottomRight" activeCell="H18" sqref="H18:K63"/>
    </sheetView>
  </sheetViews>
  <sheetFormatPr defaultColWidth="9.33203125" defaultRowHeight="14.4" x14ac:dyDescent="0.3"/>
  <cols>
    <col min="1" max="1" width="5.5546875" style="11" customWidth="1"/>
    <col min="2" max="2" width="66.33203125" style="11" customWidth="1"/>
    <col min="3" max="3" width="15.6640625" style="11" customWidth="1"/>
    <col min="4" max="4" width="23.6640625" style="11" bestFit="1" customWidth="1"/>
    <col min="5" max="5" width="19.88671875" style="11" bestFit="1" customWidth="1"/>
    <col min="6" max="6" width="15.6640625" style="12" customWidth="1"/>
    <col min="7" max="7" width="19.44140625" style="11" customWidth="1"/>
    <col min="8" max="8" width="23.6640625" style="11" bestFit="1" customWidth="1"/>
    <col min="9" max="9" width="19.88671875" style="11" bestFit="1" customWidth="1"/>
    <col min="10" max="10" width="15.6640625" style="12" customWidth="1"/>
    <col min="11" max="11" width="1.6640625" style="10" customWidth="1"/>
    <col min="12" max="12" width="15.6640625" style="11" customWidth="1"/>
    <col min="13" max="13" width="23.6640625" style="11" bestFit="1" customWidth="1"/>
    <col min="14" max="14" width="19.88671875" style="11" bestFit="1" customWidth="1"/>
    <col min="15" max="16" width="15.6640625" style="12" customWidth="1"/>
    <col min="17" max="17" width="23.6640625" style="12" bestFit="1" customWidth="1"/>
    <col min="18" max="18" width="19.88671875" style="12" bestFit="1" customWidth="1"/>
    <col min="19" max="20" width="15.6640625" style="12" customWidth="1"/>
    <col min="21" max="21" width="23.6640625" style="12" bestFit="1" customWidth="1"/>
    <col min="22" max="22" width="19.88671875" style="12" bestFit="1" customWidth="1"/>
    <col min="23" max="24" width="15.6640625" style="12" customWidth="1"/>
    <col min="25" max="25" width="23.6640625" style="12" bestFit="1" customWidth="1"/>
    <col min="26" max="26" width="19.88671875" style="12" bestFit="1" customWidth="1"/>
    <col min="27" max="27" width="15.6640625" style="12" customWidth="1"/>
    <col min="28" max="28" width="15.6640625" style="11" customWidth="1"/>
    <col min="29" max="29" width="23.6640625" style="11" bestFit="1" customWidth="1"/>
    <col min="30" max="30" width="19.88671875" style="11" bestFit="1" customWidth="1"/>
    <col min="31" max="31" width="15.6640625" style="12" customWidth="1"/>
    <col min="32" max="32" width="1.6640625" style="10" customWidth="1"/>
    <col min="33" max="35" width="15.6640625" style="11" hidden="1" customWidth="1"/>
    <col min="36" max="40" width="15.6640625" style="12" hidden="1" customWidth="1"/>
    <col min="41" max="43" width="15.6640625" style="11" hidden="1" customWidth="1"/>
    <col min="44" max="44" width="15.6640625" style="12" hidden="1" customWidth="1"/>
    <col min="45" max="45" width="1.6640625" style="10" hidden="1" customWidth="1"/>
    <col min="46" max="46" width="15.6640625" style="11" customWidth="1"/>
    <col min="47" max="47" width="20.88671875" style="11" bestFit="1" customWidth="1"/>
    <col min="48" max="48" width="17.33203125" style="11" bestFit="1" customWidth="1"/>
    <col min="49" max="49" width="15.6640625" style="12" customWidth="1"/>
    <col min="50" max="50" width="1.6640625" style="10" customWidth="1"/>
    <col min="51" max="51" width="15.6640625" style="11" customWidth="1"/>
    <col min="52" max="52" width="20.88671875" style="11" bestFit="1" customWidth="1"/>
    <col min="53" max="53" width="15.6640625" style="11" customWidth="1"/>
    <col min="54" max="54" width="15.6640625" style="12" customWidth="1"/>
    <col min="55" max="16384" width="9.33203125" style="11"/>
  </cols>
  <sheetData>
    <row r="3" spans="1:54" ht="21" x14ac:dyDescent="0.4">
      <c r="C3" s="109"/>
      <c r="D3" s="10"/>
      <c r="E3" s="1"/>
      <c r="F3" s="1"/>
      <c r="AG3" s="103"/>
    </row>
    <row r="4" spans="1:54" x14ac:dyDescent="0.3">
      <c r="AG4" s="103"/>
    </row>
    <row r="5" spans="1:54" x14ac:dyDescent="0.3">
      <c r="AG5" s="103"/>
    </row>
    <row r="6" spans="1:54" ht="21" x14ac:dyDescent="0.4">
      <c r="A6" s="109" t="s">
        <v>121</v>
      </c>
      <c r="AG6" s="103"/>
    </row>
    <row r="7" spans="1:54" s="140" customFormat="1" x14ac:dyDescent="0.3">
      <c r="A7" s="140" t="s">
        <v>124</v>
      </c>
    </row>
    <row r="8" spans="1:54" s="140" customFormat="1" x14ac:dyDescent="0.3">
      <c r="A8" s="140" t="s">
        <v>93</v>
      </c>
    </row>
    <row r="9" spans="1:54" x14ac:dyDescent="0.3">
      <c r="A9" s="190" t="s">
        <v>155</v>
      </c>
      <c r="B9" s="189"/>
      <c r="AG9" s="103"/>
    </row>
    <row r="10" spans="1:54" s="93" customFormat="1" ht="15" customHeight="1" x14ac:dyDescent="0.35">
      <c r="A10" s="2" t="s">
        <v>117</v>
      </c>
      <c r="C10" s="101"/>
      <c r="D10" s="187"/>
      <c r="E10" s="101"/>
      <c r="F10" s="101"/>
      <c r="J10" s="14"/>
      <c r="K10" s="120"/>
      <c r="O10" s="14"/>
      <c r="P10" s="101"/>
      <c r="Q10" s="101"/>
      <c r="R10" s="101"/>
      <c r="S10" s="101"/>
      <c r="T10" s="101"/>
      <c r="U10" s="101"/>
      <c r="V10" s="101"/>
      <c r="W10" s="101"/>
      <c r="X10" s="101"/>
      <c r="Y10" s="101"/>
      <c r="Z10" s="101"/>
      <c r="AA10" s="101"/>
      <c r="AE10" s="14"/>
      <c r="AF10" s="120"/>
      <c r="AJ10" s="14"/>
      <c r="AK10" s="101"/>
      <c r="AL10" s="101"/>
      <c r="AM10" s="101"/>
      <c r="AN10" s="101"/>
      <c r="AR10" s="14"/>
      <c r="AS10" s="120"/>
      <c r="AW10" s="14"/>
      <c r="AX10" s="120"/>
      <c r="BB10" s="14"/>
    </row>
    <row r="11" spans="1:54" s="93" customFormat="1" ht="15" customHeight="1" x14ac:dyDescent="0.35">
      <c r="A11" s="2" t="s">
        <v>111</v>
      </c>
      <c r="C11" s="188"/>
      <c r="D11" s="187"/>
      <c r="E11" s="101"/>
      <c r="F11" s="101"/>
      <c r="J11" s="14"/>
      <c r="K11" s="120"/>
      <c r="O11" s="14"/>
      <c r="P11" s="101"/>
      <c r="Q11" s="101"/>
      <c r="R11" s="101"/>
      <c r="S11" s="101"/>
      <c r="T11" s="101"/>
      <c r="U11" s="101"/>
      <c r="V11" s="101"/>
      <c r="W11" s="101"/>
      <c r="X11" s="101"/>
      <c r="Y11" s="101"/>
      <c r="Z11" s="101"/>
      <c r="AA11" s="101"/>
      <c r="AE11" s="14"/>
      <c r="AF11" s="120"/>
      <c r="AJ11" s="14"/>
      <c r="AK11" s="101"/>
      <c r="AL11" s="101"/>
      <c r="AM11" s="101"/>
      <c r="AN11" s="101"/>
      <c r="AR11" s="14"/>
      <c r="AS11" s="120"/>
      <c r="AW11" s="14"/>
      <c r="AX11" s="120"/>
      <c r="BB11" s="14"/>
    </row>
    <row r="12" spans="1:54" s="93" customFormat="1" ht="15" customHeight="1" x14ac:dyDescent="0.35">
      <c r="A12" s="2" t="s">
        <v>115</v>
      </c>
      <c r="C12" s="101"/>
      <c r="D12" s="187"/>
      <c r="E12" s="101"/>
      <c r="F12" s="101"/>
      <c r="J12" s="14"/>
      <c r="K12" s="120"/>
      <c r="O12" s="14"/>
      <c r="P12" s="101"/>
      <c r="Q12" s="101"/>
      <c r="R12" s="101"/>
      <c r="S12" s="101"/>
      <c r="T12" s="101"/>
      <c r="U12" s="101"/>
      <c r="V12" s="101"/>
      <c r="W12" s="101"/>
      <c r="X12" s="101"/>
      <c r="Y12" s="101"/>
      <c r="Z12" s="101"/>
      <c r="AA12" s="101"/>
      <c r="AE12" s="14"/>
      <c r="AF12" s="120"/>
      <c r="AJ12" s="14"/>
      <c r="AK12" s="101"/>
      <c r="AL12" s="101"/>
      <c r="AM12" s="101"/>
      <c r="AN12" s="101"/>
      <c r="AR12" s="14"/>
      <c r="AS12" s="120"/>
      <c r="AW12" s="14"/>
      <c r="AX12" s="120"/>
      <c r="BB12" s="14"/>
    </row>
    <row r="13" spans="1:54" s="93" customFormat="1" ht="15" customHeight="1" x14ac:dyDescent="0.35">
      <c r="A13" s="2" t="s">
        <v>107</v>
      </c>
      <c r="C13" s="101"/>
      <c r="D13" s="187"/>
      <c r="E13" s="101"/>
      <c r="F13" s="101"/>
      <c r="J13" s="14"/>
      <c r="K13" s="120"/>
      <c r="O13" s="14"/>
      <c r="P13" s="101"/>
      <c r="Q13" s="101"/>
      <c r="R13" s="101"/>
      <c r="S13" s="101"/>
      <c r="T13" s="101"/>
      <c r="U13" s="101"/>
      <c r="V13" s="101"/>
      <c r="W13" s="101"/>
      <c r="X13" s="101"/>
      <c r="Y13" s="101"/>
      <c r="Z13" s="101"/>
      <c r="AA13" s="101"/>
      <c r="AE13" s="14"/>
      <c r="AF13" s="120"/>
      <c r="AJ13" s="14"/>
      <c r="AK13" s="101"/>
      <c r="AL13" s="101"/>
      <c r="AM13" s="101"/>
      <c r="AN13" s="101"/>
      <c r="AR13" s="14"/>
      <c r="AS13" s="120"/>
      <c r="AW13" s="14"/>
      <c r="AX13" s="120"/>
      <c r="BB13" s="14"/>
    </row>
    <row r="14" spans="1:54" s="93" customFormat="1" ht="15" customHeight="1" x14ac:dyDescent="0.35">
      <c r="A14" s="2" t="s">
        <v>110</v>
      </c>
      <c r="C14" s="101"/>
      <c r="D14" s="187"/>
      <c r="E14" s="101"/>
      <c r="F14" s="101"/>
      <c r="J14" s="14"/>
      <c r="K14" s="120"/>
      <c r="O14" s="14"/>
      <c r="P14" s="101"/>
      <c r="Q14" s="101"/>
      <c r="R14" s="101"/>
      <c r="S14" s="101"/>
      <c r="T14" s="101"/>
      <c r="U14" s="101"/>
      <c r="V14" s="101"/>
      <c r="W14" s="101"/>
      <c r="X14" s="101"/>
      <c r="Y14" s="101"/>
      <c r="Z14" s="101"/>
      <c r="AA14" s="101"/>
      <c r="AE14" s="14"/>
      <c r="AF14" s="120"/>
      <c r="AJ14" s="14"/>
      <c r="AK14" s="101"/>
      <c r="AL14" s="101"/>
      <c r="AM14" s="101"/>
      <c r="AN14" s="101"/>
      <c r="AR14" s="14"/>
      <c r="AS14" s="120"/>
      <c r="AW14" s="14"/>
      <c r="AX14" s="120"/>
      <c r="BB14" s="14"/>
    </row>
    <row r="15" spans="1:54" s="93" customFormat="1" ht="15" customHeight="1" x14ac:dyDescent="0.35">
      <c r="A15" s="102" t="s">
        <v>173</v>
      </c>
      <c r="B15" s="101"/>
      <c r="C15" s="101"/>
      <c r="D15" s="187"/>
      <c r="E15" s="101"/>
      <c r="F15" s="101"/>
      <c r="J15" s="14"/>
      <c r="K15" s="120"/>
      <c r="O15" s="14"/>
      <c r="P15" s="101"/>
      <c r="Q15" s="101"/>
      <c r="R15" s="101"/>
      <c r="S15" s="101"/>
      <c r="T15" s="101"/>
      <c r="U15" s="101"/>
      <c r="V15" s="101"/>
      <c r="W15" s="101"/>
      <c r="X15" s="101"/>
      <c r="Y15" s="101"/>
      <c r="Z15" s="101"/>
      <c r="AA15" s="101"/>
      <c r="AE15" s="14"/>
      <c r="AF15" s="120"/>
      <c r="AJ15" s="14"/>
      <c r="AK15" s="101"/>
      <c r="AL15" s="101"/>
      <c r="AM15" s="101"/>
      <c r="AN15" s="101"/>
      <c r="AR15" s="14"/>
      <c r="AS15" s="120"/>
      <c r="AW15" s="14"/>
      <c r="AX15" s="120"/>
      <c r="BB15" s="14"/>
    </row>
    <row r="16" spans="1:54" s="93" customFormat="1" ht="15" customHeight="1" thickBot="1" x14ac:dyDescent="0.4">
      <c r="A16" s="102" t="s">
        <v>171</v>
      </c>
      <c r="B16" s="101"/>
      <c r="C16" s="101"/>
      <c r="D16" s="101"/>
      <c r="E16" s="101"/>
      <c r="F16" s="101"/>
      <c r="J16" s="14"/>
      <c r="K16" s="120"/>
      <c r="O16" s="14"/>
      <c r="P16" s="101"/>
      <c r="Q16" s="101"/>
      <c r="R16" s="101"/>
      <c r="S16" s="101"/>
      <c r="T16" s="101"/>
      <c r="U16" s="101"/>
      <c r="V16" s="101"/>
      <c r="W16" s="101"/>
      <c r="X16" s="101"/>
      <c r="Y16" s="101"/>
      <c r="Z16" s="101"/>
      <c r="AA16" s="101"/>
      <c r="AE16" s="14"/>
      <c r="AF16" s="120"/>
      <c r="AJ16" s="14"/>
      <c r="AK16" s="101"/>
      <c r="AL16" s="101"/>
      <c r="AM16" s="101"/>
      <c r="AN16" s="101"/>
      <c r="AR16" s="14"/>
      <c r="AS16" s="120"/>
      <c r="AW16" s="14"/>
      <c r="AX16" s="120"/>
      <c r="BB16" s="14"/>
    </row>
    <row r="17" spans="1:63" s="83" customFormat="1" x14ac:dyDescent="0.3">
      <c r="A17" s="197" t="s">
        <v>16</v>
      </c>
      <c r="B17" s="197" t="s">
        <v>17</v>
      </c>
      <c r="C17" s="198" t="s">
        <v>174</v>
      </c>
      <c r="D17" s="199"/>
      <c r="E17" s="199"/>
      <c r="F17" s="200"/>
      <c r="G17" s="198" t="s">
        <v>182</v>
      </c>
      <c r="H17" s="199"/>
      <c r="I17" s="199"/>
      <c r="J17" s="200"/>
      <c r="L17" s="198" t="s">
        <v>175</v>
      </c>
      <c r="M17" s="199"/>
      <c r="N17" s="199"/>
      <c r="O17" s="200"/>
      <c r="P17" s="198" t="s">
        <v>176</v>
      </c>
      <c r="Q17" s="199"/>
      <c r="R17" s="199"/>
      <c r="S17" s="200"/>
      <c r="T17" s="198" t="s">
        <v>177</v>
      </c>
      <c r="U17" s="199"/>
      <c r="V17" s="199"/>
      <c r="W17" s="200"/>
      <c r="X17" s="198" t="s">
        <v>178</v>
      </c>
      <c r="Y17" s="199"/>
      <c r="Z17" s="199"/>
      <c r="AA17" s="200"/>
      <c r="AB17" s="198" t="s">
        <v>179</v>
      </c>
      <c r="AC17" s="199"/>
      <c r="AD17" s="199"/>
      <c r="AE17" s="200"/>
      <c r="AG17" s="198" t="s">
        <v>156</v>
      </c>
      <c r="AH17" s="199"/>
      <c r="AI17" s="199"/>
      <c r="AJ17" s="200"/>
      <c r="AK17" s="198" t="s">
        <v>157</v>
      </c>
      <c r="AL17" s="199"/>
      <c r="AM17" s="199"/>
      <c r="AN17" s="200"/>
      <c r="AO17" s="191" t="s">
        <v>158</v>
      </c>
      <c r="AP17" s="192"/>
      <c r="AQ17" s="192"/>
      <c r="AR17" s="193"/>
      <c r="AT17" s="198" t="s">
        <v>181</v>
      </c>
      <c r="AU17" s="199"/>
      <c r="AV17" s="199"/>
      <c r="AW17" s="200"/>
      <c r="AY17" s="198" t="s">
        <v>183</v>
      </c>
      <c r="AZ17" s="199"/>
      <c r="BA17" s="199"/>
      <c r="BB17" s="200"/>
    </row>
    <row r="18" spans="1:63" s="83" customFormat="1" x14ac:dyDescent="0.3">
      <c r="A18" s="197"/>
      <c r="B18" s="197"/>
      <c r="C18" s="112" t="s">
        <v>5</v>
      </c>
      <c r="D18" s="139" t="s">
        <v>102</v>
      </c>
      <c r="E18" s="139" t="s">
        <v>103</v>
      </c>
      <c r="F18" s="113" t="s">
        <v>20</v>
      </c>
      <c r="G18" s="112" t="s">
        <v>5</v>
      </c>
      <c r="H18" s="139" t="s">
        <v>102</v>
      </c>
      <c r="I18" s="139" t="s">
        <v>103</v>
      </c>
      <c r="J18" s="113" t="s">
        <v>20</v>
      </c>
      <c r="L18" s="112" t="s">
        <v>5</v>
      </c>
      <c r="M18" s="131" t="s">
        <v>102</v>
      </c>
      <c r="N18" s="131" t="s">
        <v>103</v>
      </c>
      <c r="O18" s="113" t="s">
        <v>20</v>
      </c>
      <c r="P18" s="112" t="s">
        <v>5</v>
      </c>
      <c r="Q18" s="195" t="s">
        <v>102</v>
      </c>
      <c r="R18" s="195" t="s">
        <v>103</v>
      </c>
      <c r="S18" s="113" t="s">
        <v>20</v>
      </c>
      <c r="T18" s="112" t="s">
        <v>5</v>
      </c>
      <c r="U18" s="195" t="s">
        <v>102</v>
      </c>
      <c r="V18" s="195" t="s">
        <v>103</v>
      </c>
      <c r="W18" s="113" t="s">
        <v>20</v>
      </c>
      <c r="X18" s="112" t="s">
        <v>5</v>
      </c>
      <c r="Y18" s="195" t="s">
        <v>102</v>
      </c>
      <c r="Z18" s="195" t="s">
        <v>103</v>
      </c>
      <c r="AA18" s="113" t="s">
        <v>20</v>
      </c>
      <c r="AB18" s="112" t="s">
        <v>5</v>
      </c>
      <c r="AC18" s="131" t="s">
        <v>102</v>
      </c>
      <c r="AD18" s="131" t="s">
        <v>103</v>
      </c>
      <c r="AE18" s="113" t="s">
        <v>20</v>
      </c>
      <c r="AG18" s="112" t="s">
        <v>5</v>
      </c>
      <c r="AH18" s="131" t="s">
        <v>102</v>
      </c>
      <c r="AI18" s="131" t="s">
        <v>103</v>
      </c>
      <c r="AJ18" s="113" t="s">
        <v>20</v>
      </c>
      <c r="AK18" s="112" t="s">
        <v>5</v>
      </c>
      <c r="AL18" s="139" t="s">
        <v>102</v>
      </c>
      <c r="AM18" s="139" t="s">
        <v>103</v>
      </c>
      <c r="AN18" s="113" t="s">
        <v>20</v>
      </c>
      <c r="AO18" s="112" t="s">
        <v>5</v>
      </c>
      <c r="AP18" s="131" t="s">
        <v>102</v>
      </c>
      <c r="AQ18" s="131" t="s">
        <v>103</v>
      </c>
      <c r="AR18" s="113" t="s">
        <v>20</v>
      </c>
      <c r="AT18" s="112" t="s">
        <v>5</v>
      </c>
      <c r="AU18" s="131" t="s">
        <v>94</v>
      </c>
      <c r="AV18" s="131" t="s">
        <v>180</v>
      </c>
      <c r="AW18" s="113" t="s">
        <v>20</v>
      </c>
      <c r="AY18" s="112" t="s">
        <v>5</v>
      </c>
      <c r="AZ18" s="131" t="s">
        <v>94</v>
      </c>
      <c r="BA18" s="131"/>
      <c r="BB18" s="113" t="s">
        <v>20</v>
      </c>
    </row>
    <row r="19" spans="1:63" x14ac:dyDescent="0.3">
      <c r="C19" s="86"/>
      <c r="F19" s="92"/>
      <c r="G19" s="86"/>
      <c r="J19" s="92"/>
      <c r="L19" s="86"/>
      <c r="O19" s="92"/>
      <c r="AB19" s="86"/>
      <c r="AE19" s="92"/>
      <c r="AG19" s="86"/>
      <c r="AJ19" s="92"/>
      <c r="AO19" s="86"/>
      <c r="AR19" s="92"/>
      <c r="AT19" s="86"/>
      <c r="AW19" s="92"/>
      <c r="AY19" s="86"/>
      <c r="BB19" s="92"/>
    </row>
    <row r="20" spans="1:63" s="12" customFormat="1" x14ac:dyDescent="0.3">
      <c r="A20" s="115">
        <v>1</v>
      </c>
      <c r="B20" s="116" t="s">
        <v>3</v>
      </c>
      <c r="C20" s="117">
        <f t="shared" ref="C20:F20" si="0">C21+C22+C23+C27</f>
        <v>0</v>
      </c>
      <c r="D20" s="118">
        <f t="shared" si="0"/>
        <v>0</v>
      </c>
      <c r="E20" s="118">
        <f t="shared" si="0"/>
        <v>0</v>
      </c>
      <c r="F20" s="119">
        <f t="shared" si="0"/>
        <v>0</v>
      </c>
      <c r="G20" s="117">
        <f>G21+G22+G23+G27</f>
        <v>0</v>
      </c>
      <c r="H20" s="118">
        <f>H21+H22+H23+H27</f>
        <v>0</v>
      </c>
      <c r="I20" s="118">
        <f>I21+I22+I23+I27</f>
        <v>0</v>
      </c>
      <c r="J20" s="119">
        <f>J21+J22+J23+J27</f>
        <v>0</v>
      </c>
      <c r="K20" s="85"/>
      <c r="L20" s="117">
        <f t="shared" ref="L20:AE20" si="1">L21+L22+L23+L27</f>
        <v>0</v>
      </c>
      <c r="M20" s="118">
        <f t="shared" si="1"/>
        <v>0</v>
      </c>
      <c r="N20" s="118">
        <f t="shared" si="1"/>
        <v>0</v>
      </c>
      <c r="O20" s="119">
        <f t="shared" si="1"/>
        <v>0</v>
      </c>
      <c r="P20" s="117">
        <f t="shared" si="1"/>
        <v>0</v>
      </c>
      <c r="Q20" s="118">
        <f t="shared" si="1"/>
        <v>0</v>
      </c>
      <c r="R20" s="118">
        <f t="shared" si="1"/>
        <v>0</v>
      </c>
      <c r="S20" s="119">
        <f t="shared" si="1"/>
        <v>0</v>
      </c>
      <c r="T20" s="117">
        <f t="shared" ref="T20:W20" si="2">T21+T22+T23+T27</f>
        <v>0</v>
      </c>
      <c r="U20" s="118">
        <f t="shared" si="2"/>
        <v>0</v>
      </c>
      <c r="V20" s="118">
        <f t="shared" si="2"/>
        <v>0</v>
      </c>
      <c r="W20" s="119">
        <f t="shared" si="2"/>
        <v>0</v>
      </c>
      <c r="X20" s="117">
        <f t="shared" si="1"/>
        <v>0</v>
      </c>
      <c r="Y20" s="118">
        <f t="shared" si="1"/>
        <v>0</v>
      </c>
      <c r="Z20" s="118">
        <f t="shared" si="1"/>
        <v>0</v>
      </c>
      <c r="AA20" s="119">
        <f t="shared" si="1"/>
        <v>0</v>
      </c>
      <c r="AB20" s="117">
        <f t="shared" si="1"/>
        <v>0</v>
      </c>
      <c r="AC20" s="118">
        <f t="shared" si="1"/>
        <v>0</v>
      </c>
      <c r="AD20" s="118">
        <f t="shared" si="1"/>
        <v>0</v>
      </c>
      <c r="AE20" s="119">
        <f t="shared" si="1"/>
        <v>0</v>
      </c>
      <c r="AF20" s="85"/>
      <c r="AG20" s="117">
        <f t="shared" ref="AG20:AR20" si="3">AG21+AG22+AG23+AG27</f>
        <v>0</v>
      </c>
      <c r="AH20" s="118">
        <f t="shared" si="3"/>
        <v>0</v>
      </c>
      <c r="AI20" s="118">
        <f t="shared" si="3"/>
        <v>0</v>
      </c>
      <c r="AJ20" s="119">
        <f t="shared" si="3"/>
        <v>0</v>
      </c>
      <c r="AK20" s="117">
        <f t="shared" si="3"/>
        <v>0</v>
      </c>
      <c r="AL20" s="118">
        <f t="shared" si="3"/>
        <v>0</v>
      </c>
      <c r="AM20" s="118">
        <f t="shared" si="3"/>
        <v>0</v>
      </c>
      <c r="AN20" s="119">
        <f t="shared" si="3"/>
        <v>0</v>
      </c>
      <c r="AO20" s="117">
        <f t="shared" si="3"/>
        <v>0</v>
      </c>
      <c r="AP20" s="118">
        <f t="shared" si="3"/>
        <v>0</v>
      </c>
      <c r="AQ20" s="118">
        <f t="shared" si="3"/>
        <v>0</v>
      </c>
      <c r="AR20" s="119">
        <f t="shared" si="3"/>
        <v>0</v>
      </c>
      <c r="AS20" s="85"/>
      <c r="AT20" s="117">
        <f>AT21+AT22+AT23+AT27</f>
        <v>0</v>
      </c>
      <c r="AU20" s="118">
        <f>AU21+AU22+AU23+AU27</f>
        <v>0</v>
      </c>
      <c r="AV20" s="118">
        <f>AV21+AV22+AV23+AV27</f>
        <v>0</v>
      </c>
      <c r="AW20" s="119">
        <f>AW21+AW22+AW23+AW27</f>
        <v>0</v>
      </c>
      <c r="AX20" s="85"/>
      <c r="AY20" s="117">
        <f>AY21+AY22+AY23+AY27</f>
        <v>0</v>
      </c>
      <c r="AZ20" s="118">
        <f>AZ21+AZ22+AZ23+AZ27</f>
        <v>0</v>
      </c>
      <c r="BA20" s="118">
        <f>BA21+BA22+BA23+BA27</f>
        <v>0</v>
      </c>
      <c r="BB20" s="119">
        <f>BB21+BB22+BB23+BB27</f>
        <v>0</v>
      </c>
    </row>
    <row r="21" spans="1:63" s="12" customFormat="1" x14ac:dyDescent="0.3">
      <c r="A21" s="12">
        <v>1.1000000000000001</v>
      </c>
      <c r="B21" s="12" t="s">
        <v>22</v>
      </c>
      <c r="C21" s="122"/>
      <c r="D21" s="105"/>
      <c r="E21" s="105"/>
      <c r="F21" s="104"/>
      <c r="G21" s="122"/>
      <c r="H21" s="105"/>
      <c r="I21" s="105"/>
      <c r="J21" s="104"/>
      <c r="K21" s="10"/>
      <c r="L21" s="122"/>
      <c r="M21" s="105"/>
      <c r="N21" s="105"/>
      <c r="O21" s="104"/>
      <c r="P21" s="105"/>
      <c r="Q21" s="105"/>
      <c r="R21" s="105"/>
      <c r="S21" s="104"/>
      <c r="T21" s="105"/>
      <c r="U21" s="105"/>
      <c r="V21" s="105"/>
      <c r="W21" s="104"/>
      <c r="X21" s="105"/>
      <c r="Y21" s="105"/>
      <c r="Z21" s="105"/>
      <c r="AA21" s="104"/>
      <c r="AB21" s="122"/>
      <c r="AC21" s="105"/>
      <c r="AD21" s="105"/>
      <c r="AE21" s="104"/>
      <c r="AF21" s="10"/>
      <c r="AG21" s="122"/>
      <c r="AH21" s="105"/>
      <c r="AI21" s="105"/>
      <c r="AJ21" s="104"/>
      <c r="AK21" s="105"/>
      <c r="AL21" s="105"/>
      <c r="AM21" s="105"/>
      <c r="AN21" s="104"/>
      <c r="AO21" s="122"/>
      <c r="AP21" s="105"/>
      <c r="AQ21" s="105"/>
      <c r="AR21" s="104"/>
      <c r="AS21" s="10"/>
      <c r="AT21" s="161">
        <f t="shared" ref="AT21:AV22" si="4">C21+L21+AG21</f>
        <v>0</v>
      </c>
      <c r="AU21" s="105">
        <f t="shared" si="4"/>
        <v>0</v>
      </c>
      <c r="AV21" s="105">
        <f t="shared" si="4"/>
        <v>0</v>
      </c>
      <c r="AW21" s="104">
        <f>SUM(AT21:AV21)</f>
        <v>0</v>
      </c>
      <c r="AX21" s="10"/>
      <c r="AY21" s="161">
        <f>G21++P21+T21+X21+AB21+AO21</f>
        <v>0</v>
      </c>
      <c r="AZ21" s="105">
        <f t="shared" ref="AZ21:BA22" si="5">H21++Q21+U21+Y21+AC21+AP21</f>
        <v>0</v>
      </c>
      <c r="BA21" s="105">
        <f t="shared" si="5"/>
        <v>0</v>
      </c>
      <c r="BB21" s="104">
        <f>SUM(AY21:BA21)</f>
        <v>0</v>
      </c>
      <c r="BC21" s="11"/>
      <c r="BD21" s="11"/>
    </row>
    <row r="22" spans="1:63" s="12" customFormat="1" x14ac:dyDescent="0.3">
      <c r="A22" s="12">
        <v>1.2</v>
      </c>
      <c r="B22" s="12" t="s">
        <v>23</v>
      </c>
      <c r="C22" s="122"/>
      <c r="D22" s="105"/>
      <c r="E22" s="105"/>
      <c r="F22" s="104"/>
      <c r="G22" s="122"/>
      <c r="H22" s="105"/>
      <c r="I22" s="105"/>
      <c r="J22" s="104"/>
      <c r="K22" s="10"/>
      <c r="L22" s="122"/>
      <c r="M22" s="105"/>
      <c r="N22" s="105"/>
      <c r="O22" s="104"/>
      <c r="P22" s="105"/>
      <c r="Q22" s="105"/>
      <c r="R22" s="105"/>
      <c r="S22" s="104"/>
      <c r="T22" s="105"/>
      <c r="U22" s="105"/>
      <c r="V22" s="105"/>
      <c r="W22" s="104"/>
      <c r="X22" s="105"/>
      <c r="Y22" s="105"/>
      <c r="Z22" s="105"/>
      <c r="AA22" s="104"/>
      <c r="AB22" s="122"/>
      <c r="AC22" s="105"/>
      <c r="AD22" s="105"/>
      <c r="AE22" s="104"/>
      <c r="AF22" s="10"/>
      <c r="AG22" s="122"/>
      <c r="AH22" s="105"/>
      <c r="AI22" s="105"/>
      <c r="AJ22" s="104"/>
      <c r="AK22" s="105"/>
      <c r="AL22" s="105"/>
      <c r="AM22" s="105"/>
      <c r="AN22" s="104"/>
      <c r="AO22" s="122"/>
      <c r="AP22" s="105"/>
      <c r="AQ22" s="105"/>
      <c r="AR22" s="104"/>
      <c r="AS22" s="10"/>
      <c r="AT22" s="161">
        <f t="shared" si="4"/>
        <v>0</v>
      </c>
      <c r="AU22" s="105">
        <f t="shared" si="4"/>
        <v>0</v>
      </c>
      <c r="AV22" s="105">
        <f t="shared" si="4"/>
        <v>0</v>
      </c>
      <c r="AW22" s="104">
        <f>SUM(AT22:AV22)</f>
        <v>0</v>
      </c>
      <c r="AX22" s="10"/>
      <c r="AY22" s="161">
        <f>G22++P22+T22+X22+AB22+AO22</f>
        <v>0</v>
      </c>
      <c r="AZ22" s="105">
        <f t="shared" si="5"/>
        <v>0</v>
      </c>
      <c r="BA22" s="105">
        <f t="shared" si="5"/>
        <v>0</v>
      </c>
      <c r="BB22" s="104">
        <f>SUM(AY22:BA22)</f>
        <v>0</v>
      </c>
      <c r="BC22" s="11"/>
      <c r="BD22" s="11"/>
    </row>
    <row r="23" spans="1:63" s="12" customFormat="1" x14ac:dyDescent="0.3">
      <c r="A23" s="12">
        <v>1.3</v>
      </c>
      <c r="B23" s="12" t="s">
        <v>24</v>
      </c>
      <c r="C23" s="88"/>
      <c r="D23" s="18"/>
      <c r="E23" s="18"/>
      <c r="F23" s="87"/>
      <c r="G23" s="88"/>
      <c r="H23" s="18"/>
      <c r="I23" s="18"/>
      <c r="J23" s="87"/>
      <c r="K23" s="85"/>
      <c r="L23" s="88"/>
      <c r="M23" s="18"/>
      <c r="N23" s="18"/>
      <c r="O23" s="87"/>
      <c r="P23" s="88"/>
      <c r="Q23" s="18"/>
      <c r="R23" s="18"/>
      <c r="S23" s="87"/>
      <c r="T23" s="88"/>
      <c r="U23" s="18"/>
      <c r="V23" s="18"/>
      <c r="W23" s="87"/>
      <c r="X23" s="88"/>
      <c r="Y23" s="18"/>
      <c r="Z23" s="18"/>
      <c r="AA23" s="87"/>
      <c r="AB23" s="88"/>
      <c r="AC23" s="18"/>
      <c r="AD23" s="18"/>
      <c r="AE23" s="87"/>
      <c r="AF23" s="85"/>
      <c r="AG23" s="88"/>
      <c r="AH23" s="18"/>
      <c r="AI23" s="18"/>
      <c r="AJ23" s="87"/>
      <c r="AK23" s="88"/>
      <c r="AL23" s="18"/>
      <c r="AM23" s="18"/>
      <c r="AN23" s="87"/>
      <c r="AO23" s="88"/>
      <c r="AP23" s="18"/>
      <c r="AQ23" s="18"/>
      <c r="AR23" s="87"/>
      <c r="AS23" s="85"/>
      <c r="AT23" s="91">
        <f>SUM(AT24:AT26)</f>
        <v>0</v>
      </c>
      <c r="AU23" s="110">
        <f>SUM(AU24:AU26)</f>
        <v>0</v>
      </c>
      <c r="AV23" s="110">
        <f>SUM(AV24:AV26)</f>
        <v>0</v>
      </c>
      <c r="AW23" s="87">
        <f>SUM(AW24:AW26)</f>
        <v>0</v>
      </c>
      <c r="AX23" s="85"/>
      <c r="AY23" s="121">
        <f>SUM(AY24:AY26)</f>
        <v>0</v>
      </c>
      <c r="AZ23" s="111">
        <f>SUM(AZ24:AZ26)</f>
        <v>0</v>
      </c>
      <c r="BA23" s="111">
        <f>SUM(BA24:BA26)</f>
        <v>0</v>
      </c>
      <c r="BB23" s="87">
        <f>SUM(BB24:BB26)</f>
        <v>0</v>
      </c>
    </row>
    <row r="24" spans="1:63" x14ac:dyDescent="0.3">
      <c r="B24" s="11" t="s">
        <v>10</v>
      </c>
      <c r="C24" s="122"/>
      <c r="D24" s="105"/>
      <c r="E24" s="105"/>
      <c r="F24" s="104"/>
      <c r="G24" s="122"/>
      <c r="H24" s="105"/>
      <c r="I24" s="105"/>
      <c r="J24" s="104"/>
      <c r="L24" s="122"/>
      <c r="M24" s="105"/>
      <c r="N24" s="105"/>
      <c r="O24" s="104"/>
      <c r="P24" s="105"/>
      <c r="Q24" s="105"/>
      <c r="R24" s="105"/>
      <c r="S24" s="104"/>
      <c r="T24" s="105"/>
      <c r="U24" s="105"/>
      <c r="V24" s="105"/>
      <c r="W24" s="104"/>
      <c r="X24" s="105"/>
      <c r="Y24" s="105"/>
      <c r="Z24" s="105"/>
      <c r="AA24" s="104"/>
      <c r="AB24" s="122"/>
      <c r="AC24" s="105"/>
      <c r="AD24" s="105"/>
      <c r="AE24" s="104"/>
      <c r="AG24" s="122"/>
      <c r="AH24" s="105"/>
      <c r="AI24" s="105"/>
      <c r="AJ24" s="104"/>
      <c r="AK24" s="105"/>
      <c r="AL24" s="105"/>
      <c r="AM24" s="105"/>
      <c r="AN24" s="104"/>
      <c r="AO24" s="122"/>
      <c r="AP24" s="105"/>
      <c r="AQ24" s="105"/>
      <c r="AR24" s="104"/>
      <c r="AT24" s="161">
        <f t="shared" ref="AT24:AV26" si="6">C24+L24+AG24</f>
        <v>0</v>
      </c>
      <c r="AU24" s="105">
        <f t="shared" si="6"/>
        <v>0</v>
      </c>
      <c r="AV24" s="105">
        <f t="shared" si="6"/>
        <v>0</v>
      </c>
      <c r="AW24" s="104">
        <f t="shared" ref="AW24:AW26" si="7">SUM(AT24:AV24)</f>
        <v>0</v>
      </c>
      <c r="AY24" s="161">
        <f>G24+P24+T24+X24+AB24+AO24</f>
        <v>0</v>
      </c>
      <c r="AZ24" s="105">
        <f t="shared" ref="AZ24:BA26" si="8">H24+Q24+U24+Y24+AC24+AP24</f>
        <v>0</v>
      </c>
      <c r="BA24" s="105">
        <f t="shared" si="8"/>
        <v>0</v>
      </c>
      <c r="BB24" s="104">
        <f>SUM(AY24:BA24)</f>
        <v>0</v>
      </c>
    </row>
    <row r="25" spans="1:63" x14ac:dyDescent="0.3">
      <c r="B25" s="11" t="s">
        <v>88</v>
      </c>
      <c r="C25" s="122"/>
      <c r="D25" s="105"/>
      <c r="E25" s="105"/>
      <c r="F25" s="104"/>
      <c r="G25" s="122"/>
      <c r="H25" s="105"/>
      <c r="I25" s="105"/>
      <c r="J25" s="104"/>
      <c r="L25" s="122"/>
      <c r="M25" s="105"/>
      <c r="N25" s="105"/>
      <c r="O25" s="104"/>
      <c r="P25" s="105"/>
      <c r="Q25" s="105"/>
      <c r="R25" s="105"/>
      <c r="S25" s="104"/>
      <c r="T25" s="105"/>
      <c r="U25" s="105"/>
      <c r="V25" s="105"/>
      <c r="W25" s="104"/>
      <c r="X25" s="105"/>
      <c r="Y25" s="105"/>
      <c r="Z25" s="105"/>
      <c r="AA25" s="104"/>
      <c r="AB25" s="122"/>
      <c r="AC25" s="105"/>
      <c r="AD25" s="105"/>
      <c r="AE25" s="104"/>
      <c r="AG25" s="122"/>
      <c r="AH25" s="105"/>
      <c r="AI25" s="105"/>
      <c r="AJ25" s="104"/>
      <c r="AK25" s="105"/>
      <c r="AL25" s="105"/>
      <c r="AM25" s="105"/>
      <c r="AN25" s="104"/>
      <c r="AO25" s="122"/>
      <c r="AP25" s="105"/>
      <c r="AQ25" s="105"/>
      <c r="AR25" s="104"/>
      <c r="AT25" s="161">
        <f t="shared" si="6"/>
        <v>0</v>
      </c>
      <c r="AU25" s="105">
        <f t="shared" si="6"/>
        <v>0</v>
      </c>
      <c r="AV25" s="105">
        <f t="shared" si="6"/>
        <v>0</v>
      </c>
      <c r="AW25" s="104">
        <f t="shared" si="7"/>
        <v>0</v>
      </c>
      <c r="AY25" s="161">
        <f t="shared" ref="AY25:AY26" si="9">G25+P25+T25+X25+AB25+AO25</f>
        <v>0</v>
      </c>
      <c r="AZ25" s="105">
        <f t="shared" si="8"/>
        <v>0</v>
      </c>
      <c r="BA25" s="105">
        <f t="shared" si="8"/>
        <v>0</v>
      </c>
      <c r="BB25" s="104">
        <f>SUM(AY25:BA25)</f>
        <v>0</v>
      </c>
    </row>
    <row r="26" spans="1:63" x14ac:dyDescent="0.3">
      <c r="B26" s="11" t="s">
        <v>88</v>
      </c>
      <c r="C26" s="122"/>
      <c r="D26" s="105"/>
      <c r="E26" s="105"/>
      <c r="F26" s="104"/>
      <c r="G26" s="122"/>
      <c r="H26" s="105"/>
      <c r="I26" s="105"/>
      <c r="J26" s="104"/>
      <c r="L26" s="122"/>
      <c r="M26" s="105"/>
      <c r="N26" s="105"/>
      <c r="O26" s="104"/>
      <c r="P26" s="105"/>
      <c r="Q26" s="105"/>
      <c r="R26" s="105"/>
      <c r="S26" s="104"/>
      <c r="T26" s="105"/>
      <c r="U26" s="105"/>
      <c r="V26" s="105"/>
      <c r="W26" s="104"/>
      <c r="X26" s="105"/>
      <c r="Y26" s="105"/>
      <c r="Z26" s="105"/>
      <c r="AA26" s="104"/>
      <c r="AB26" s="122"/>
      <c r="AC26" s="105"/>
      <c r="AD26" s="105"/>
      <c r="AE26" s="104"/>
      <c r="AG26" s="122"/>
      <c r="AH26" s="105"/>
      <c r="AI26" s="105"/>
      <c r="AJ26" s="104"/>
      <c r="AK26" s="105"/>
      <c r="AL26" s="105"/>
      <c r="AM26" s="105"/>
      <c r="AN26" s="104"/>
      <c r="AO26" s="122"/>
      <c r="AP26" s="105"/>
      <c r="AQ26" s="105"/>
      <c r="AR26" s="104"/>
      <c r="AT26" s="161">
        <f t="shared" si="6"/>
        <v>0</v>
      </c>
      <c r="AU26" s="105">
        <f t="shared" si="6"/>
        <v>0</v>
      </c>
      <c r="AV26" s="105">
        <f t="shared" si="6"/>
        <v>0</v>
      </c>
      <c r="AW26" s="104">
        <f t="shared" si="7"/>
        <v>0</v>
      </c>
      <c r="AY26" s="161">
        <f t="shared" si="9"/>
        <v>0</v>
      </c>
      <c r="AZ26" s="105">
        <f t="shared" si="8"/>
        <v>0</v>
      </c>
      <c r="BA26" s="105">
        <f t="shared" si="8"/>
        <v>0</v>
      </c>
      <c r="BB26" s="104">
        <f>SUM(AY26:BA26)</f>
        <v>0</v>
      </c>
    </row>
    <row r="27" spans="1:63" s="12" customFormat="1" x14ac:dyDescent="0.3">
      <c r="A27" s="12">
        <v>1.4</v>
      </c>
      <c r="B27" s="12" t="s">
        <v>89</v>
      </c>
      <c r="C27" s="88"/>
      <c r="D27" s="18"/>
      <c r="E27" s="18"/>
      <c r="F27" s="87"/>
      <c r="G27" s="88"/>
      <c r="H27" s="18"/>
      <c r="I27" s="18"/>
      <c r="J27" s="87"/>
      <c r="K27" s="85"/>
      <c r="L27" s="88"/>
      <c r="M27" s="18"/>
      <c r="N27" s="18"/>
      <c r="O27" s="87"/>
      <c r="P27" s="88"/>
      <c r="Q27" s="18"/>
      <c r="R27" s="18"/>
      <c r="S27" s="87"/>
      <c r="T27" s="88"/>
      <c r="U27" s="18"/>
      <c r="V27" s="18"/>
      <c r="W27" s="87"/>
      <c r="X27" s="88"/>
      <c r="Y27" s="18"/>
      <c r="Z27" s="18"/>
      <c r="AA27" s="87"/>
      <c r="AB27" s="88"/>
      <c r="AC27" s="18"/>
      <c r="AD27" s="18"/>
      <c r="AE27" s="87"/>
      <c r="AF27" s="85"/>
      <c r="AG27" s="88"/>
      <c r="AH27" s="18"/>
      <c r="AI27" s="18"/>
      <c r="AJ27" s="87"/>
      <c r="AK27" s="88"/>
      <c r="AL27" s="18"/>
      <c r="AM27" s="18"/>
      <c r="AN27" s="87"/>
      <c r="AO27" s="88"/>
      <c r="AP27" s="18"/>
      <c r="AQ27" s="18"/>
      <c r="AR27" s="87"/>
      <c r="AS27" s="85"/>
      <c r="AT27" s="88">
        <f>SUM(AT28:AT29)</f>
        <v>0</v>
      </c>
      <c r="AU27" s="18">
        <f>SUM(AU28:AU29)</f>
        <v>0</v>
      </c>
      <c r="AV27" s="18">
        <f>SUM(AV28:AV29)</f>
        <v>0</v>
      </c>
      <c r="AW27" s="87">
        <f>SUM(AW28:AW29)</f>
        <v>0</v>
      </c>
      <c r="AX27" s="85"/>
      <c r="AY27" s="88">
        <f>SUM(AY28:AY29)</f>
        <v>0</v>
      </c>
      <c r="AZ27" s="18">
        <f>SUM(AZ28:AZ29)</f>
        <v>0</v>
      </c>
      <c r="BA27" s="18">
        <f>SUM(BA28:BA29)</f>
        <v>0</v>
      </c>
      <c r="BB27" s="87">
        <f>SUM(BB28:BB29)</f>
        <v>0</v>
      </c>
    </row>
    <row r="28" spans="1:63" x14ac:dyDescent="0.3">
      <c r="B28" s="11" t="s">
        <v>95</v>
      </c>
      <c r="C28" s="122"/>
      <c r="D28" s="105"/>
      <c r="E28" s="105"/>
      <c r="F28" s="104"/>
      <c r="G28" s="122"/>
      <c r="H28" s="105"/>
      <c r="I28" s="105"/>
      <c r="J28" s="104"/>
      <c r="L28" s="122"/>
      <c r="M28" s="105"/>
      <c r="N28" s="105"/>
      <c r="O28" s="104"/>
      <c r="P28" s="105"/>
      <c r="Q28" s="105"/>
      <c r="R28" s="105"/>
      <c r="S28" s="104"/>
      <c r="T28" s="105"/>
      <c r="U28" s="105"/>
      <c r="V28" s="105"/>
      <c r="W28" s="104"/>
      <c r="X28" s="105"/>
      <c r="Y28" s="105"/>
      <c r="Z28" s="105"/>
      <c r="AA28" s="104"/>
      <c r="AB28" s="122"/>
      <c r="AC28" s="105"/>
      <c r="AD28" s="105"/>
      <c r="AE28" s="104"/>
      <c r="AG28" s="122"/>
      <c r="AH28" s="105"/>
      <c r="AI28" s="105"/>
      <c r="AJ28" s="104"/>
      <c r="AK28" s="105"/>
      <c r="AL28" s="105"/>
      <c r="AM28" s="105"/>
      <c r="AN28" s="104"/>
      <c r="AO28" s="122"/>
      <c r="AP28" s="105"/>
      <c r="AQ28" s="105"/>
      <c r="AR28" s="104"/>
      <c r="AT28" s="161">
        <f t="shared" ref="AT28:AV29" si="10">C28+L28+AG28</f>
        <v>0</v>
      </c>
      <c r="AU28" s="105">
        <f t="shared" si="10"/>
        <v>0</v>
      </c>
      <c r="AV28" s="105">
        <f t="shared" si="10"/>
        <v>0</v>
      </c>
      <c r="AW28" s="104">
        <f t="shared" ref="AW28:AW29" si="11">SUM(AT28:AV28)</f>
        <v>0</v>
      </c>
      <c r="AY28" s="161">
        <f>G28+P28+T28+X28+AB28+AO28</f>
        <v>0</v>
      </c>
      <c r="AZ28" s="105">
        <f t="shared" ref="AZ28:BA29" si="12">H28+Q28+U28+Y28+AC28+AP28</f>
        <v>0</v>
      </c>
      <c r="BA28" s="105">
        <f t="shared" si="12"/>
        <v>0</v>
      </c>
      <c r="BB28" s="104">
        <f>SUM(AY28:BA28)</f>
        <v>0</v>
      </c>
    </row>
    <row r="29" spans="1:63" x14ac:dyDescent="0.3">
      <c r="B29" s="11" t="s">
        <v>88</v>
      </c>
      <c r="C29" s="122"/>
      <c r="D29" s="105"/>
      <c r="E29" s="105"/>
      <c r="F29" s="104"/>
      <c r="G29" s="122"/>
      <c r="H29" s="105"/>
      <c r="I29" s="105"/>
      <c r="J29" s="104"/>
      <c r="L29" s="122"/>
      <c r="M29" s="105"/>
      <c r="N29" s="105"/>
      <c r="O29" s="104"/>
      <c r="P29" s="105"/>
      <c r="Q29" s="105"/>
      <c r="R29" s="105"/>
      <c r="S29" s="104"/>
      <c r="T29" s="105"/>
      <c r="U29" s="105"/>
      <c r="V29" s="105"/>
      <c r="W29" s="104"/>
      <c r="X29" s="105"/>
      <c r="Y29" s="105"/>
      <c r="Z29" s="105"/>
      <c r="AA29" s="104"/>
      <c r="AB29" s="122"/>
      <c r="AC29" s="105"/>
      <c r="AD29" s="105"/>
      <c r="AE29" s="104"/>
      <c r="AG29" s="122"/>
      <c r="AH29" s="105"/>
      <c r="AI29" s="105"/>
      <c r="AJ29" s="104"/>
      <c r="AK29" s="105"/>
      <c r="AL29" s="105"/>
      <c r="AM29" s="105"/>
      <c r="AN29" s="104"/>
      <c r="AO29" s="122"/>
      <c r="AP29" s="105"/>
      <c r="AQ29" s="105"/>
      <c r="AR29" s="104"/>
      <c r="AT29" s="161">
        <f t="shared" si="10"/>
        <v>0</v>
      </c>
      <c r="AU29" s="105">
        <f t="shared" si="10"/>
        <v>0</v>
      </c>
      <c r="AV29" s="105">
        <f t="shared" si="10"/>
        <v>0</v>
      </c>
      <c r="AW29" s="104">
        <f t="shared" si="11"/>
        <v>0</v>
      </c>
      <c r="AY29" s="161">
        <f>G29+P29+T29+X29+AB29+AO29</f>
        <v>0</v>
      </c>
      <c r="AZ29" s="105">
        <f t="shared" si="12"/>
        <v>0</v>
      </c>
      <c r="BA29" s="105">
        <f t="shared" si="12"/>
        <v>0</v>
      </c>
      <c r="BB29" s="104">
        <f>SUM(AY29:BA29)</f>
        <v>0</v>
      </c>
    </row>
    <row r="30" spans="1:63" x14ac:dyDescent="0.3">
      <c r="C30" s="89"/>
      <c r="D30" s="15"/>
      <c r="E30" s="15"/>
      <c r="F30" s="87"/>
      <c r="G30" s="89"/>
      <c r="H30" s="15"/>
      <c r="I30" s="15"/>
      <c r="J30" s="87"/>
      <c r="L30" s="89"/>
      <c r="M30" s="15"/>
      <c r="N30" s="15"/>
      <c r="O30" s="87"/>
      <c r="P30" s="18"/>
      <c r="Q30" s="18"/>
      <c r="R30" s="18"/>
      <c r="S30" s="87"/>
      <c r="T30" s="18"/>
      <c r="U30" s="18"/>
      <c r="V30" s="18"/>
      <c r="W30" s="87"/>
      <c r="X30" s="18"/>
      <c r="Y30" s="18"/>
      <c r="Z30" s="18"/>
      <c r="AA30" s="87"/>
      <c r="AB30" s="89"/>
      <c r="AC30" s="15"/>
      <c r="AD30" s="15"/>
      <c r="AE30" s="87"/>
      <c r="AG30" s="89"/>
      <c r="AH30" s="15"/>
      <c r="AI30" s="15"/>
      <c r="AJ30" s="87"/>
      <c r="AK30" s="18"/>
      <c r="AL30" s="18"/>
      <c r="AM30" s="18"/>
      <c r="AN30" s="87"/>
      <c r="AO30" s="89"/>
      <c r="AP30" s="15"/>
      <c r="AQ30" s="15"/>
      <c r="AR30" s="87"/>
      <c r="AT30" s="89"/>
      <c r="AU30" s="15"/>
      <c r="AV30" s="15"/>
      <c r="AW30" s="87"/>
      <c r="AY30" s="89"/>
      <c r="AZ30" s="15"/>
      <c r="BA30" s="15"/>
      <c r="BB30" s="87"/>
    </row>
    <row r="31" spans="1:63" x14ac:dyDescent="0.3">
      <c r="A31" s="115">
        <v>2</v>
      </c>
      <c r="B31" s="116" t="s">
        <v>30</v>
      </c>
      <c r="C31" s="117"/>
      <c r="D31" s="118"/>
      <c r="E31" s="118"/>
      <c r="F31" s="119"/>
      <c r="G31" s="117"/>
      <c r="H31" s="118"/>
      <c r="I31" s="118"/>
      <c r="J31" s="119"/>
      <c r="L31" s="117"/>
      <c r="M31" s="118"/>
      <c r="N31" s="118"/>
      <c r="O31" s="119"/>
      <c r="P31" s="117"/>
      <c r="Q31" s="118"/>
      <c r="R31" s="118"/>
      <c r="S31" s="119"/>
      <c r="T31" s="117"/>
      <c r="U31" s="118"/>
      <c r="V31" s="118"/>
      <c r="W31" s="119"/>
      <c r="X31" s="117"/>
      <c r="Y31" s="118"/>
      <c r="Z31" s="118"/>
      <c r="AA31" s="119"/>
      <c r="AB31" s="117"/>
      <c r="AC31" s="118"/>
      <c r="AD31" s="118"/>
      <c r="AE31" s="119"/>
      <c r="AG31" s="117"/>
      <c r="AH31" s="118"/>
      <c r="AI31" s="118"/>
      <c r="AJ31" s="119"/>
      <c r="AK31" s="117"/>
      <c r="AL31" s="118"/>
      <c r="AM31" s="118"/>
      <c r="AN31" s="119"/>
      <c r="AO31" s="117"/>
      <c r="AP31" s="118"/>
      <c r="AQ31" s="118"/>
      <c r="AR31" s="119"/>
      <c r="AT31" s="117">
        <f>AT32+AT33+AT34+AT38</f>
        <v>0</v>
      </c>
      <c r="AU31" s="118">
        <f>AU32+AU33+AU34+AU38</f>
        <v>0</v>
      </c>
      <c r="AV31" s="118">
        <f>AV32+AV33+AV34+AV38</f>
        <v>0</v>
      </c>
      <c r="AW31" s="119">
        <f>AW32+AW33+AW34+AW38</f>
        <v>0</v>
      </c>
      <c r="AY31" s="117">
        <f>AY32+AY33+AY34+AY38</f>
        <v>0</v>
      </c>
      <c r="AZ31" s="118">
        <f>AZ32+AZ33+AZ34+AZ38</f>
        <v>0</v>
      </c>
      <c r="BA31" s="118">
        <f>BA32+BA33+BA34+BA38</f>
        <v>0</v>
      </c>
      <c r="BB31" s="119">
        <f>BB32+BB33+BB34+BB38</f>
        <v>0</v>
      </c>
    </row>
    <row r="32" spans="1:63" s="12" customFormat="1" x14ac:dyDescent="0.3">
      <c r="A32" s="12">
        <v>2.1</v>
      </c>
      <c r="B32" s="12" t="s">
        <v>22</v>
      </c>
      <c r="C32" s="122"/>
      <c r="D32" s="105"/>
      <c r="E32" s="105"/>
      <c r="F32" s="104"/>
      <c r="G32" s="122"/>
      <c r="H32" s="105"/>
      <c r="I32" s="105"/>
      <c r="J32" s="104"/>
      <c r="K32" s="10"/>
      <c r="L32" s="122"/>
      <c r="M32" s="105"/>
      <c r="N32" s="105"/>
      <c r="O32" s="104"/>
      <c r="P32" s="105"/>
      <c r="Q32" s="105"/>
      <c r="R32" s="105"/>
      <c r="S32" s="104"/>
      <c r="T32" s="105"/>
      <c r="U32" s="105"/>
      <c r="V32" s="105"/>
      <c r="W32" s="104"/>
      <c r="X32" s="105"/>
      <c r="Y32" s="105"/>
      <c r="Z32" s="105"/>
      <c r="AA32" s="104"/>
      <c r="AB32" s="122"/>
      <c r="AC32" s="105"/>
      <c r="AD32" s="105"/>
      <c r="AE32" s="104"/>
      <c r="AF32" s="10"/>
      <c r="AG32" s="122"/>
      <c r="AH32" s="105"/>
      <c r="AI32" s="105"/>
      <c r="AJ32" s="104"/>
      <c r="AK32" s="105"/>
      <c r="AL32" s="105"/>
      <c r="AM32" s="105"/>
      <c r="AN32" s="104"/>
      <c r="AO32" s="122"/>
      <c r="AP32" s="105"/>
      <c r="AQ32" s="105"/>
      <c r="AR32" s="104"/>
      <c r="AS32" s="10"/>
      <c r="AT32" s="161">
        <f t="shared" ref="AT32:AV33" si="13">C32+L32+AG32</f>
        <v>0</v>
      </c>
      <c r="AU32" s="105">
        <f t="shared" si="13"/>
        <v>0</v>
      </c>
      <c r="AV32" s="105">
        <f t="shared" si="13"/>
        <v>0</v>
      </c>
      <c r="AW32" s="104">
        <f t="shared" ref="AW32:AW33" si="14">SUM(AT32:AV32)</f>
        <v>0</v>
      </c>
      <c r="AX32" s="10"/>
      <c r="AY32" s="161">
        <f>G32+P32+T32+X32+AB32+AO32</f>
        <v>0</v>
      </c>
      <c r="AZ32" s="105">
        <f t="shared" ref="AZ32:BA32" si="15">H32+Q32+U32+Y32+AC32+AP32</f>
        <v>0</v>
      </c>
      <c r="BA32" s="105">
        <f t="shared" si="15"/>
        <v>0</v>
      </c>
      <c r="BB32" s="104">
        <f>SUM(AY32:BA32)</f>
        <v>0</v>
      </c>
      <c r="BC32" s="11"/>
      <c r="BD32" s="11"/>
      <c r="BE32" s="11"/>
      <c r="BF32" s="11"/>
      <c r="BG32" s="11"/>
      <c r="BH32" s="11"/>
      <c r="BI32" s="11"/>
      <c r="BJ32" s="11"/>
      <c r="BK32" s="11"/>
    </row>
    <row r="33" spans="1:63" s="12" customFormat="1" x14ac:dyDescent="0.3">
      <c r="A33" s="12">
        <v>2.2000000000000002</v>
      </c>
      <c r="B33" s="12" t="s">
        <v>23</v>
      </c>
      <c r="C33" s="122"/>
      <c r="D33" s="105"/>
      <c r="E33" s="105"/>
      <c r="F33" s="104"/>
      <c r="G33" s="122"/>
      <c r="H33" s="105"/>
      <c r="I33" s="105"/>
      <c r="J33" s="104"/>
      <c r="K33" s="10"/>
      <c r="L33" s="122"/>
      <c r="M33" s="105"/>
      <c r="N33" s="105"/>
      <c r="O33" s="104"/>
      <c r="P33" s="105"/>
      <c r="Q33" s="105"/>
      <c r="R33" s="105"/>
      <c r="S33" s="104"/>
      <c r="T33" s="105"/>
      <c r="U33" s="105"/>
      <c r="V33" s="105"/>
      <c r="W33" s="104"/>
      <c r="X33" s="105"/>
      <c r="Y33" s="105"/>
      <c r="Z33" s="105"/>
      <c r="AA33" s="104"/>
      <c r="AB33" s="122"/>
      <c r="AC33" s="105"/>
      <c r="AD33" s="105"/>
      <c r="AE33" s="104"/>
      <c r="AF33" s="10"/>
      <c r="AG33" s="122"/>
      <c r="AH33" s="105"/>
      <c r="AI33" s="105"/>
      <c r="AJ33" s="104"/>
      <c r="AK33" s="105"/>
      <c r="AL33" s="105"/>
      <c r="AM33" s="105"/>
      <c r="AN33" s="104"/>
      <c r="AO33" s="122"/>
      <c r="AP33" s="105"/>
      <c r="AQ33" s="105"/>
      <c r="AR33" s="104"/>
      <c r="AS33" s="10"/>
      <c r="AT33" s="161">
        <f t="shared" si="13"/>
        <v>0</v>
      </c>
      <c r="AU33" s="105">
        <f t="shared" si="13"/>
        <v>0</v>
      </c>
      <c r="AV33" s="105">
        <f t="shared" si="13"/>
        <v>0</v>
      </c>
      <c r="AW33" s="104">
        <f t="shared" si="14"/>
        <v>0</v>
      </c>
      <c r="AX33" s="10"/>
      <c r="AY33" s="161">
        <f>G33+P33+T33+X33+AB33+AO33</f>
        <v>0</v>
      </c>
      <c r="AZ33" s="105">
        <f>H33+Q33+U33+Y33+AC33+AP33</f>
        <v>0</v>
      </c>
      <c r="BA33" s="105">
        <f>I33+R33+V33+Z33+AD33+AQ33</f>
        <v>0</v>
      </c>
      <c r="BB33" s="104">
        <f>SUM(AY33:BA33)</f>
        <v>0</v>
      </c>
      <c r="BC33" s="11"/>
      <c r="BD33" s="11"/>
      <c r="BE33" s="11"/>
      <c r="BF33" s="11"/>
      <c r="BG33" s="11"/>
      <c r="BH33" s="11"/>
      <c r="BI33" s="11"/>
      <c r="BJ33" s="11"/>
      <c r="BK33" s="11"/>
    </row>
    <row r="34" spans="1:63" s="12" customFormat="1" x14ac:dyDescent="0.3">
      <c r="A34" s="12">
        <v>2.2999999999999998</v>
      </c>
      <c r="B34" s="12" t="s">
        <v>24</v>
      </c>
      <c r="C34" s="88"/>
      <c r="D34" s="18"/>
      <c r="E34" s="18"/>
      <c r="F34" s="87"/>
      <c r="G34" s="88"/>
      <c r="H34" s="18"/>
      <c r="I34" s="18"/>
      <c r="J34" s="87"/>
      <c r="K34" s="85"/>
      <c r="L34" s="88"/>
      <c r="M34" s="18"/>
      <c r="N34" s="18"/>
      <c r="O34" s="87"/>
      <c r="P34" s="88"/>
      <c r="Q34" s="18"/>
      <c r="R34" s="18"/>
      <c r="S34" s="87"/>
      <c r="T34" s="88"/>
      <c r="U34" s="18"/>
      <c r="V34" s="18"/>
      <c r="W34" s="87"/>
      <c r="X34" s="88"/>
      <c r="Y34" s="18"/>
      <c r="Z34" s="18"/>
      <c r="AA34" s="87"/>
      <c r="AB34" s="88"/>
      <c r="AC34" s="18"/>
      <c r="AD34" s="18"/>
      <c r="AE34" s="87"/>
      <c r="AF34" s="85"/>
      <c r="AG34" s="88"/>
      <c r="AH34" s="18"/>
      <c r="AI34" s="18"/>
      <c r="AJ34" s="87"/>
      <c r="AK34" s="88"/>
      <c r="AL34" s="18"/>
      <c r="AM34" s="18"/>
      <c r="AN34" s="87"/>
      <c r="AO34" s="88"/>
      <c r="AP34" s="18"/>
      <c r="AQ34" s="18"/>
      <c r="AR34" s="87"/>
      <c r="AS34" s="85"/>
      <c r="AT34" s="91">
        <f>SUM(AT35:AT37)</f>
        <v>0</v>
      </c>
      <c r="AU34" s="110">
        <f>SUM(AU35:AU37)</f>
        <v>0</v>
      </c>
      <c r="AV34" s="110">
        <f>SUM(AV35:AV37)</f>
        <v>0</v>
      </c>
      <c r="AW34" s="87">
        <f>SUM(AW35:AW37)</f>
        <v>0</v>
      </c>
      <c r="AX34" s="85"/>
      <c r="AY34" s="121">
        <f>SUM(AY35:AY37)</f>
        <v>0</v>
      </c>
      <c r="AZ34" s="111">
        <f>SUM(AZ35:AZ37)</f>
        <v>0</v>
      </c>
      <c r="BA34" s="111">
        <f>SUM(BA35:BA37)</f>
        <v>0</v>
      </c>
      <c r="BB34" s="87">
        <f>SUM(BB35:BB37)</f>
        <v>0</v>
      </c>
    </row>
    <row r="35" spans="1:63" x14ac:dyDescent="0.3">
      <c r="B35" s="11" t="s">
        <v>96</v>
      </c>
      <c r="C35" s="122"/>
      <c r="D35" s="105"/>
      <c r="E35" s="105"/>
      <c r="F35" s="104"/>
      <c r="G35" s="122"/>
      <c r="H35" s="105"/>
      <c r="I35" s="105"/>
      <c r="J35" s="104"/>
      <c r="L35" s="122"/>
      <c r="M35" s="105"/>
      <c r="N35" s="105"/>
      <c r="O35" s="104"/>
      <c r="P35" s="105"/>
      <c r="Q35" s="105"/>
      <c r="R35" s="105"/>
      <c r="S35" s="104"/>
      <c r="T35" s="105"/>
      <c r="U35" s="105"/>
      <c r="V35" s="105"/>
      <c r="W35" s="104"/>
      <c r="X35" s="105"/>
      <c r="Y35" s="105"/>
      <c r="Z35" s="105"/>
      <c r="AA35" s="104"/>
      <c r="AB35" s="122"/>
      <c r="AC35" s="105"/>
      <c r="AD35" s="105"/>
      <c r="AE35" s="104"/>
      <c r="AG35" s="122"/>
      <c r="AH35" s="105"/>
      <c r="AI35" s="105"/>
      <c r="AJ35" s="104"/>
      <c r="AK35" s="105"/>
      <c r="AL35" s="105"/>
      <c r="AM35" s="105"/>
      <c r="AN35" s="104"/>
      <c r="AO35" s="122"/>
      <c r="AP35" s="105"/>
      <c r="AQ35" s="105"/>
      <c r="AR35" s="104"/>
      <c r="AT35" s="161">
        <f t="shared" ref="AT35:AV37" si="16">C35+L35+AG35</f>
        <v>0</v>
      </c>
      <c r="AU35" s="105">
        <f t="shared" si="16"/>
        <v>0</v>
      </c>
      <c r="AV35" s="105">
        <f t="shared" si="16"/>
        <v>0</v>
      </c>
      <c r="AW35" s="104">
        <f t="shared" ref="AW35:AW37" si="17">SUM(AT35:AV35)</f>
        <v>0</v>
      </c>
      <c r="AY35" s="161">
        <f>G35+P35+T35+X35+AB35+AO35</f>
        <v>0</v>
      </c>
      <c r="AZ35" s="105">
        <f t="shared" ref="AZ35:BA37" si="18">H35+Q35+U35+Y35+AC35+AP35</f>
        <v>0</v>
      </c>
      <c r="BA35" s="105">
        <f t="shared" si="18"/>
        <v>0</v>
      </c>
      <c r="BB35" s="104">
        <f>SUM(AY35:BA35)</f>
        <v>0</v>
      </c>
    </row>
    <row r="36" spans="1:63" x14ac:dyDescent="0.3">
      <c r="B36" s="11" t="s">
        <v>88</v>
      </c>
      <c r="C36" s="122"/>
      <c r="D36" s="105"/>
      <c r="E36" s="105"/>
      <c r="F36" s="104"/>
      <c r="G36" s="122"/>
      <c r="H36" s="105"/>
      <c r="I36" s="105"/>
      <c r="J36" s="104"/>
      <c r="L36" s="122"/>
      <c r="M36" s="105"/>
      <c r="N36" s="105"/>
      <c r="O36" s="104"/>
      <c r="P36" s="105"/>
      <c r="Q36" s="105"/>
      <c r="R36" s="105"/>
      <c r="S36" s="104"/>
      <c r="T36" s="105"/>
      <c r="U36" s="105"/>
      <c r="V36" s="105"/>
      <c r="W36" s="104"/>
      <c r="X36" s="105"/>
      <c r="Y36" s="105"/>
      <c r="Z36" s="105"/>
      <c r="AA36" s="104"/>
      <c r="AB36" s="122"/>
      <c r="AC36" s="105"/>
      <c r="AD36" s="105"/>
      <c r="AE36" s="104"/>
      <c r="AG36" s="122"/>
      <c r="AH36" s="105"/>
      <c r="AI36" s="105"/>
      <c r="AJ36" s="104"/>
      <c r="AK36" s="105"/>
      <c r="AL36" s="105"/>
      <c r="AM36" s="105"/>
      <c r="AN36" s="104"/>
      <c r="AO36" s="122"/>
      <c r="AP36" s="105"/>
      <c r="AQ36" s="105"/>
      <c r="AR36" s="104"/>
      <c r="AT36" s="161">
        <f t="shared" si="16"/>
        <v>0</v>
      </c>
      <c r="AU36" s="105">
        <f t="shared" si="16"/>
        <v>0</v>
      </c>
      <c r="AV36" s="105">
        <f t="shared" si="16"/>
        <v>0</v>
      </c>
      <c r="AW36" s="104">
        <f t="shared" si="17"/>
        <v>0</v>
      </c>
      <c r="AY36" s="161">
        <f t="shared" ref="AY36:AY37" si="19">G36+P36+T36+X36+AB36+AO36</f>
        <v>0</v>
      </c>
      <c r="AZ36" s="105">
        <f t="shared" si="18"/>
        <v>0</v>
      </c>
      <c r="BA36" s="105">
        <f t="shared" si="18"/>
        <v>0</v>
      </c>
      <c r="BB36" s="104">
        <f>SUM(AY36:BA36)</f>
        <v>0</v>
      </c>
    </row>
    <row r="37" spans="1:63" x14ac:dyDescent="0.3">
      <c r="B37" s="11" t="s">
        <v>88</v>
      </c>
      <c r="C37" s="122"/>
      <c r="D37" s="105"/>
      <c r="E37" s="105"/>
      <c r="F37" s="104"/>
      <c r="G37" s="122"/>
      <c r="H37" s="105"/>
      <c r="I37" s="105"/>
      <c r="J37" s="104"/>
      <c r="L37" s="122"/>
      <c r="M37" s="105"/>
      <c r="N37" s="105"/>
      <c r="O37" s="104"/>
      <c r="P37" s="105"/>
      <c r="Q37" s="105"/>
      <c r="R37" s="105"/>
      <c r="S37" s="104"/>
      <c r="T37" s="105"/>
      <c r="U37" s="105"/>
      <c r="V37" s="105"/>
      <c r="W37" s="104"/>
      <c r="X37" s="105"/>
      <c r="Y37" s="105"/>
      <c r="Z37" s="105"/>
      <c r="AA37" s="104"/>
      <c r="AB37" s="122"/>
      <c r="AC37" s="105"/>
      <c r="AD37" s="105"/>
      <c r="AE37" s="104"/>
      <c r="AG37" s="122"/>
      <c r="AH37" s="105"/>
      <c r="AI37" s="105"/>
      <c r="AJ37" s="104"/>
      <c r="AK37" s="105"/>
      <c r="AL37" s="105"/>
      <c r="AM37" s="105"/>
      <c r="AN37" s="104"/>
      <c r="AO37" s="122"/>
      <c r="AP37" s="105"/>
      <c r="AQ37" s="105"/>
      <c r="AR37" s="104"/>
      <c r="AT37" s="161">
        <f t="shared" si="16"/>
        <v>0</v>
      </c>
      <c r="AU37" s="105">
        <f t="shared" si="16"/>
        <v>0</v>
      </c>
      <c r="AV37" s="105">
        <f t="shared" si="16"/>
        <v>0</v>
      </c>
      <c r="AW37" s="104">
        <f t="shared" si="17"/>
        <v>0</v>
      </c>
      <c r="AY37" s="161">
        <f t="shared" si="19"/>
        <v>0</v>
      </c>
      <c r="AZ37" s="105">
        <f>H37+Q37+U37+Y37+AC37+AP37</f>
        <v>0</v>
      </c>
      <c r="BA37" s="105">
        <f t="shared" si="18"/>
        <v>0</v>
      </c>
      <c r="BB37" s="104">
        <f>SUM(AY37:BA37)</f>
        <v>0</v>
      </c>
    </row>
    <row r="38" spans="1:63" s="12" customFormat="1" x14ac:dyDescent="0.3">
      <c r="A38" s="12">
        <v>2.4</v>
      </c>
      <c r="B38" s="12" t="s">
        <v>89</v>
      </c>
      <c r="C38" s="88"/>
      <c r="D38" s="18"/>
      <c r="E38" s="18"/>
      <c r="F38" s="87"/>
      <c r="G38" s="88"/>
      <c r="H38" s="18"/>
      <c r="I38" s="18"/>
      <c r="J38" s="87"/>
      <c r="K38" s="85"/>
      <c r="L38" s="88"/>
      <c r="M38" s="18"/>
      <c r="N38" s="18"/>
      <c r="O38" s="87"/>
      <c r="P38" s="88"/>
      <c r="Q38" s="18"/>
      <c r="R38" s="18"/>
      <c r="S38" s="87"/>
      <c r="T38" s="88"/>
      <c r="U38" s="18"/>
      <c r="V38" s="18"/>
      <c r="W38" s="87"/>
      <c r="X38" s="88"/>
      <c r="Y38" s="18"/>
      <c r="Z38" s="18"/>
      <c r="AA38" s="87"/>
      <c r="AB38" s="88"/>
      <c r="AC38" s="18"/>
      <c r="AD38" s="18"/>
      <c r="AE38" s="87"/>
      <c r="AF38" s="85"/>
      <c r="AG38" s="88"/>
      <c r="AH38" s="18"/>
      <c r="AI38" s="18"/>
      <c r="AJ38" s="87"/>
      <c r="AK38" s="88"/>
      <c r="AL38" s="18"/>
      <c r="AM38" s="18"/>
      <c r="AN38" s="87"/>
      <c r="AO38" s="88"/>
      <c r="AP38" s="18"/>
      <c r="AQ38" s="18"/>
      <c r="AR38" s="87"/>
      <c r="AS38" s="85"/>
      <c r="AT38" s="91">
        <f>SUM(AT39:AT41)</f>
        <v>0</v>
      </c>
      <c r="AU38" s="110">
        <f>SUM(AU39:AU41)</f>
        <v>0</v>
      </c>
      <c r="AV38" s="110">
        <f>SUM(AV39:AV41)</f>
        <v>0</v>
      </c>
      <c r="AW38" s="87">
        <f>SUM(AW39:AW41)</f>
        <v>0</v>
      </c>
      <c r="AX38" s="85"/>
      <c r="AY38" s="121">
        <f>SUM(AY39:AY41)</f>
        <v>0</v>
      </c>
      <c r="AZ38" s="111">
        <f>SUM(AZ39:AZ41)</f>
        <v>0</v>
      </c>
      <c r="BA38" s="111">
        <f>SUM(BA39:BA41)</f>
        <v>0</v>
      </c>
      <c r="BB38" s="87">
        <f>SUM(BB39:BB41)</f>
        <v>0</v>
      </c>
    </row>
    <row r="39" spans="1:63" x14ac:dyDescent="0.3">
      <c r="B39" s="11" t="s">
        <v>88</v>
      </c>
      <c r="C39" s="122"/>
      <c r="D39" s="105"/>
      <c r="E39" s="105"/>
      <c r="F39" s="104"/>
      <c r="G39" s="122"/>
      <c r="H39" s="105"/>
      <c r="I39" s="105"/>
      <c r="J39" s="104"/>
      <c r="L39" s="122"/>
      <c r="M39" s="105"/>
      <c r="N39" s="105"/>
      <c r="O39" s="104"/>
      <c r="P39" s="105"/>
      <c r="Q39" s="105"/>
      <c r="R39" s="105"/>
      <c r="S39" s="104"/>
      <c r="T39" s="105"/>
      <c r="U39" s="105"/>
      <c r="V39" s="105"/>
      <c r="W39" s="104"/>
      <c r="X39" s="105"/>
      <c r="Y39" s="105"/>
      <c r="Z39" s="105"/>
      <c r="AA39" s="104"/>
      <c r="AB39" s="122"/>
      <c r="AC39" s="105"/>
      <c r="AD39" s="105"/>
      <c r="AE39" s="104"/>
      <c r="AG39" s="122"/>
      <c r="AH39" s="105"/>
      <c r="AI39" s="105"/>
      <c r="AJ39" s="104"/>
      <c r="AK39" s="105"/>
      <c r="AL39" s="105"/>
      <c r="AM39" s="105"/>
      <c r="AN39" s="104"/>
      <c r="AO39" s="122"/>
      <c r="AP39" s="105"/>
      <c r="AQ39" s="105"/>
      <c r="AR39" s="104"/>
      <c r="AT39" s="161">
        <f t="shared" ref="AT39:AV41" si="20">C39+L39+AG39</f>
        <v>0</v>
      </c>
      <c r="AU39" s="105">
        <f t="shared" si="20"/>
        <v>0</v>
      </c>
      <c r="AV39" s="105">
        <f t="shared" si="20"/>
        <v>0</v>
      </c>
      <c r="AW39" s="104">
        <f t="shared" ref="AW39:AW41" si="21">SUM(AT39:AV39)</f>
        <v>0</v>
      </c>
      <c r="AY39" s="161">
        <f>G39+P39+T39+X39+AB39+AO39</f>
        <v>0</v>
      </c>
      <c r="AZ39" s="105">
        <f>H39+Q39+U39+Y39+AC39+AP39</f>
        <v>0</v>
      </c>
      <c r="BA39" s="105">
        <f t="shared" ref="AZ39:BA41" si="22">I39+R39+V39+Z39+AD39+AQ39</f>
        <v>0</v>
      </c>
      <c r="BB39" s="104">
        <f>SUM(AY39:BA39)</f>
        <v>0</v>
      </c>
    </row>
    <row r="40" spans="1:63" x14ac:dyDescent="0.3">
      <c r="B40" s="11" t="s">
        <v>88</v>
      </c>
      <c r="C40" s="122"/>
      <c r="D40" s="105"/>
      <c r="E40" s="105"/>
      <c r="F40" s="104"/>
      <c r="G40" s="122"/>
      <c r="H40" s="105"/>
      <c r="I40" s="105"/>
      <c r="J40" s="104"/>
      <c r="L40" s="122"/>
      <c r="M40" s="105"/>
      <c r="N40" s="105"/>
      <c r="O40" s="104"/>
      <c r="P40" s="105"/>
      <c r="Q40" s="105"/>
      <c r="R40" s="105"/>
      <c r="S40" s="104"/>
      <c r="T40" s="105"/>
      <c r="U40" s="105"/>
      <c r="V40" s="105"/>
      <c r="W40" s="104"/>
      <c r="X40" s="105"/>
      <c r="Y40" s="105"/>
      <c r="Z40" s="105"/>
      <c r="AA40" s="104"/>
      <c r="AB40" s="122"/>
      <c r="AC40" s="105"/>
      <c r="AD40" s="105"/>
      <c r="AE40" s="104"/>
      <c r="AG40" s="122"/>
      <c r="AH40" s="105"/>
      <c r="AI40" s="105"/>
      <c r="AJ40" s="104"/>
      <c r="AK40" s="105"/>
      <c r="AL40" s="105"/>
      <c r="AM40" s="105"/>
      <c r="AN40" s="104"/>
      <c r="AO40" s="122"/>
      <c r="AP40" s="105"/>
      <c r="AQ40" s="105"/>
      <c r="AR40" s="104"/>
      <c r="AT40" s="161">
        <f t="shared" si="20"/>
        <v>0</v>
      </c>
      <c r="AU40" s="105">
        <f t="shared" si="20"/>
        <v>0</v>
      </c>
      <c r="AV40" s="105">
        <f t="shared" si="20"/>
        <v>0</v>
      </c>
      <c r="AW40" s="104">
        <f t="shared" si="21"/>
        <v>0</v>
      </c>
      <c r="AY40" s="161">
        <f>G40+P40+T40+X40+AB40+AO40</f>
        <v>0</v>
      </c>
      <c r="AZ40" s="105">
        <f t="shared" si="22"/>
        <v>0</v>
      </c>
      <c r="BA40" s="105">
        <f t="shared" si="22"/>
        <v>0</v>
      </c>
      <c r="BB40" s="104">
        <f>SUM(AY40:BA40)</f>
        <v>0</v>
      </c>
    </row>
    <row r="41" spans="1:63" x14ac:dyDescent="0.3">
      <c r="B41" s="11" t="s">
        <v>88</v>
      </c>
      <c r="C41" s="122"/>
      <c r="D41" s="105"/>
      <c r="E41" s="105"/>
      <c r="F41" s="104"/>
      <c r="G41" s="122"/>
      <c r="H41" s="105"/>
      <c r="I41" s="105"/>
      <c r="J41" s="104"/>
      <c r="L41" s="122"/>
      <c r="M41" s="105"/>
      <c r="N41" s="105"/>
      <c r="O41" s="104"/>
      <c r="P41" s="105"/>
      <c r="Q41" s="105"/>
      <c r="R41" s="105"/>
      <c r="S41" s="104"/>
      <c r="T41" s="105"/>
      <c r="U41" s="105"/>
      <c r="V41" s="105"/>
      <c r="W41" s="104"/>
      <c r="X41" s="105"/>
      <c r="Y41" s="105"/>
      <c r="Z41" s="105"/>
      <c r="AA41" s="104"/>
      <c r="AB41" s="122"/>
      <c r="AC41" s="105"/>
      <c r="AD41" s="105"/>
      <c r="AE41" s="104"/>
      <c r="AG41" s="122"/>
      <c r="AH41" s="105"/>
      <c r="AI41" s="105"/>
      <c r="AJ41" s="104"/>
      <c r="AK41" s="105"/>
      <c r="AL41" s="105"/>
      <c r="AM41" s="105"/>
      <c r="AN41" s="104"/>
      <c r="AO41" s="122"/>
      <c r="AP41" s="105"/>
      <c r="AQ41" s="105"/>
      <c r="AR41" s="104"/>
      <c r="AT41" s="161">
        <f t="shared" si="20"/>
        <v>0</v>
      </c>
      <c r="AU41" s="105">
        <f t="shared" si="20"/>
        <v>0</v>
      </c>
      <c r="AV41" s="105">
        <f t="shared" si="20"/>
        <v>0</v>
      </c>
      <c r="AW41" s="104">
        <f t="shared" si="21"/>
        <v>0</v>
      </c>
      <c r="AY41" s="161">
        <f>G41+P41+T41+X41+AB41+AO41</f>
        <v>0</v>
      </c>
      <c r="AZ41" s="105">
        <f t="shared" si="22"/>
        <v>0</v>
      </c>
      <c r="BA41" s="105">
        <f t="shared" si="22"/>
        <v>0</v>
      </c>
      <c r="BB41" s="104">
        <f>SUM(AY41:BA41)</f>
        <v>0</v>
      </c>
    </row>
    <row r="42" spans="1:63" x14ac:dyDescent="0.3">
      <c r="C42" s="89"/>
      <c r="D42" s="15"/>
      <c r="E42" s="15"/>
      <c r="F42" s="87"/>
      <c r="G42" s="89"/>
      <c r="H42" s="15"/>
      <c r="I42" s="15"/>
      <c r="J42" s="87"/>
      <c r="L42" s="89"/>
      <c r="M42" s="15"/>
      <c r="N42" s="15"/>
      <c r="O42" s="87"/>
      <c r="P42" s="18"/>
      <c r="Q42" s="18"/>
      <c r="R42" s="18"/>
      <c r="S42" s="87"/>
      <c r="T42" s="18"/>
      <c r="U42" s="18"/>
      <c r="V42" s="18"/>
      <c r="W42" s="87"/>
      <c r="X42" s="18"/>
      <c r="Y42" s="18"/>
      <c r="Z42" s="18"/>
      <c r="AA42" s="87"/>
      <c r="AB42" s="89"/>
      <c r="AC42" s="15"/>
      <c r="AD42" s="15"/>
      <c r="AE42" s="87"/>
      <c r="AG42" s="89"/>
      <c r="AH42" s="15"/>
      <c r="AI42" s="15"/>
      <c r="AJ42" s="87"/>
      <c r="AK42" s="18"/>
      <c r="AL42" s="18"/>
      <c r="AM42" s="18"/>
      <c r="AN42" s="87"/>
      <c r="AO42" s="89"/>
      <c r="AP42" s="15"/>
      <c r="AQ42" s="15"/>
      <c r="AR42" s="87"/>
      <c r="AT42" s="89"/>
      <c r="AU42" s="15"/>
      <c r="AV42" s="15"/>
      <c r="AW42" s="87"/>
      <c r="AY42" s="89"/>
      <c r="AZ42" s="15"/>
      <c r="BA42" s="15"/>
      <c r="BB42" s="87"/>
    </row>
    <row r="43" spans="1:63" x14ac:dyDescent="0.3">
      <c r="A43" s="115">
        <v>3</v>
      </c>
      <c r="B43" s="116" t="s">
        <v>90</v>
      </c>
      <c r="C43" s="117"/>
      <c r="D43" s="118"/>
      <c r="E43" s="118"/>
      <c r="F43" s="119"/>
      <c r="G43" s="117"/>
      <c r="H43" s="118"/>
      <c r="I43" s="118"/>
      <c r="J43" s="119"/>
      <c r="L43" s="117"/>
      <c r="M43" s="118"/>
      <c r="N43" s="118"/>
      <c r="O43" s="119"/>
      <c r="P43" s="117"/>
      <c r="Q43" s="118"/>
      <c r="R43" s="118"/>
      <c r="S43" s="119"/>
      <c r="T43" s="117"/>
      <c r="U43" s="118"/>
      <c r="V43" s="118"/>
      <c r="W43" s="119"/>
      <c r="X43" s="117"/>
      <c r="Y43" s="118"/>
      <c r="Z43" s="118"/>
      <c r="AA43" s="119"/>
      <c r="AB43" s="117"/>
      <c r="AC43" s="118"/>
      <c r="AD43" s="118"/>
      <c r="AE43" s="119"/>
      <c r="AG43" s="117"/>
      <c r="AH43" s="118"/>
      <c r="AI43" s="118"/>
      <c r="AJ43" s="119"/>
      <c r="AK43" s="117"/>
      <c r="AL43" s="118"/>
      <c r="AM43" s="118"/>
      <c r="AN43" s="119"/>
      <c r="AO43" s="117"/>
      <c r="AP43" s="118"/>
      <c r="AQ43" s="118"/>
      <c r="AR43" s="119"/>
      <c r="AT43" s="117">
        <f>AT44+AT45+AT46+AT50</f>
        <v>0</v>
      </c>
      <c r="AU43" s="118">
        <f>AU44+AU45+AU46+AU50</f>
        <v>0</v>
      </c>
      <c r="AV43" s="118">
        <f>AV44+AV45+AV46+AV50</f>
        <v>0</v>
      </c>
      <c r="AW43" s="119">
        <f>AW44+AW45+AW46+AW50</f>
        <v>0</v>
      </c>
      <c r="AY43" s="117">
        <f>AY44+AY45+AY46+AY50</f>
        <v>0</v>
      </c>
      <c r="AZ43" s="118">
        <f>AZ44+AZ45+AZ46+AZ50</f>
        <v>0</v>
      </c>
      <c r="BA43" s="118">
        <f>BA44+BA45+BA46+BA50</f>
        <v>0</v>
      </c>
      <c r="BB43" s="119">
        <f>BB44+BB45+BB46+BB50</f>
        <v>0</v>
      </c>
    </row>
    <row r="44" spans="1:63" x14ac:dyDescent="0.3">
      <c r="A44" s="11">
        <v>3.1</v>
      </c>
      <c r="B44" s="12" t="s">
        <v>22</v>
      </c>
      <c r="C44" s="122"/>
      <c r="D44" s="105"/>
      <c r="E44" s="105"/>
      <c r="F44" s="104"/>
      <c r="G44" s="122"/>
      <c r="H44" s="105"/>
      <c r="I44" s="105"/>
      <c r="J44" s="104"/>
      <c r="L44" s="122"/>
      <c r="M44" s="105"/>
      <c r="N44" s="105"/>
      <c r="O44" s="104"/>
      <c r="P44" s="105"/>
      <c r="Q44" s="105"/>
      <c r="R44" s="105"/>
      <c r="S44" s="104"/>
      <c r="T44" s="105"/>
      <c r="U44" s="105"/>
      <c r="V44" s="105"/>
      <c r="W44" s="104"/>
      <c r="X44" s="105"/>
      <c r="Y44" s="105"/>
      <c r="Z44" s="105"/>
      <c r="AA44" s="104"/>
      <c r="AB44" s="122"/>
      <c r="AC44" s="105"/>
      <c r="AD44" s="105"/>
      <c r="AE44" s="104"/>
      <c r="AG44" s="122"/>
      <c r="AH44" s="105"/>
      <c r="AI44" s="105"/>
      <c r="AJ44" s="104"/>
      <c r="AK44" s="105"/>
      <c r="AL44" s="105"/>
      <c r="AM44" s="105"/>
      <c r="AN44" s="104"/>
      <c r="AO44" s="122"/>
      <c r="AP44" s="105"/>
      <c r="AQ44" s="105"/>
      <c r="AR44" s="104"/>
      <c r="AT44" s="161">
        <f t="shared" ref="AT44:AV45" si="23">C44+L44+AG44</f>
        <v>0</v>
      </c>
      <c r="AU44" s="105">
        <f t="shared" si="23"/>
        <v>0</v>
      </c>
      <c r="AV44" s="105">
        <f t="shared" si="23"/>
        <v>0</v>
      </c>
      <c r="AW44" s="104">
        <f>SUM(AT44:AV44)</f>
        <v>0</v>
      </c>
      <c r="AY44" s="161">
        <f>G44+P44+T44+X44+AB44+AO44</f>
        <v>0</v>
      </c>
      <c r="AZ44" s="105">
        <f t="shared" ref="AZ44:BA45" si="24">H44+Q44+U44+Y44+AC44+AP44</f>
        <v>0</v>
      </c>
      <c r="BA44" s="105">
        <f t="shared" si="24"/>
        <v>0</v>
      </c>
      <c r="BB44" s="104">
        <f>SUM(AY44:BA44)</f>
        <v>0</v>
      </c>
    </row>
    <row r="45" spans="1:63" x14ac:dyDescent="0.3">
      <c r="A45" s="11">
        <v>3.2</v>
      </c>
      <c r="B45" s="12" t="s">
        <v>23</v>
      </c>
      <c r="C45" s="122"/>
      <c r="D45" s="105"/>
      <c r="E45" s="105"/>
      <c r="F45" s="104"/>
      <c r="G45" s="122"/>
      <c r="H45" s="105"/>
      <c r="I45" s="105"/>
      <c r="J45" s="104"/>
      <c r="L45" s="122"/>
      <c r="M45" s="105"/>
      <c r="N45" s="105"/>
      <c r="O45" s="104"/>
      <c r="P45" s="105"/>
      <c r="Q45" s="105"/>
      <c r="R45" s="105"/>
      <c r="S45" s="104"/>
      <c r="T45" s="105"/>
      <c r="U45" s="105"/>
      <c r="V45" s="105"/>
      <c r="W45" s="104"/>
      <c r="X45" s="105"/>
      <c r="Y45" s="105"/>
      <c r="Z45" s="105"/>
      <c r="AA45" s="104"/>
      <c r="AB45" s="122"/>
      <c r="AC45" s="105"/>
      <c r="AD45" s="105"/>
      <c r="AE45" s="104"/>
      <c r="AG45" s="122"/>
      <c r="AH45" s="105"/>
      <c r="AI45" s="105"/>
      <c r="AJ45" s="104"/>
      <c r="AK45" s="105"/>
      <c r="AL45" s="105"/>
      <c r="AM45" s="105"/>
      <c r="AN45" s="104"/>
      <c r="AO45" s="122"/>
      <c r="AP45" s="105"/>
      <c r="AQ45" s="105"/>
      <c r="AR45" s="104"/>
      <c r="AT45" s="161">
        <f t="shared" si="23"/>
        <v>0</v>
      </c>
      <c r="AU45" s="105">
        <f t="shared" si="23"/>
        <v>0</v>
      </c>
      <c r="AV45" s="105">
        <f t="shared" si="23"/>
        <v>0</v>
      </c>
      <c r="AW45" s="104">
        <f>SUM(AT45:AV45)</f>
        <v>0</v>
      </c>
      <c r="AY45" s="161">
        <f>G45+P45+T45+X45+AB45+AO45</f>
        <v>0</v>
      </c>
      <c r="AZ45" s="105">
        <f t="shared" si="24"/>
        <v>0</v>
      </c>
      <c r="BA45" s="105">
        <f t="shared" si="24"/>
        <v>0</v>
      </c>
      <c r="BB45" s="104">
        <f>SUM(AY45:BA45)</f>
        <v>0</v>
      </c>
    </row>
    <row r="46" spans="1:63" x14ac:dyDescent="0.3">
      <c r="A46" s="11">
        <v>3.3</v>
      </c>
      <c r="B46" s="12" t="s">
        <v>24</v>
      </c>
      <c r="C46" s="88"/>
      <c r="D46" s="18"/>
      <c r="E46" s="18"/>
      <c r="F46" s="87"/>
      <c r="G46" s="88"/>
      <c r="H46" s="18"/>
      <c r="I46" s="18"/>
      <c r="J46" s="87"/>
      <c r="L46" s="88"/>
      <c r="M46" s="18"/>
      <c r="N46" s="18"/>
      <c r="O46" s="87"/>
      <c r="P46" s="88"/>
      <c r="Q46" s="18"/>
      <c r="R46" s="18"/>
      <c r="S46" s="87"/>
      <c r="T46" s="88"/>
      <c r="U46" s="18"/>
      <c r="V46" s="18"/>
      <c r="W46" s="87"/>
      <c r="X46" s="88"/>
      <c r="Y46" s="18"/>
      <c r="Z46" s="18"/>
      <c r="AA46" s="87"/>
      <c r="AB46" s="88"/>
      <c r="AC46" s="18"/>
      <c r="AD46" s="18"/>
      <c r="AE46" s="87"/>
      <c r="AG46" s="88"/>
      <c r="AH46" s="18"/>
      <c r="AI46" s="18"/>
      <c r="AJ46" s="87"/>
      <c r="AK46" s="88"/>
      <c r="AL46" s="18"/>
      <c r="AM46" s="18"/>
      <c r="AN46" s="87"/>
      <c r="AO46" s="88"/>
      <c r="AP46" s="18"/>
      <c r="AQ46" s="18"/>
      <c r="AR46" s="87"/>
      <c r="AT46" s="91">
        <f>SUM(AT47:AT49)</f>
        <v>0</v>
      </c>
      <c r="AU46" s="110">
        <f>SUM(AU47:AU49)</f>
        <v>0</v>
      </c>
      <c r="AV46" s="110">
        <f>SUM(AV47:AV49)</f>
        <v>0</v>
      </c>
      <c r="AW46" s="87">
        <f>SUM(AW47:AW49)</f>
        <v>0</v>
      </c>
      <c r="AY46" s="121">
        <f>SUM(AY47:AY49)</f>
        <v>0</v>
      </c>
      <c r="AZ46" s="111">
        <f>SUM(AZ47:AZ49)</f>
        <v>0</v>
      </c>
      <c r="BA46" s="111">
        <f>SUM(BA47:BA49)</f>
        <v>0</v>
      </c>
      <c r="BB46" s="87">
        <f>SUM(BB47:BB49)</f>
        <v>0</v>
      </c>
    </row>
    <row r="47" spans="1:63" x14ac:dyDescent="0.3">
      <c r="B47" s="11" t="s">
        <v>88</v>
      </c>
      <c r="C47" s="122"/>
      <c r="D47" s="105"/>
      <c r="E47" s="105"/>
      <c r="F47" s="104"/>
      <c r="G47" s="122"/>
      <c r="H47" s="105"/>
      <c r="I47" s="105"/>
      <c r="J47" s="104"/>
      <c r="L47" s="122"/>
      <c r="M47" s="105"/>
      <c r="N47" s="105"/>
      <c r="O47" s="104"/>
      <c r="P47" s="105"/>
      <c r="Q47" s="105"/>
      <c r="R47" s="105"/>
      <c r="S47" s="104"/>
      <c r="T47" s="105"/>
      <c r="U47" s="105"/>
      <c r="V47" s="105"/>
      <c r="W47" s="104"/>
      <c r="X47" s="105"/>
      <c r="Y47" s="105"/>
      <c r="Z47" s="105"/>
      <c r="AA47" s="104"/>
      <c r="AB47" s="122"/>
      <c r="AC47" s="105"/>
      <c r="AD47" s="105"/>
      <c r="AE47" s="104"/>
      <c r="AG47" s="122"/>
      <c r="AH47" s="105"/>
      <c r="AI47" s="105"/>
      <c r="AJ47" s="104"/>
      <c r="AK47" s="105"/>
      <c r="AL47" s="105"/>
      <c r="AM47" s="105"/>
      <c r="AN47" s="104"/>
      <c r="AO47" s="122"/>
      <c r="AP47" s="105"/>
      <c r="AQ47" s="105"/>
      <c r="AR47" s="104"/>
      <c r="AT47" s="161">
        <f t="shared" ref="AT47:AV49" si="25">C47+L47+AG47</f>
        <v>0</v>
      </c>
      <c r="AU47" s="105">
        <f t="shared" si="25"/>
        <v>0</v>
      </c>
      <c r="AV47" s="105">
        <f t="shared" si="25"/>
        <v>0</v>
      </c>
      <c r="AW47" s="104">
        <f t="shared" ref="AW47:AW49" si="26">SUM(AT47:AV47)</f>
        <v>0</v>
      </c>
      <c r="AY47" s="161">
        <f>G47+P47+T47+X47+AB47+AO47</f>
        <v>0</v>
      </c>
      <c r="AZ47" s="105">
        <f t="shared" ref="AZ47:BA49" si="27">H47+Q47+U47+Y47+AC47+AP47</f>
        <v>0</v>
      </c>
      <c r="BA47" s="105">
        <f t="shared" si="27"/>
        <v>0</v>
      </c>
      <c r="BB47" s="104">
        <f>SUM(AY47:BA47)</f>
        <v>0</v>
      </c>
    </row>
    <row r="48" spans="1:63" x14ac:dyDescent="0.3">
      <c r="B48" s="11" t="s">
        <v>88</v>
      </c>
      <c r="C48" s="122"/>
      <c r="D48" s="105"/>
      <c r="E48" s="105"/>
      <c r="F48" s="104"/>
      <c r="G48" s="122"/>
      <c r="H48" s="105"/>
      <c r="I48" s="105"/>
      <c r="J48" s="104"/>
      <c r="L48" s="122"/>
      <c r="M48" s="105"/>
      <c r="N48" s="105"/>
      <c r="O48" s="104"/>
      <c r="P48" s="105"/>
      <c r="Q48" s="105"/>
      <c r="R48" s="105"/>
      <c r="S48" s="104"/>
      <c r="T48" s="105"/>
      <c r="U48" s="105"/>
      <c r="V48" s="105"/>
      <c r="W48" s="104"/>
      <c r="X48" s="105"/>
      <c r="Y48" s="105"/>
      <c r="Z48" s="105"/>
      <c r="AA48" s="104"/>
      <c r="AB48" s="122"/>
      <c r="AC48" s="105"/>
      <c r="AD48" s="105"/>
      <c r="AE48" s="104"/>
      <c r="AG48" s="122"/>
      <c r="AH48" s="105"/>
      <c r="AI48" s="105"/>
      <c r="AJ48" s="104"/>
      <c r="AK48" s="105"/>
      <c r="AL48" s="105"/>
      <c r="AM48" s="105"/>
      <c r="AN48" s="104"/>
      <c r="AO48" s="122"/>
      <c r="AP48" s="105"/>
      <c r="AQ48" s="105"/>
      <c r="AR48" s="104"/>
      <c r="AT48" s="161">
        <f t="shared" si="25"/>
        <v>0</v>
      </c>
      <c r="AU48" s="105">
        <f t="shared" si="25"/>
        <v>0</v>
      </c>
      <c r="AV48" s="105">
        <f t="shared" si="25"/>
        <v>0</v>
      </c>
      <c r="AW48" s="104">
        <f t="shared" si="26"/>
        <v>0</v>
      </c>
      <c r="AY48" s="161">
        <f t="shared" ref="AY48:AY49" si="28">G48+P48+T48+X48+AB48+AO48</f>
        <v>0</v>
      </c>
      <c r="AZ48" s="105">
        <f t="shared" si="27"/>
        <v>0</v>
      </c>
      <c r="BA48" s="105">
        <f t="shared" si="27"/>
        <v>0</v>
      </c>
      <c r="BB48" s="104">
        <f>SUM(AY48:BA48)</f>
        <v>0</v>
      </c>
    </row>
    <row r="49" spans="1:64" x14ac:dyDescent="0.3">
      <c r="B49" s="11" t="s">
        <v>88</v>
      </c>
      <c r="C49" s="122"/>
      <c r="D49" s="105"/>
      <c r="E49" s="105"/>
      <c r="F49" s="104"/>
      <c r="G49" s="122"/>
      <c r="H49" s="105"/>
      <c r="I49" s="105"/>
      <c r="J49" s="104"/>
      <c r="L49" s="122"/>
      <c r="M49" s="105"/>
      <c r="N49" s="105"/>
      <c r="O49" s="104"/>
      <c r="P49" s="105"/>
      <c r="Q49" s="105"/>
      <c r="R49" s="105"/>
      <c r="S49" s="104"/>
      <c r="T49" s="105"/>
      <c r="U49" s="105"/>
      <c r="V49" s="105"/>
      <c r="W49" s="104"/>
      <c r="X49" s="105"/>
      <c r="Y49" s="105"/>
      <c r="Z49" s="105"/>
      <c r="AA49" s="104"/>
      <c r="AB49" s="122"/>
      <c r="AC49" s="105"/>
      <c r="AD49" s="105"/>
      <c r="AE49" s="104"/>
      <c r="AG49" s="122"/>
      <c r="AH49" s="105"/>
      <c r="AI49" s="105"/>
      <c r="AJ49" s="104"/>
      <c r="AK49" s="105"/>
      <c r="AL49" s="105"/>
      <c r="AM49" s="105"/>
      <c r="AN49" s="104"/>
      <c r="AO49" s="122"/>
      <c r="AP49" s="105"/>
      <c r="AQ49" s="105"/>
      <c r="AR49" s="104"/>
      <c r="AT49" s="161">
        <f t="shared" si="25"/>
        <v>0</v>
      </c>
      <c r="AU49" s="105">
        <f t="shared" si="25"/>
        <v>0</v>
      </c>
      <c r="AV49" s="105">
        <f t="shared" si="25"/>
        <v>0</v>
      </c>
      <c r="AW49" s="104">
        <f t="shared" si="26"/>
        <v>0</v>
      </c>
      <c r="AY49" s="161">
        <f t="shared" si="28"/>
        <v>0</v>
      </c>
      <c r="AZ49" s="105">
        <f t="shared" si="27"/>
        <v>0</v>
      </c>
      <c r="BA49" s="105">
        <f t="shared" si="27"/>
        <v>0</v>
      </c>
      <c r="BB49" s="104">
        <f>SUM(AY49:BA49)</f>
        <v>0</v>
      </c>
    </row>
    <row r="50" spans="1:64" s="12" customFormat="1" x14ac:dyDescent="0.3">
      <c r="A50" s="12">
        <v>3.4</v>
      </c>
      <c r="B50" s="12" t="s">
        <v>89</v>
      </c>
      <c r="C50" s="88"/>
      <c r="D50" s="18"/>
      <c r="E50" s="18"/>
      <c r="F50" s="87"/>
      <c r="G50" s="88"/>
      <c r="H50" s="18"/>
      <c r="I50" s="18"/>
      <c r="J50" s="87"/>
      <c r="K50" s="85"/>
      <c r="L50" s="88"/>
      <c r="M50" s="18"/>
      <c r="N50" s="18"/>
      <c r="O50" s="87"/>
      <c r="P50" s="88"/>
      <c r="Q50" s="18"/>
      <c r="R50" s="18"/>
      <c r="S50" s="87"/>
      <c r="T50" s="88"/>
      <c r="U50" s="18"/>
      <c r="V50" s="18"/>
      <c r="W50" s="87"/>
      <c r="X50" s="88"/>
      <c r="Y50" s="18"/>
      <c r="Z50" s="18"/>
      <c r="AA50" s="87"/>
      <c r="AB50" s="88"/>
      <c r="AC50" s="18"/>
      <c r="AD50" s="18"/>
      <c r="AE50" s="87"/>
      <c r="AF50" s="85"/>
      <c r="AG50" s="88"/>
      <c r="AH50" s="18"/>
      <c r="AI50" s="18"/>
      <c r="AJ50" s="87"/>
      <c r="AK50" s="88"/>
      <c r="AL50" s="18"/>
      <c r="AM50" s="18"/>
      <c r="AN50" s="87"/>
      <c r="AO50" s="88"/>
      <c r="AP50" s="18"/>
      <c r="AQ50" s="18"/>
      <c r="AR50" s="87"/>
      <c r="AS50" s="85"/>
      <c r="AT50" s="91">
        <f>SUM(AT51:AT53)</f>
        <v>0</v>
      </c>
      <c r="AU50" s="110">
        <f>SUM(AU51:AU53)</f>
        <v>0</v>
      </c>
      <c r="AV50" s="110">
        <f>SUM(AV51:AV53)</f>
        <v>0</v>
      </c>
      <c r="AW50" s="87">
        <f>SUM(AW51:AW53)</f>
        <v>0</v>
      </c>
      <c r="AX50" s="85"/>
      <c r="AY50" s="121">
        <f>SUM(AY51:AY53)</f>
        <v>0</v>
      </c>
      <c r="AZ50" s="111">
        <f>SUM(AZ51:AZ53)</f>
        <v>0</v>
      </c>
      <c r="BA50" s="111">
        <f>SUM(BA51:BA53)</f>
        <v>0</v>
      </c>
      <c r="BB50" s="87">
        <f>SUM(BB51:BB53)</f>
        <v>0</v>
      </c>
    </row>
    <row r="51" spans="1:64" x14ac:dyDescent="0.3">
      <c r="B51" s="11" t="s">
        <v>100</v>
      </c>
      <c r="C51" s="122"/>
      <c r="D51" s="105"/>
      <c r="E51" s="105"/>
      <c r="F51" s="104"/>
      <c r="G51" s="122"/>
      <c r="H51" s="105"/>
      <c r="I51" s="105"/>
      <c r="J51" s="104"/>
      <c r="L51" s="122"/>
      <c r="M51" s="105"/>
      <c r="N51" s="105"/>
      <c r="O51" s="104"/>
      <c r="P51" s="105"/>
      <c r="Q51" s="105"/>
      <c r="R51" s="105"/>
      <c r="S51" s="104"/>
      <c r="T51" s="105"/>
      <c r="U51" s="105"/>
      <c r="V51" s="105"/>
      <c r="W51" s="104"/>
      <c r="X51" s="105"/>
      <c r="Y51" s="105"/>
      <c r="Z51" s="105"/>
      <c r="AA51" s="104"/>
      <c r="AB51" s="122"/>
      <c r="AC51" s="105"/>
      <c r="AD51" s="105"/>
      <c r="AE51" s="104"/>
      <c r="AG51" s="122"/>
      <c r="AH51" s="105"/>
      <c r="AI51" s="105"/>
      <c r="AJ51" s="104"/>
      <c r="AK51" s="105"/>
      <c r="AL51" s="105"/>
      <c r="AM51" s="105"/>
      <c r="AN51" s="104"/>
      <c r="AO51" s="122"/>
      <c r="AP51" s="105"/>
      <c r="AQ51" s="105"/>
      <c r="AR51" s="104"/>
      <c r="AT51" s="161">
        <f t="shared" ref="AT51:AV53" si="29">C51+L51+AG51</f>
        <v>0</v>
      </c>
      <c r="AU51" s="105">
        <f t="shared" si="29"/>
        <v>0</v>
      </c>
      <c r="AV51" s="105">
        <f t="shared" si="29"/>
        <v>0</v>
      </c>
      <c r="AW51" s="104">
        <f t="shared" ref="AW51:AW53" si="30">SUM(AT51:AV51)</f>
        <v>0</v>
      </c>
      <c r="AY51" s="161">
        <f>G51+P51+T51+X51+AB51+AO51</f>
        <v>0</v>
      </c>
      <c r="AZ51" s="105">
        <f t="shared" ref="AZ51:BA53" si="31">H51+Q51+U51+Y51+AC51+AP51</f>
        <v>0</v>
      </c>
      <c r="BA51" s="105">
        <f t="shared" si="31"/>
        <v>0</v>
      </c>
      <c r="BB51" s="104">
        <f>SUM(AY51:BA51)</f>
        <v>0</v>
      </c>
    </row>
    <row r="52" spans="1:64" x14ac:dyDescent="0.3">
      <c r="B52" s="11" t="s">
        <v>88</v>
      </c>
      <c r="C52" s="122"/>
      <c r="D52" s="105"/>
      <c r="E52" s="105"/>
      <c r="F52" s="104"/>
      <c r="G52" s="122"/>
      <c r="H52" s="105"/>
      <c r="I52" s="105"/>
      <c r="J52" s="104"/>
      <c r="L52" s="122"/>
      <c r="M52" s="105"/>
      <c r="N52" s="105"/>
      <c r="O52" s="104"/>
      <c r="P52" s="105"/>
      <c r="Q52" s="105"/>
      <c r="R52" s="105"/>
      <c r="S52" s="104"/>
      <c r="T52" s="105"/>
      <c r="U52" s="105"/>
      <c r="V52" s="105"/>
      <c r="W52" s="104"/>
      <c r="X52" s="105"/>
      <c r="Y52" s="105"/>
      <c r="Z52" s="105"/>
      <c r="AA52" s="104"/>
      <c r="AB52" s="122"/>
      <c r="AC52" s="105"/>
      <c r="AD52" s="105"/>
      <c r="AE52" s="104"/>
      <c r="AG52" s="122"/>
      <c r="AH52" s="105"/>
      <c r="AI52" s="105"/>
      <c r="AJ52" s="104"/>
      <c r="AK52" s="105"/>
      <c r="AL52" s="105"/>
      <c r="AM52" s="105"/>
      <c r="AN52" s="104"/>
      <c r="AO52" s="122"/>
      <c r="AP52" s="105"/>
      <c r="AQ52" s="105"/>
      <c r="AR52" s="104"/>
      <c r="AT52" s="161">
        <f t="shared" si="29"/>
        <v>0</v>
      </c>
      <c r="AU52" s="105">
        <f t="shared" si="29"/>
        <v>0</v>
      </c>
      <c r="AV52" s="105">
        <f t="shared" si="29"/>
        <v>0</v>
      </c>
      <c r="AW52" s="104">
        <f t="shared" si="30"/>
        <v>0</v>
      </c>
      <c r="AY52" s="161">
        <f t="shared" ref="AY52:AY53" si="32">G52+P52+T52+X52+AB52+AO52</f>
        <v>0</v>
      </c>
      <c r="AZ52" s="105">
        <f t="shared" si="31"/>
        <v>0</v>
      </c>
      <c r="BA52" s="105">
        <f t="shared" si="31"/>
        <v>0</v>
      </c>
      <c r="BB52" s="104">
        <f>SUM(AY52:BA52)</f>
        <v>0</v>
      </c>
    </row>
    <row r="53" spans="1:64" x14ac:dyDescent="0.3">
      <c r="B53" s="11" t="s">
        <v>88</v>
      </c>
      <c r="C53" s="122"/>
      <c r="D53" s="105"/>
      <c r="E53" s="105"/>
      <c r="F53" s="104"/>
      <c r="G53" s="122"/>
      <c r="H53" s="105"/>
      <c r="I53" s="105"/>
      <c r="J53" s="104"/>
      <c r="L53" s="122"/>
      <c r="M53" s="105"/>
      <c r="N53" s="105"/>
      <c r="O53" s="104"/>
      <c r="P53" s="105"/>
      <c r="Q53" s="105"/>
      <c r="R53" s="105"/>
      <c r="S53" s="104"/>
      <c r="T53" s="105"/>
      <c r="U53" s="105"/>
      <c r="V53" s="105"/>
      <c r="W53" s="104"/>
      <c r="X53" s="105"/>
      <c r="Y53" s="105"/>
      <c r="Z53" s="105"/>
      <c r="AA53" s="104"/>
      <c r="AB53" s="122"/>
      <c r="AC53" s="105"/>
      <c r="AD53" s="105"/>
      <c r="AE53" s="104"/>
      <c r="AG53" s="122"/>
      <c r="AH53" s="105"/>
      <c r="AI53" s="105"/>
      <c r="AJ53" s="104"/>
      <c r="AK53" s="105"/>
      <c r="AL53" s="105"/>
      <c r="AM53" s="105"/>
      <c r="AN53" s="104"/>
      <c r="AO53" s="122"/>
      <c r="AP53" s="105"/>
      <c r="AQ53" s="105"/>
      <c r="AR53" s="104"/>
      <c r="AT53" s="161">
        <f t="shared" si="29"/>
        <v>0</v>
      </c>
      <c r="AU53" s="105">
        <f t="shared" si="29"/>
        <v>0</v>
      </c>
      <c r="AV53" s="105">
        <f t="shared" si="29"/>
        <v>0</v>
      </c>
      <c r="AW53" s="104">
        <f t="shared" si="30"/>
        <v>0</v>
      </c>
      <c r="AY53" s="161">
        <f t="shared" si="32"/>
        <v>0</v>
      </c>
      <c r="AZ53" s="105">
        <f t="shared" si="31"/>
        <v>0</v>
      </c>
      <c r="BA53" s="105">
        <f t="shared" si="31"/>
        <v>0</v>
      </c>
      <c r="BB53" s="104">
        <f>SUM(AY53:BA53)</f>
        <v>0</v>
      </c>
    </row>
    <row r="54" spans="1:64" x14ac:dyDescent="0.3">
      <c r="C54" s="89"/>
      <c r="D54" s="15"/>
      <c r="E54" s="15"/>
      <c r="F54" s="87"/>
      <c r="G54" s="89"/>
      <c r="H54" s="15"/>
      <c r="I54" s="15"/>
      <c r="J54" s="87"/>
      <c r="L54" s="89"/>
      <c r="M54" s="15"/>
      <c r="N54" s="15"/>
      <c r="O54" s="87"/>
      <c r="P54" s="18"/>
      <c r="Q54" s="18"/>
      <c r="R54" s="18"/>
      <c r="S54" s="87"/>
      <c r="T54" s="18"/>
      <c r="U54" s="18"/>
      <c r="V54" s="18"/>
      <c r="W54" s="87"/>
      <c r="X54" s="18"/>
      <c r="Y54" s="18"/>
      <c r="Z54" s="18"/>
      <c r="AA54" s="87"/>
      <c r="AB54" s="89"/>
      <c r="AC54" s="15"/>
      <c r="AD54" s="15"/>
      <c r="AE54" s="87"/>
      <c r="AG54" s="89"/>
      <c r="AH54" s="15"/>
      <c r="AI54" s="15"/>
      <c r="AJ54" s="87"/>
      <c r="AK54" s="18"/>
      <c r="AL54" s="18"/>
      <c r="AM54" s="18"/>
      <c r="AN54" s="87"/>
      <c r="AO54" s="89"/>
      <c r="AP54" s="15"/>
      <c r="AQ54" s="15"/>
      <c r="AR54" s="87"/>
      <c r="AT54" s="89"/>
      <c r="AU54" s="15"/>
      <c r="AV54" s="15"/>
      <c r="AW54" s="87"/>
      <c r="AY54" s="89"/>
      <c r="AZ54" s="15"/>
      <c r="BA54" s="15"/>
      <c r="BB54" s="87"/>
    </row>
    <row r="55" spans="1:64" x14ac:dyDescent="0.3">
      <c r="A55" s="115">
        <v>4</v>
      </c>
      <c r="B55" s="116" t="s">
        <v>32</v>
      </c>
      <c r="C55" s="117"/>
      <c r="D55" s="118"/>
      <c r="E55" s="118"/>
      <c r="F55" s="119"/>
      <c r="G55" s="117"/>
      <c r="H55" s="118"/>
      <c r="I55" s="118"/>
      <c r="J55" s="119"/>
      <c r="L55" s="117"/>
      <c r="M55" s="118"/>
      <c r="N55" s="118"/>
      <c r="O55" s="119"/>
      <c r="P55" s="117"/>
      <c r="Q55" s="118"/>
      <c r="R55" s="118"/>
      <c r="S55" s="119"/>
      <c r="T55" s="117"/>
      <c r="U55" s="118"/>
      <c r="V55" s="118"/>
      <c r="W55" s="119"/>
      <c r="X55" s="117"/>
      <c r="Y55" s="118"/>
      <c r="Z55" s="118"/>
      <c r="AA55" s="119"/>
      <c r="AB55" s="117"/>
      <c r="AC55" s="118"/>
      <c r="AD55" s="118"/>
      <c r="AE55" s="119"/>
      <c r="AG55" s="117"/>
      <c r="AH55" s="118"/>
      <c r="AI55" s="118"/>
      <c r="AJ55" s="119"/>
      <c r="AK55" s="117"/>
      <c r="AL55" s="118"/>
      <c r="AM55" s="118"/>
      <c r="AN55" s="119"/>
      <c r="AO55" s="117"/>
      <c r="AP55" s="118"/>
      <c r="AQ55" s="118"/>
      <c r="AR55" s="119"/>
      <c r="AT55" s="117">
        <f>AT56+AT57+AT58+AT62</f>
        <v>0</v>
      </c>
      <c r="AU55" s="118">
        <f>AU56+AU57+AU58+AU62</f>
        <v>0</v>
      </c>
      <c r="AV55" s="118">
        <f>AV56+AV57+AV58+AV62</f>
        <v>0</v>
      </c>
      <c r="AW55" s="119">
        <f>AW56+AW57+AW58+AW62</f>
        <v>0</v>
      </c>
      <c r="AY55" s="117">
        <f>AY56+AY57+AY58+AY62</f>
        <v>0</v>
      </c>
      <c r="AZ55" s="118">
        <f>AZ56+AZ57+AZ58+AZ62</f>
        <v>0</v>
      </c>
      <c r="BA55" s="118">
        <f>BA56+BA57+BA58+BA62</f>
        <v>0</v>
      </c>
      <c r="BB55" s="119">
        <f>BB56+BB57+BB58+BB62</f>
        <v>0</v>
      </c>
    </row>
    <row r="56" spans="1:64" s="12" customFormat="1" x14ac:dyDescent="0.3">
      <c r="A56" s="12">
        <v>4.0999999999999996</v>
      </c>
      <c r="B56" s="12" t="s">
        <v>22</v>
      </c>
      <c r="C56" s="122"/>
      <c r="D56" s="105"/>
      <c r="E56" s="105"/>
      <c r="F56" s="104"/>
      <c r="G56" s="122"/>
      <c r="H56" s="105"/>
      <c r="I56" s="105"/>
      <c r="J56" s="104"/>
      <c r="K56" s="10"/>
      <c r="L56" s="122"/>
      <c r="M56" s="105"/>
      <c r="N56" s="105"/>
      <c r="O56" s="104"/>
      <c r="P56" s="105"/>
      <c r="Q56" s="105"/>
      <c r="R56" s="105"/>
      <c r="S56" s="104"/>
      <c r="T56" s="105"/>
      <c r="U56" s="105"/>
      <c r="V56" s="105"/>
      <c r="W56" s="104"/>
      <c r="X56" s="105"/>
      <c r="Y56" s="105"/>
      <c r="Z56" s="105"/>
      <c r="AA56" s="104"/>
      <c r="AB56" s="122"/>
      <c r="AC56" s="105"/>
      <c r="AD56" s="105"/>
      <c r="AE56" s="104"/>
      <c r="AF56" s="10"/>
      <c r="AG56" s="122"/>
      <c r="AH56" s="105"/>
      <c r="AI56" s="105"/>
      <c r="AJ56" s="104"/>
      <c r="AK56" s="105"/>
      <c r="AL56" s="105"/>
      <c r="AM56" s="105"/>
      <c r="AN56" s="104"/>
      <c r="AO56" s="122"/>
      <c r="AP56" s="105"/>
      <c r="AQ56" s="105"/>
      <c r="AR56" s="104"/>
      <c r="AS56" s="10"/>
      <c r="AT56" s="161">
        <f t="shared" ref="AT56:AV57" si="33">C56+L56+AG56</f>
        <v>0</v>
      </c>
      <c r="AU56" s="105">
        <f t="shared" si="33"/>
        <v>0</v>
      </c>
      <c r="AV56" s="105">
        <f t="shared" si="33"/>
        <v>0</v>
      </c>
      <c r="AW56" s="104">
        <f>SUM(AT56:AV56)</f>
        <v>0</v>
      </c>
      <c r="AX56" s="10"/>
      <c r="AY56" s="161">
        <f>G56+P56+T56+X56+AB56+AO56</f>
        <v>0</v>
      </c>
      <c r="AZ56" s="105">
        <f t="shared" ref="AZ56:BA57" si="34">H56+Q56+U56+Y56+AC56+AP56</f>
        <v>0</v>
      </c>
      <c r="BA56" s="105">
        <f t="shared" si="34"/>
        <v>0</v>
      </c>
      <c r="BB56" s="104">
        <f>SUM(AY56:BA56)</f>
        <v>0</v>
      </c>
      <c r="BC56" s="11"/>
      <c r="BD56" s="11"/>
      <c r="BE56" s="11"/>
      <c r="BF56" s="11"/>
      <c r="BG56" s="11"/>
      <c r="BH56" s="11"/>
      <c r="BI56" s="11"/>
      <c r="BJ56" s="11"/>
      <c r="BK56" s="11"/>
      <c r="BL56" s="11"/>
    </row>
    <row r="57" spans="1:64" s="12" customFormat="1" x14ac:dyDescent="0.3">
      <c r="A57" s="12">
        <v>4.2</v>
      </c>
      <c r="B57" s="12" t="s">
        <v>23</v>
      </c>
      <c r="C57" s="122"/>
      <c r="D57" s="105"/>
      <c r="E57" s="105"/>
      <c r="F57" s="104"/>
      <c r="G57" s="122"/>
      <c r="H57" s="105"/>
      <c r="I57" s="105"/>
      <c r="J57" s="104"/>
      <c r="K57" s="10"/>
      <c r="L57" s="122"/>
      <c r="M57" s="105"/>
      <c r="N57" s="105"/>
      <c r="O57" s="104"/>
      <c r="P57" s="105"/>
      <c r="Q57" s="105"/>
      <c r="R57" s="105"/>
      <c r="S57" s="104"/>
      <c r="T57" s="105"/>
      <c r="U57" s="105"/>
      <c r="V57" s="105"/>
      <c r="W57" s="104"/>
      <c r="X57" s="105"/>
      <c r="Y57" s="105"/>
      <c r="Z57" s="105"/>
      <c r="AA57" s="104"/>
      <c r="AB57" s="122"/>
      <c r="AC57" s="105"/>
      <c r="AD57" s="105"/>
      <c r="AE57" s="104"/>
      <c r="AF57" s="10"/>
      <c r="AG57" s="122"/>
      <c r="AH57" s="105"/>
      <c r="AI57" s="105"/>
      <c r="AJ57" s="104"/>
      <c r="AK57" s="105"/>
      <c r="AL57" s="105"/>
      <c r="AM57" s="105"/>
      <c r="AN57" s="104"/>
      <c r="AO57" s="122"/>
      <c r="AP57" s="105"/>
      <c r="AQ57" s="105"/>
      <c r="AR57" s="104"/>
      <c r="AS57" s="10"/>
      <c r="AT57" s="161">
        <f t="shared" si="33"/>
        <v>0</v>
      </c>
      <c r="AU57" s="105">
        <f t="shared" si="33"/>
        <v>0</v>
      </c>
      <c r="AV57" s="105">
        <f t="shared" si="33"/>
        <v>0</v>
      </c>
      <c r="AW57" s="104">
        <f>SUM(AT57:AV57)</f>
        <v>0</v>
      </c>
      <c r="AX57" s="10"/>
      <c r="AY57" s="161">
        <f>G57+P57+T57+X57+AB57+AO57</f>
        <v>0</v>
      </c>
      <c r="AZ57" s="105">
        <f t="shared" si="34"/>
        <v>0</v>
      </c>
      <c r="BA57" s="105">
        <f t="shared" si="34"/>
        <v>0</v>
      </c>
      <c r="BB57" s="104">
        <f>SUM(AY57:BA57)</f>
        <v>0</v>
      </c>
      <c r="BC57" s="11"/>
      <c r="BD57" s="11"/>
      <c r="BE57" s="11"/>
      <c r="BF57" s="11"/>
      <c r="BG57" s="11"/>
      <c r="BH57" s="11"/>
      <c r="BI57" s="11"/>
      <c r="BJ57" s="11"/>
      <c r="BK57" s="11"/>
      <c r="BL57" s="11"/>
    </row>
    <row r="58" spans="1:64" s="12" customFormat="1" x14ac:dyDescent="0.3">
      <c r="A58" s="12">
        <v>4.3</v>
      </c>
      <c r="B58" s="12" t="s">
        <v>24</v>
      </c>
      <c r="C58" s="88"/>
      <c r="D58" s="18"/>
      <c r="E58" s="18"/>
      <c r="F58" s="87"/>
      <c r="G58" s="88"/>
      <c r="H58" s="18"/>
      <c r="I58" s="18"/>
      <c r="J58" s="87"/>
      <c r="K58" s="85"/>
      <c r="L58" s="88"/>
      <c r="M58" s="18"/>
      <c r="N58" s="18"/>
      <c r="O58" s="87"/>
      <c r="P58" s="88"/>
      <c r="Q58" s="18"/>
      <c r="R58" s="18"/>
      <c r="S58" s="87"/>
      <c r="T58" s="88"/>
      <c r="U58" s="18"/>
      <c r="V58" s="18"/>
      <c r="W58" s="87"/>
      <c r="X58" s="88"/>
      <c r="Y58" s="18"/>
      <c r="Z58" s="18"/>
      <c r="AA58" s="87"/>
      <c r="AB58" s="88"/>
      <c r="AC58" s="18"/>
      <c r="AD58" s="18"/>
      <c r="AE58" s="87"/>
      <c r="AF58" s="85"/>
      <c r="AG58" s="88"/>
      <c r="AH58" s="18"/>
      <c r="AI58" s="18"/>
      <c r="AJ58" s="87"/>
      <c r="AK58" s="88"/>
      <c r="AL58" s="18"/>
      <c r="AM58" s="18"/>
      <c r="AN58" s="87"/>
      <c r="AO58" s="88"/>
      <c r="AP58" s="18"/>
      <c r="AQ58" s="18"/>
      <c r="AR58" s="87"/>
      <c r="AS58" s="85"/>
      <c r="AT58" s="91">
        <f>SUM(AT59:AT61)</f>
        <v>0</v>
      </c>
      <c r="AU58" s="110">
        <f>SUM(AU59:AU61)</f>
        <v>0</v>
      </c>
      <c r="AV58" s="110">
        <f>SUM(AV59:AV61)</f>
        <v>0</v>
      </c>
      <c r="AW58" s="87">
        <f>SUM(AW59:AW61)</f>
        <v>0</v>
      </c>
      <c r="AX58" s="85"/>
      <c r="AY58" s="121">
        <f>SUM(AY59:AY61)</f>
        <v>0</v>
      </c>
      <c r="AZ58" s="111">
        <f>SUM(AZ59:AZ61)</f>
        <v>0</v>
      </c>
      <c r="BA58" s="111">
        <f>SUM(BA59:BA61)</f>
        <v>0</v>
      </c>
      <c r="BB58" s="87">
        <f>SUM(BB59:BB61)</f>
        <v>0</v>
      </c>
    </row>
    <row r="59" spans="1:64" x14ac:dyDescent="0.3">
      <c r="B59" s="11" t="s">
        <v>101</v>
      </c>
      <c r="C59" s="122"/>
      <c r="D59" s="105"/>
      <c r="E59" s="105"/>
      <c r="F59" s="104"/>
      <c r="G59" s="122"/>
      <c r="H59" s="105"/>
      <c r="I59" s="105"/>
      <c r="J59" s="104"/>
      <c r="L59" s="122"/>
      <c r="M59" s="105"/>
      <c r="N59" s="105"/>
      <c r="O59" s="104"/>
      <c r="P59" s="105"/>
      <c r="Q59" s="105"/>
      <c r="R59" s="105"/>
      <c r="S59" s="104"/>
      <c r="T59" s="105"/>
      <c r="U59" s="105"/>
      <c r="V59" s="105"/>
      <c r="W59" s="104"/>
      <c r="X59" s="105"/>
      <c r="Y59" s="105"/>
      <c r="Z59" s="105"/>
      <c r="AA59" s="104"/>
      <c r="AB59" s="122"/>
      <c r="AC59" s="105"/>
      <c r="AD59" s="105"/>
      <c r="AE59" s="104"/>
      <c r="AG59" s="122"/>
      <c r="AH59" s="105"/>
      <c r="AI59" s="105"/>
      <c r="AJ59" s="104"/>
      <c r="AK59" s="105"/>
      <c r="AL59" s="105"/>
      <c r="AM59" s="105"/>
      <c r="AN59" s="104"/>
      <c r="AO59" s="122"/>
      <c r="AP59" s="105"/>
      <c r="AQ59" s="105"/>
      <c r="AR59" s="104"/>
      <c r="AT59" s="161">
        <f t="shared" ref="AT59:AV61" si="35">C59+L59+AG59</f>
        <v>0</v>
      </c>
      <c r="AU59" s="105">
        <f t="shared" si="35"/>
        <v>0</v>
      </c>
      <c r="AV59" s="105">
        <f t="shared" si="35"/>
        <v>0</v>
      </c>
      <c r="AW59" s="104">
        <f t="shared" ref="AW59:AW61" si="36">SUM(AT59:AV59)</f>
        <v>0</v>
      </c>
      <c r="AY59" s="161">
        <f>G59+P59+T59+X59+AB59+AO59</f>
        <v>0</v>
      </c>
      <c r="AZ59" s="105">
        <f t="shared" ref="AZ59:BA61" si="37">H59+Q59+U59+Y59+AC59+AP59</f>
        <v>0</v>
      </c>
      <c r="BA59" s="105">
        <f t="shared" si="37"/>
        <v>0</v>
      </c>
      <c r="BB59" s="104">
        <f>SUM(AY59:BA59)</f>
        <v>0</v>
      </c>
    </row>
    <row r="60" spans="1:64" x14ac:dyDescent="0.3">
      <c r="B60" s="11" t="s">
        <v>88</v>
      </c>
      <c r="C60" s="122"/>
      <c r="D60" s="105"/>
      <c r="E60" s="105"/>
      <c r="F60" s="104"/>
      <c r="G60" s="122"/>
      <c r="H60" s="105"/>
      <c r="I60" s="105"/>
      <c r="J60" s="104"/>
      <c r="L60" s="122"/>
      <c r="M60" s="105"/>
      <c r="N60" s="105"/>
      <c r="O60" s="104"/>
      <c r="P60" s="105"/>
      <c r="Q60" s="105"/>
      <c r="R60" s="105"/>
      <c r="S60" s="104"/>
      <c r="T60" s="105"/>
      <c r="U60" s="105"/>
      <c r="V60" s="105"/>
      <c r="W60" s="104"/>
      <c r="X60" s="105"/>
      <c r="Y60" s="105"/>
      <c r="Z60" s="105"/>
      <c r="AA60" s="104"/>
      <c r="AB60" s="122"/>
      <c r="AC60" s="105"/>
      <c r="AD60" s="105"/>
      <c r="AE60" s="104"/>
      <c r="AG60" s="122"/>
      <c r="AH60" s="105"/>
      <c r="AI60" s="105"/>
      <c r="AJ60" s="104"/>
      <c r="AK60" s="105"/>
      <c r="AL60" s="105"/>
      <c r="AM60" s="105"/>
      <c r="AN60" s="104"/>
      <c r="AO60" s="122"/>
      <c r="AP60" s="105"/>
      <c r="AQ60" s="105"/>
      <c r="AR60" s="104"/>
      <c r="AT60" s="161">
        <f t="shared" si="35"/>
        <v>0</v>
      </c>
      <c r="AU60" s="105">
        <f t="shared" si="35"/>
        <v>0</v>
      </c>
      <c r="AV60" s="105">
        <f t="shared" si="35"/>
        <v>0</v>
      </c>
      <c r="AW60" s="104">
        <f t="shared" si="36"/>
        <v>0</v>
      </c>
      <c r="AY60" s="161">
        <f t="shared" ref="AY60:AY61" si="38">G60+P60+T60+X60+AB60+AO60</f>
        <v>0</v>
      </c>
      <c r="AZ60" s="105">
        <f t="shared" si="37"/>
        <v>0</v>
      </c>
      <c r="BA60" s="105">
        <f t="shared" si="37"/>
        <v>0</v>
      </c>
      <c r="BB60" s="104">
        <f>SUM(AY60:BA60)</f>
        <v>0</v>
      </c>
    </row>
    <row r="61" spans="1:64" x14ac:dyDescent="0.3">
      <c r="B61" s="11" t="s">
        <v>88</v>
      </c>
      <c r="C61" s="122"/>
      <c r="D61" s="105"/>
      <c r="E61" s="105"/>
      <c r="F61" s="104"/>
      <c r="G61" s="122"/>
      <c r="H61" s="105"/>
      <c r="I61" s="105"/>
      <c r="J61" s="104"/>
      <c r="L61" s="122"/>
      <c r="M61" s="105"/>
      <c r="N61" s="105"/>
      <c r="O61" s="104"/>
      <c r="P61" s="105"/>
      <c r="Q61" s="105"/>
      <c r="R61" s="105"/>
      <c r="S61" s="104"/>
      <c r="T61" s="105"/>
      <c r="U61" s="105"/>
      <c r="V61" s="105"/>
      <c r="W61" s="104"/>
      <c r="X61" s="105"/>
      <c r="Y61" s="105"/>
      <c r="Z61" s="105"/>
      <c r="AA61" s="104"/>
      <c r="AB61" s="122"/>
      <c r="AC61" s="105"/>
      <c r="AD61" s="105"/>
      <c r="AE61" s="104"/>
      <c r="AG61" s="122"/>
      <c r="AH61" s="105"/>
      <c r="AI61" s="105"/>
      <c r="AJ61" s="104"/>
      <c r="AK61" s="105"/>
      <c r="AL61" s="105"/>
      <c r="AM61" s="105"/>
      <c r="AN61" s="104"/>
      <c r="AO61" s="122"/>
      <c r="AP61" s="105"/>
      <c r="AQ61" s="105"/>
      <c r="AR61" s="104"/>
      <c r="AT61" s="161">
        <f t="shared" si="35"/>
        <v>0</v>
      </c>
      <c r="AU61" s="105">
        <f t="shared" si="35"/>
        <v>0</v>
      </c>
      <c r="AV61" s="105">
        <f t="shared" si="35"/>
        <v>0</v>
      </c>
      <c r="AW61" s="104">
        <f t="shared" si="36"/>
        <v>0</v>
      </c>
      <c r="AY61" s="161">
        <f t="shared" si="38"/>
        <v>0</v>
      </c>
      <c r="AZ61" s="105">
        <f t="shared" si="37"/>
        <v>0</v>
      </c>
      <c r="BA61" s="105">
        <f t="shared" si="37"/>
        <v>0</v>
      </c>
      <c r="BB61" s="104">
        <f>SUM(AY61:BA61)</f>
        <v>0</v>
      </c>
    </row>
    <row r="62" spans="1:64" s="12" customFormat="1" x14ac:dyDescent="0.3">
      <c r="A62" s="12">
        <v>4.4000000000000004</v>
      </c>
      <c r="B62" s="12" t="s">
        <v>89</v>
      </c>
      <c r="C62" s="88"/>
      <c r="D62" s="18"/>
      <c r="E62" s="18"/>
      <c r="F62" s="87"/>
      <c r="G62" s="88"/>
      <c r="H62" s="18"/>
      <c r="I62" s="18"/>
      <c r="J62" s="87"/>
      <c r="K62" s="85"/>
      <c r="L62" s="88"/>
      <c r="M62" s="18"/>
      <c r="N62" s="18"/>
      <c r="O62" s="87"/>
      <c r="P62" s="88"/>
      <c r="Q62" s="18"/>
      <c r="R62" s="18"/>
      <c r="S62" s="87"/>
      <c r="T62" s="88"/>
      <c r="U62" s="18"/>
      <c r="V62" s="18"/>
      <c r="W62" s="87"/>
      <c r="X62" s="88"/>
      <c r="Y62" s="18"/>
      <c r="Z62" s="18"/>
      <c r="AA62" s="87"/>
      <c r="AB62" s="88"/>
      <c r="AC62" s="18"/>
      <c r="AD62" s="18"/>
      <c r="AE62" s="87"/>
      <c r="AF62" s="85"/>
      <c r="AG62" s="88"/>
      <c r="AH62" s="18"/>
      <c r="AI62" s="18"/>
      <c r="AJ62" s="87"/>
      <c r="AK62" s="88"/>
      <c r="AL62" s="18"/>
      <c r="AM62" s="18"/>
      <c r="AN62" s="87"/>
      <c r="AO62" s="88"/>
      <c r="AP62" s="18"/>
      <c r="AQ62" s="18"/>
      <c r="AR62" s="87"/>
      <c r="AS62" s="85"/>
      <c r="AT62" s="91">
        <f>SUM(AT63:AT65)</f>
        <v>0</v>
      </c>
      <c r="AU62" s="110">
        <f>SUM(AU63:AU65)</f>
        <v>0</v>
      </c>
      <c r="AV62" s="110">
        <f>SUM(AV63:AV65)</f>
        <v>0</v>
      </c>
      <c r="AW62" s="87">
        <f>SUM(AW63:AW65)</f>
        <v>0</v>
      </c>
      <c r="AX62" s="85"/>
      <c r="AY62" s="121">
        <f>SUM(AY63:AY65)</f>
        <v>0</v>
      </c>
      <c r="AZ62" s="111">
        <f>SUM(AZ63:AZ65)</f>
        <v>0</v>
      </c>
      <c r="BA62" s="111">
        <f>SUM(BA63:BA65)</f>
        <v>0</v>
      </c>
      <c r="BB62" s="87">
        <f>SUM(BB63:BB65)</f>
        <v>0</v>
      </c>
    </row>
    <row r="63" spans="1:64" x14ac:dyDescent="0.3">
      <c r="B63" s="11" t="s">
        <v>88</v>
      </c>
      <c r="C63" s="122"/>
      <c r="D63" s="105"/>
      <c r="E63" s="105"/>
      <c r="F63" s="104"/>
      <c r="G63" s="122"/>
      <c r="H63" s="105"/>
      <c r="I63" s="105"/>
      <c r="J63" s="104"/>
      <c r="L63" s="122"/>
      <c r="M63" s="105"/>
      <c r="N63" s="105"/>
      <c r="O63" s="104"/>
      <c r="P63" s="105"/>
      <c r="Q63" s="105"/>
      <c r="R63" s="105"/>
      <c r="S63" s="104"/>
      <c r="T63" s="105"/>
      <c r="U63" s="105"/>
      <c r="V63" s="105"/>
      <c r="W63" s="104"/>
      <c r="X63" s="105"/>
      <c r="Y63" s="105"/>
      <c r="Z63" s="105"/>
      <c r="AA63" s="104"/>
      <c r="AB63" s="122"/>
      <c r="AC63" s="105"/>
      <c r="AD63" s="105"/>
      <c r="AE63" s="104"/>
      <c r="AG63" s="122"/>
      <c r="AH63" s="105"/>
      <c r="AI63" s="105"/>
      <c r="AJ63" s="104"/>
      <c r="AK63" s="105"/>
      <c r="AL63" s="105"/>
      <c r="AM63" s="105"/>
      <c r="AN63" s="104"/>
      <c r="AO63" s="122"/>
      <c r="AP63" s="105"/>
      <c r="AQ63" s="105"/>
      <c r="AR63" s="104"/>
      <c r="AT63" s="161">
        <f t="shared" ref="AT63:AV65" si="39">C63+L63+AG63</f>
        <v>0</v>
      </c>
      <c r="AU63" s="105">
        <f t="shared" si="39"/>
        <v>0</v>
      </c>
      <c r="AV63" s="105">
        <f t="shared" si="39"/>
        <v>0</v>
      </c>
      <c r="AW63" s="104">
        <f t="shared" ref="AW63:AW65" si="40">SUM(AT63:AV63)</f>
        <v>0</v>
      </c>
      <c r="AY63" s="161">
        <f>G63+P63+T63+X63+AB63+AO63</f>
        <v>0</v>
      </c>
      <c r="AZ63" s="105">
        <f t="shared" ref="AZ63:BA65" si="41">H63+Q63+U63+Y63+AC63+AP63</f>
        <v>0</v>
      </c>
      <c r="BA63" s="105">
        <f t="shared" si="41"/>
        <v>0</v>
      </c>
      <c r="BB63" s="104">
        <f>SUM(AY63:BA63)</f>
        <v>0</v>
      </c>
    </row>
    <row r="64" spans="1:64" x14ac:dyDescent="0.3">
      <c r="B64" s="11" t="s">
        <v>88</v>
      </c>
      <c r="C64" s="122"/>
      <c r="D64" s="105"/>
      <c r="E64" s="105"/>
      <c r="F64" s="104"/>
      <c r="G64" s="122"/>
      <c r="H64" s="105"/>
      <c r="I64" s="105"/>
      <c r="J64" s="104"/>
      <c r="L64" s="122"/>
      <c r="M64" s="105"/>
      <c r="N64" s="105"/>
      <c r="O64" s="104"/>
      <c r="P64" s="105"/>
      <c r="Q64" s="105"/>
      <c r="R64" s="105"/>
      <c r="S64" s="104"/>
      <c r="T64" s="105"/>
      <c r="U64" s="105"/>
      <c r="V64" s="105"/>
      <c r="W64" s="104"/>
      <c r="X64" s="105"/>
      <c r="Y64" s="105"/>
      <c r="Z64" s="105"/>
      <c r="AA64" s="104"/>
      <c r="AB64" s="122"/>
      <c r="AC64" s="105"/>
      <c r="AD64" s="105"/>
      <c r="AE64" s="104"/>
      <c r="AG64" s="122"/>
      <c r="AH64" s="105"/>
      <c r="AI64" s="105"/>
      <c r="AJ64" s="104"/>
      <c r="AK64" s="105"/>
      <c r="AL64" s="105"/>
      <c r="AM64" s="105"/>
      <c r="AN64" s="104"/>
      <c r="AO64" s="122"/>
      <c r="AP64" s="105"/>
      <c r="AQ64" s="105"/>
      <c r="AR64" s="104"/>
      <c r="AT64" s="161">
        <f t="shared" si="39"/>
        <v>0</v>
      </c>
      <c r="AU64" s="105">
        <f t="shared" si="39"/>
        <v>0</v>
      </c>
      <c r="AV64" s="105">
        <f t="shared" si="39"/>
        <v>0</v>
      </c>
      <c r="AW64" s="104">
        <f t="shared" si="40"/>
        <v>0</v>
      </c>
      <c r="AY64" s="161">
        <f t="shared" ref="AY64:AY65" si="42">G64+P64+T64+X64+AB64+AO64</f>
        <v>0</v>
      </c>
      <c r="AZ64" s="105">
        <f t="shared" si="41"/>
        <v>0</v>
      </c>
      <c r="BA64" s="105">
        <f t="shared" si="41"/>
        <v>0</v>
      </c>
      <c r="BB64" s="104">
        <f>SUM(AY64:BA64)</f>
        <v>0</v>
      </c>
    </row>
    <row r="65" spans="1:54" x14ac:dyDescent="0.3">
      <c r="B65" s="11" t="s">
        <v>88</v>
      </c>
      <c r="C65" s="122"/>
      <c r="D65" s="105"/>
      <c r="E65" s="105"/>
      <c r="F65" s="104"/>
      <c r="G65" s="122"/>
      <c r="H65" s="105"/>
      <c r="I65" s="105"/>
      <c r="J65" s="104"/>
      <c r="L65" s="122"/>
      <c r="M65" s="105"/>
      <c r="N65" s="105"/>
      <c r="O65" s="104"/>
      <c r="P65" s="105"/>
      <c r="Q65" s="105"/>
      <c r="R65" s="105"/>
      <c r="S65" s="104"/>
      <c r="T65" s="105"/>
      <c r="U65" s="105"/>
      <c r="V65" s="105"/>
      <c r="W65" s="104"/>
      <c r="X65" s="105"/>
      <c r="Y65" s="105"/>
      <c r="Z65" s="105"/>
      <c r="AA65" s="104"/>
      <c r="AB65" s="122"/>
      <c r="AC65" s="105"/>
      <c r="AD65" s="105"/>
      <c r="AE65" s="104"/>
      <c r="AG65" s="122"/>
      <c r="AH65" s="105"/>
      <c r="AI65" s="105"/>
      <c r="AJ65" s="104"/>
      <c r="AK65" s="105"/>
      <c r="AL65" s="105"/>
      <c r="AM65" s="105"/>
      <c r="AN65" s="104"/>
      <c r="AO65" s="122"/>
      <c r="AP65" s="105"/>
      <c r="AQ65" s="105"/>
      <c r="AR65" s="104"/>
      <c r="AT65" s="161">
        <f t="shared" si="39"/>
        <v>0</v>
      </c>
      <c r="AU65" s="105">
        <f t="shared" si="39"/>
        <v>0</v>
      </c>
      <c r="AV65" s="105">
        <f t="shared" si="39"/>
        <v>0</v>
      </c>
      <c r="AW65" s="104">
        <f t="shared" si="40"/>
        <v>0</v>
      </c>
      <c r="AY65" s="161">
        <f t="shared" si="42"/>
        <v>0</v>
      </c>
      <c r="AZ65" s="105">
        <f t="shared" si="41"/>
        <v>0</v>
      </c>
      <c r="BA65" s="105">
        <f t="shared" si="41"/>
        <v>0</v>
      </c>
      <c r="BB65" s="104">
        <f>SUM(AY65:BA65)</f>
        <v>0</v>
      </c>
    </row>
    <row r="66" spans="1:54" x14ac:dyDescent="0.3">
      <c r="C66" s="89"/>
      <c r="D66" s="15"/>
      <c r="E66" s="15"/>
      <c r="F66" s="87"/>
      <c r="G66" s="89"/>
      <c r="H66" s="15"/>
      <c r="I66" s="15"/>
      <c r="J66" s="87"/>
      <c r="L66" s="89"/>
      <c r="M66" s="15"/>
      <c r="N66" s="15"/>
      <c r="O66" s="87"/>
      <c r="P66" s="18"/>
      <c r="Q66" s="18"/>
      <c r="R66" s="18"/>
      <c r="S66" s="87"/>
      <c r="T66" s="18"/>
      <c r="U66" s="18"/>
      <c r="V66" s="18"/>
      <c r="W66" s="87"/>
      <c r="X66" s="18"/>
      <c r="Y66" s="18"/>
      <c r="Z66" s="18"/>
      <c r="AA66" s="87"/>
      <c r="AB66" s="89"/>
      <c r="AC66" s="15"/>
      <c r="AD66" s="15"/>
      <c r="AE66" s="87"/>
      <c r="AG66" s="89"/>
      <c r="AH66" s="15"/>
      <c r="AI66" s="15"/>
      <c r="AJ66" s="87"/>
      <c r="AK66" s="18"/>
      <c r="AL66" s="18"/>
      <c r="AM66" s="18"/>
      <c r="AN66" s="87"/>
      <c r="AO66" s="89"/>
      <c r="AP66" s="15"/>
      <c r="AQ66" s="15"/>
      <c r="AR66" s="87"/>
      <c r="AT66" s="89"/>
      <c r="AU66" s="15"/>
      <c r="AV66" s="15"/>
      <c r="AW66" s="87"/>
      <c r="AY66" s="89"/>
      <c r="AZ66" s="15"/>
      <c r="BA66" s="15"/>
      <c r="BB66" s="87"/>
    </row>
    <row r="67" spans="1:54" x14ac:dyDescent="0.3">
      <c r="C67" s="89"/>
      <c r="D67" s="15"/>
      <c r="E67" s="15"/>
      <c r="F67" s="87"/>
      <c r="G67" s="89"/>
      <c r="H67" s="15"/>
      <c r="I67" s="15"/>
      <c r="J67" s="87"/>
      <c r="L67" s="89"/>
      <c r="M67" s="15"/>
      <c r="N67" s="15"/>
      <c r="O67" s="87"/>
      <c r="P67" s="18"/>
      <c r="Q67" s="18"/>
      <c r="R67" s="18"/>
      <c r="S67" s="87"/>
      <c r="T67" s="18"/>
      <c r="U67" s="18"/>
      <c r="V67" s="18"/>
      <c r="W67" s="87"/>
      <c r="X67" s="18"/>
      <c r="Y67" s="18"/>
      <c r="Z67" s="18"/>
      <c r="AA67" s="87"/>
      <c r="AB67" s="89"/>
      <c r="AC67" s="15"/>
      <c r="AD67" s="15"/>
      <c r="AE67" s="87"/>
      <c r="AG67" s="89"/>
      <c r="AH67" s="15"/>
      <c r="AI67" s="15"/>
      <c r="AJ67" s="87"/>
      <c r="AK67" s="18"/>
      <c r="AL67" s="18"/>
      <c r="AM67" s="18"/>
      <c r="AN67" s="87"/>
      <c r="AO67" s="89"/>
      <c r="AP67" s="15"/>
      <c r="AQ67" s="15"/>
      <c r="AR67" s="87"/>
      <c r="AT67" s="89"/>
      <c r="AU67" s="15"/>
      <c r="AV67" s="15"/>
      <c r="AW67" s="87"/>
      <c r="AY67" s="89"/>
      <c r="AZ67" s="15"/>
      <c r="BA67" s="15"/>
      <c r="BB67" s="87"/>
    </row>
    <row r="68" spans="1:54" s="12" customFormat="1" x14ac:dyDescent="0.3">
      <c r="A68" s="116"/>
      <c r="B68" s="116" t="s">
        <v>20</v>
      </c>
      <c r="C68" s="117">
        <f t="shared" ref="C68:J68" si="43">C55+C43+C31+C20</f>
        <v>0</v>
      </c>
      <c r="D68" s="118">
        <f t="shared" si="43"/>
        <v>0</v>
      </c>
      <c r="E68" s="118">
        <f t="shared" si="43"/>
        <v>0</v>
      </c>
      <c r="F68" s="119">
        <f t="shared" si="43"/>
        <v>0</v>
      </c>
      <c r="G68" s="117">
        <f t="shared" si="43"/>
        <v>0</v>
      </c>
      <c r="H68" s="118">
        <f t="shared" si="43"/>
        <v>0</v>
      </c>
      <c r="I68" s="118">
        <f t="shared" si="43"/>
        <v>0</v>
      </c>
      <c r="J68" s="119">
        <f t="shared" si="43"/>
        <v>0</v>
      </c>
      <c r="K68" s="85"/>
      <c r="L68" s="117">
        <f t="shared" ref="L68:AE68" si="44">L55+L43+L31+L20</f>
        <v>0</v>
      </c>
      <c r="M68" s="118">
        <f t="shared" si="44"/>
        <v>0</v>
      </c>
      <c r="N68" s="118">
        <f t="shared" si="44"/>
        <v>0</v>
      </c>
      <c r="O68" s="119">
        <f t="shared" si="44"/>
        <v>0</v>
      </c>
      <c r="P68" s="117">
        <f t="shared" si="44"/>
        <v>0</v>
      </c>
      <c r="Q68" s="118">
        <f t="shared" si="44"/>
        <v>0</v>
      </c>
      <c r="R68" s="118">
        <f t="shared" si="44"/>
        <v>0</v>
      </c>
      <c r="S68" s="119">
        <f t="shared" si="44"/>
        <v>0</v>
      </c>
      <c r="T68" s="117">
        <f t="shared" ref="T68:W68" si="45">T55+T43+T31+T20</f>
        <v>0</v>
      </c>
      <c r="U68" s="118">
        <f t="shared" si="45"/>
        <v>0</v>
      </c>
      <c r="V68" s="118">
        <f t="shared" si="45"/>
        <v>0</v>
      </c>
      <c r="W68" s="119">
        <f t="shared" si="45"/>
        <v>0</v>
      </c>
      <c r="X68" s="117">
        <f t="shared" si="44"/>
        <v>0</v>
      </c>
      <c r="Y68" s="118">
        <f t="shared" si="44"/>
        <v>0</v>
      </c>
      <c r="Z68" s="118">
        <f t="shared" si="44"/>
        <v>0</v>
      </c>
      <c r="AA68" s="119">
        <f t="shared" si="44"/>
        <v>0</v>
      </c>
      <c r="AB68" s="117">
        <f t="shared" si="44"/>
        <v>0</v>
      </c>
      <c r="AC68" s="118">
        <f t="shared" si="44"/>
        <v>0</v>
      </c>
      <c r="AD68" s="118">
        <f t="shared" si="44"/>
        <v>0</v>
      </c>
      <c r="AE68" s="119">
        <f t="shared" si="44"/>
        <v>0</v>
      </c>
      <c r="AF68" s="85"/>
      <c r="AG68" s="117">
        <f t="shared" ref="AG68:AR68" si="46">AG55+AG43+AG31+AG20</f>
        <v>0</v>
      </c>
      <c r="AH68" s="118">
        <f t="shared" si="46"/>
        <v>0</v>
      </c>
      <c r="AI68" s="118">
        <f t="shared" si="46"/>
        <v>0</v>
      </c>
      <c r="AJ68" s="119">
        <f t="shared" si="46"/>
        <v>0</v>
      </c>
      <c r="AK68" s="117">
        <f t="shared" si="46"/>
        <v>0</v>
      </c>
      <c r="AL68" s="118">
        <f t="shared" si="46"/>
        <v>0</v>
      </c>
      <c r="AM68" s="118">
        <f t="shared" si="46"/>
        <v>0</v>
      </c>
      <c r="AN68" s="119">
        <f t="shared" si="46"/>
        <v>0</v>
      </c>
      <c r="AO68" s="117">
        <f t="shared" si="46"/>
        <v>0</v>
      </c>
      <c r="AP68" s="118">
        <f t="shared" si="46"/>
        <v>0</v>
      </c>
      <c r="AQ68" s="118">
        <f t="shared" si="46"/>
        <v>0</v>
      </c>
      <c r="AR68" s="119">
        <f t="shared" si="46"/>
        <v>0</v>
      </c>
      <c r="AS68" s="85"/>
      <c r="AT68" s="117">
        <f>AT55+AT43+AT31+AT20</f>
        <v>0</v>
      </c>
      <c r="AU68" s="118">
        <f>AU55+AU43+AU31+AU20</f>
        <v>0</v>
      </c>
      <c r="AV68" s="118">
        <f>AV55+AV43+AV31+AV20</f>
        <v>0</v>
      </c>
      <c r="AW68" s="119">
        <f>AW55+AW43+AW31+AW20</f>
        <v>0</v>
      </c>
      <c r="AX68" s="85"/>
      <c r="AY68" s="117">
        <f>AY55+AY43+AY31+AY20</f>
        <v>0</v>
      </c>
      <c r="AZ68" s="118">
        <f>AZ55+AZ43+AZ31+AZ20</f>
        <v>0</v>
      </c>
      <c r="BA68" s="118">
        <f>BA55+BA43+BA31+BA20</f>
        <v>0</v>
      </c>
      <c r="BB68" s="119">
        <f>BB55+BB43+BB31+BB20</f>
        <v>0</v>
      </c>
    </row>
    <row r="69" spans="1:54" s="85" customFormat="1" ht="15" thickBot="1" x14ac:dyDescent="0.35">
      <c r="C69" s="136"/>
      <c r="D69" s="137"/>
      <c r="E69" s="137"/>
      <c r="F69" s="138"/>
      <c r="G69" s="136"/>
      <c r="H69" s="137"/>
      <c r="I69" s="137"/>
      <c r="J69" s="138"/>
      <c r="L69" s="136"/>
      <c r="M69" s="137"/>
      <c r="N69" s="137"/>
      <c r="O69" s="138"/>
      <c r="P69" s="137"/>
      <c r="Q69" s="137"/>
      <c r="R69" s="137"/>
      <c r="S69" s="138"/>
      <c r="T69" s="137"/>
      <c r="U69" s="137"/>
      <c r="V69" s="137"/>
      <c r="W69" s="138"/>
      <c r="X69" s="137"/>
      <c r="Y69" s="137"/>
      <c r="Z69" s="137"/>
      <c r="AA69" s="138"/>
      <c r="AB69" s="136"/>
      <c r="AC69" s="137"/>
      <c r="AD69" s="137"/>
      <c r="AE69" s="138"/>
      <c r="AG69" s="136"/>
      <c r="AH69" s="137"/>
      <c r="AI69" s="137"/>
      <c r="AJ69" s="138"/>
      <c r="AK69" s="137"/>
      <c r="AL69" s="137"/>
      <c r="AM69" s="137"/>
      <c r="AN69" s="138"/>
      <c r="AO69" s="136"/>
      <c r="AP69" s="137"/>
      <c r="AQ69" s="137"/>
      <c r="AR69" s="138"/>
      <c r="AT69" s="136"/>
      <c r="AU69" s="137"/>
      <c r="AV69" s="137"/>
      <c r="AW69" s="138"/>
      <c r="AY69" s="136"/>
      <c r="AZ69" s="137"/>
      <c r="BA69" s="137"/>
      <c r="BB69" s="138"/>
    </row>
    <row r="71" spans="1:54" x14ac:dyDescent="0.3">
      <c r="C71" s="103"/>
      <c r="D71" s="103"/>
      <c r="E71" s="103"/>
      <c r="AT71" s="103"/>
      <c r="AU71" s="103"/>
    </row>
    <row r="73" spans="1:54" x14ac:dyDescent="0.3">
      <c r="C73" s="186"/>
    </row>
  </sheetData>
  <mergeCells count="13">
    <mergeCell ref="P17:S17"/>
    <mergeCell ref="AK17:AN17"/>
    <mergeCell ref="AB17:AE17"/>
    <mergeCell ref="AT17:AW17"/>
    <mergeCell ref="AY17:BB17"/>
    <mergeCell ref="AG17:AJ17"/>
    <mergeCell ref="T17:W17"/>
    <mergeCell ref="X17:AA17"/>
    <mergeCell ref="A17:A18"/>
    <mergeCell ref="B17:B18"/>
    <mergeCell ref="C17:F17"/>
    <mergeCell ref="G17:J17"/>
    <mergeCell ref="L17:O17"/>
  </mergeCells>
  <pageMargins left="0.23622047244094491" right="0.15748031496062992" top="0.39370078740157483" bottom="0.55118110236220474" header="0.31496062992125984" footer="0.31496062992125984"/>
  <pageSetup paperSize="8" scale="24" orientation="landscape" r:id="rId1"/>
  <headerFooter>
    <oddHeader>&amp;F</oddHeader>
  </headerFooter>
  <colBreaks count="3" manualBreakCount="3">
    <brk id="10" max="1048575" man="1"/>
    <brk id="31" max="1048575" man="1"/>
    <brk id="44"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FF0000"/>
    <pageSetUpPr fitToPage="1"/>
  </sheetPr>
  <dimension ref="A1:R134"/>
  <sheetViews>
    <sheetView topLeftCell="A97" zoomScale="90" zoomScaleNormal="90" workbookViewId="0">
      <selection activeCell="B160" sqref="B160"/>
    </sheetView>
  </sheetViews>
  <sheetFormatPr defaultRowHeight="14.4" x14ac:dyDescent="0.3"/>
  <cols>
    <col min="1" max="1" width="5.5546875" customWidth="1"/>
    <col min="2" max="2" width="45.6640625" customWidth="1"/>
    <col min="3" max="3" width="15.5546875" customWidth="1"/>
    <col min="4" max="4" width="16.6640625" customWidth="1"/>
    <col min="5" max="5" width="17.6640625" customWidth="1"/>
    <col min="7" max="18" width="9.6640625" customWidth="1"/>
  </cols>
  <sheetData>
    <row r="1" spans="1:18" ht="21" x14ac:dyDescent="0.4">
      <c r="A1" s="201" t="s">
        <v>13</v>
      </c>
      <c r="B1" s="201"/>
      <c r="C1" s="201"/>
      <c r="D1" s="201"/>
      <c r="E1" s="201"/>
      <c r="G1" t="s">
        <v>40</v>
      </c>
      <c r="H1">
        <v>1.2537</v>
      </c>
    </row>
    <row r="2" spans="1:18" ht="17.399999999999999" x14ac:dyDescent="0.35">
      <c r="A2" s="202" t="s">
        <v>14</v>
      </c>
      <c r="B2" s="202"/>
      <c r="C2" s="202"/>
      <c r="D2" s="202"/>
      <c r="E2" s="202"/>
    </row>
    <row r="3" spans="1:18" ht="15.6" x14ac:dyDescent="0.3">
      <c r="A3" s="203" t="s">
        <v>15</v>
      </c>
      <c r="B3" s="203"/>
      <c r="C3" s="203"/>
      <c r="D3" s="203"/>
      <c r="E3" s="203"/>
    </row>
    <row r="4" spans="1:18" ht="15" thickBot="1" x14ac:dyDescent="0.35"/>
    <row r="5" spans="1:18" x14ac:dyDescent="0.3">
      <c r="A5" s="204" t="s">
        <v>16</v>
      </c>
      <c r="B5" s="206" t="s">
        <v>17</v>
      </c>
      <c r="C5" s="208" t="s">
        <v>18</v>
      </c>
      <c r="D5" s="209"/>
      <c r="E5" s="210"/>
    </row>
    <row r="6" spans="1:18" x14ac:dyDescent="0.3">
      <c r="A6" s="205"/>
      <c r="B6" s="207"/>
      <c r="C6" s="19" t="s">
        <v>5</v>
      </c>
      <c r="D6" s="19" t="s">
        <v>19</v>
      </c>
      <c r="E6" s="20" t="s">
        <v>20</v>
      </c>
      <c r="G6" s="42"/>
      <c r="H6" s="42"/>
      <c r="I6" s="42"/>
      <c r="J6" s="42"/>
      <c r="K6" s="42"/>
      <c r="L6" s="42"/>
      <c r="M6" s="42"/>
      <c r="N6" s="42"/>
      <c r="O6" s="42"/>
      <c r="P6" s="42"/>
      <c r="Q6" s="42"/>
      <c r="R6" s="42"/>
    </row>
    <row r="7" spans="1:18" x14ac:dyDescent="0.3">
      <c r="A7" s="43"/>
      <c r="B7" s="43"/>
      <c r="C7" s="5"/>
      <c r="D7" s="5"/>
      <c r="E7" s="21"/>
    </row>
    <row r="8" spans="1:18" ht="15.6" x14ac:dyDescent="0.3">
      <c r="A8" s="44">
        <v>1</v>
      </c>
      <c r="B8" s="45" t="s">
        <v>21</v>
      </c>
      <c r="C8" s="22" t="e">
        <f>SUM(C9:C20)</f>
        <v>#REF!</v>
      </c>
      <c r="D8" s="22" t="e">
        <f>SUM(D9:D20)</f>
        <v>#REF!</v>
      </c>
      <c r="E8" s="23" t="e">
        <f>SUM(E9:E20)</f>
        <v>#REF!</v>
      </c>
    </row>
    <row r="9" spans="1:18" x14ac:dyDescent="0.3">
      <c r="A9" s="46">
        <v>1.1000000000000001</v>
      </c>
      <c r="B9" s="47" t="s">
        <v>22</v>
      </c>
      <c r="C9" s="24">
        <f>'per year budget actuals'!C21*USD</f>
        <v>0</v>
      </c>
      <c r="D9" s="24">
        <f>E9-C9</f>
        <v>0</v>
      </c>
      <c r="E9" s="48">
        <f>'per year budget actuals'!F21*USD</f>
        <v>0</v>
      </c>
      <c r="G9" s="28"/>
      <c r="H9" s="28"/>
      <c r="I9" s="28"/>
      <c r="J9" s="28"/>
      <c r="K9" s="28"/>
      <c r="L9" s="28"/>
      <c r="M9" s="28"/>
      <c r="N9" s="28"/>
      <c r="O9" s="28"/>
      <c r="P9" s="28"/>
      <c r="Q9" s="28"/>
      <c r="R9" s="28"/>
    </row>
    <row r="10" spans="1:18" x14ac:dyDescent="0.3">
      <c r="A10" s="46">
        <v>1.2</v>
      </c>
      <c r="B10" s="47" t="s">
        <v>23</v>
      </c>
      <c r="C10" s="24">
        <f>'per year budget actuals'!C22*USD</f>
        <v>0</v>
      </c>
      <c r="D10" s="24">
        <f t="shared" ref="D10:D18" si="0">E10-C10</f>
        <v>0</v>
      </c>
      <c r="E10" s="48">
        <f>'per year budget actuals'!F22*USD</f>
        <v>0</v>
      </c>
      <c r="G10" s="28"/>
      <c r="H10" s="28"/>
      <c r="I10" s="28"/>
      <c r="J10" s="28"/>
      <c r="K10" s="28"/>
      <c r="L10" s="28"/>
      <c r="M10" s="28"/>
      <c r="N10" s="28"/>
      <c r="O10" s="28"/>
      <c r="P10" s="28"/>
      <c r="Q10" s="28"/>
      <c r="R10" s="28"/>
    </row>
    <row r="11" spans="1:18" x14ac:dyDescent="0.3">
      <c r="A11" s="46">
        <v>1.3</v>
      </c>
      <c r="B11" s="47" t="s">
        <v>24</v>
      </c>
      <c r="C11" s="24">
        <f>'per year budget actuals'!C23*USD</f>
        <v>0</v>
      </c>
      <c r="D11" s="24">
        <f t="shared" si="0"/>
        <v>0</v>
      </c>
      <c r="E11" s="48">
        <f>'per year budget actuals'!F23*USD</f>
        <v>0</v>
      </c>
    </row>
    <row r="12" spans="1:18" x14ac:dyDescent="0.3">
      <c r="A12" s="46"/>
      <c r="B12" s="46" t="s">
        <v>25</v>
      </c>
      <c r="C12" s="24">
        <f>'per year budget actuals'!C24*USD</f>
        <v>0</v>
      </c>
      <c r="D12" s="24">
        <f t="shared" si="0"/>
        <v>0</v>
      </c>
      <c r="E12" s="48">
        <f>'per year budget actuals'!F24*USD</f>
        <v>0</v>
      </c>
    </row>
    <row r="13" spans="1:18" x14ac:dyDescent="0.3">
      <c r="A13" s="46"/>
      <c r="B13" s="46" t="s">
        <v>26</v>
      </c>
      <c r="C13" s="24">
        <f>'per year budget actuals'!C25*USD</f>
        <v>0</v>
      </c>
      <c r="D13" s="24">
        <f t="shared" si="0"/>
        <v>0</v>
      </c>
      <c r="E13" s="48">
        <f>'per year budget actuals'!F25*USD</f>
        <v>0</v>
      </c>
    </row>
    <row r="14" spans="1:18" x14ac:dyDescent="0.3">
      <c r="A14" s="46"/>
      <c r="B14" s="46" t="s">
        <v>12</v>
      </c>
      <c r="C14" s="24">
        <f>'per year budget actuals'!C26*USD</f>
        <v>0</v>
      </c>
      <c r="D14" s="24">
        <f>E14-C14</f>
        <v>0</v>
      </c>
      <c r="E14" s="48">
        <f>'per year budget actuals'!F26*USD</f>
        <v>0</v>
      </c>
    </row>
    <row r="15" spans="1:18" x14ac:dyDescent="0.3">
      <c r="A15" s="46">
        <v>1.4</v>
      </c>
      <c r="B15" s="47" t="s">
        <v>27</v>
      </c>
      <c r="C15" s="24">
        <f>'per year budget actuals'!C27*USD</f>
        <v>0</v>
      </c>
      <c r="D15" s="24">
        <f t="shared" si="0"/>
        <v>0</v>
      </c>
      <c r="E15" s="48">
        <f>'per year budget actuals'!F27*USD</f>
        <v>0</v>
      </c>
    </row>
    <row r="16" spans="1:18" x14ac:dyDescent="0.3">
      <c r="A16" s="46"/>
      <c r="B16" s="46" t="s">
        <v>28</v>
      </c>
      <c r="C16" s="24" t="e">
        <f>'per year budget actuals'!#REF!*USD</f>
        <v>#REF!</v>
      </c>
      <c r="D16" s="24" t="e">
        <f t="shared" si="0"/>
        <v>#REF!</v>
      </c>
      <c r="E16" s="48" t="e">
        <f>'per year budget actuals'!#REF!*USD</f>
        <v>#REF!</v>
      </c>
    </row>
    <row r="17" spans="1:18" x14ac:dyDescent="0.3">
      <c r="A17" s="46"/>
      <c r="B17" s="46" t="s">
        <v>29</v>
      </c>
      <c r="C17" s="24">
        <f>'per year budget actuals'!C28*USD</f>
        <v>0</v>
      </c>
      <c r="D17" s="24">
        <f t="shared" si="0"/>
        <v>0</v>
      </c>
      <c r="E17" s="48">
        <f>'per year budget actuals'!F28*USD</f>
        <v>0</v>
      </c>
    </row>
    <row r="18" spans="1:18" x14ac:dyDescent="0.3">
      <c r="A18" s="46"/>
      <c r="B18" s="46" t="s">
        <v>11</v>
      </c>
      <c r="C18" s="24">
        <f>'per year budget actuals'!C29*USD</f>
        <v>0</v>
      </c>
      <c r="D18" s="24">
        <f t="shared" si="0"/>
        <v>0</v>
      </c>
      <c r="E18" s="48">
        <f>'per year budget actuals'!F29*USD</f>
        <v>0</v>
      </c>
    </row>
    <row r="19" spans="1:18" x14ac:dyDescent="0.3">
      <c r="A19" s="46">
        <v>1.5</v>
      </c>
      <c r="B19" s="46"/>
      <c r="C19" s="26"/>
      <c r="D19" s="26"/>
      <c r="E19" s="25">
        <f t="shared" ref="E19" si="1">SUM(C19:D19)</f>
        <v>0</v>
      </c>
    </row>
    <row r="20" spans="1:18" x14ac:dyDescent="0.3">
      <c r="A20" s="46"/>
      <c r="B20" s="46"/>
      <c r="C20" s="26"/>
      <c r="D20" s="26"/>
      <c r="E20" s="25">
        <f>SUM(C20:D20)</f>
        <v>0</v>
      </c>
    </row>
    <row r="21" spans="1:18" ht="15.6" x14ac:dyDescent="0.3">
      <c r="A21" s="44">
        <v>2</v>
      </c>
      <c r="B21" s="45" t="s">
        <v>30</v>
      </c>
      <c r="C21" s="22" t="e">
        <f>SUM(C22:C33)</f>
        <v>#REF!</v>
      </c>
      <c r="D21" s="22" t="e">
        <f>SUM(D22:D33)</f>
        <v>#REF!</v>
      </c>
      <c r="E21" s="23" t="e">
        <f>SUM(E22:E32)</f>
        <v>#REF!</v>
      </c>
    </row>
    <row r="22" spans="1:18" x14ac:dyDescent="0.3">
      <c r="A22" s="46">
        <v>2.1</v>
      </c>
      <c r="B22" s="47" t="s">
        <v>22</v>
      </c>
      <c r="C22" s="24">
        <f>'per year budget actuals'!C32*USD</f>
        <v>0</v>
      </c>
      <c r="D22" s="24">
        <f t="shared" ref="D22:D24" si="2">E22-C22</f>
        <v>0</v>
      </c>
      <c r="E22" s="48">
        <f>'per year budget actuals'!F32*USD</f>
        <v>0</v>
      </c>
      <c r="G22" s="28"/>
      <c r="H22" s="28"/>
      <c r="I22" s="28"/>
      <c r="J22" s="28"/>
      <c r="K22" s="28"/>
      <c r="L22" s="28"/>
      <c r="M22" s="28"/>
      <c r="N22" s="28"/>
      <c r="O22" s="28"/>
      <c r="P22" s="28"/>
      <c r="Q22" s="28"/>
      <c r="R22" s="28"/>
    </row>
    <row r="23" spans="1:18" x14ac:dyDescent="0.3">
      <c r="A23" s="46">
        <v>2.2000000000000002</v>
      </c>
      <c r="B23" s="47" t="s">
        <v>23</v>
      </c>
      <c r="C23" s="24">
        <f>'per year budget actuals'!C33*USD</f>
        <v>0</v>
      </c>
      <c r="D23" s="24">
        <f t="shared" si="2"/>
        <v>0</v>
      </c>
      <c r="E23" s="48">
        <f>'per year budget actuals'!F33*USD</f>
        <v>0</v>
      </c>
      <c r="G23" s="28"/>
      <c r="H23" s="28"/>
      <c r="I23" s="28"/>
      <c r="J23" s="28"/>
      <c r="K23" s="28"/>
      <c r="L23" s="28"/>
      <c r="M23" s="28"/>
      <c r="N23" s="28"/>
      <c r="O23" s="28"/>
      <c r="P23" s="28"/>
      <c r="Q23" s="28"/>
      <c r="R23" s="28"/>
    </row>
    <row r="24" spans="1:18" x14ac:dyDescent="0.3">
      <c r="A24" s="46">
        <v>2.2999999999999998</v>
      </c>
      <c r="B24" s="47" t="s">
        <v>24</v>
      </c>
      <c r="C24" s="24">
        <f>'per year budget actuals'!C34*USD</f>
        <v>0</v>
      </c>
      <c r="D24" s="24">
        <f t="shared" si="2"/>
        <v>0</v>
      </c>
      <c r="E24" s="48">
        <f>'per year budget actuals'!F34*USD</f>
        <v>0</v>
      </c>
    </row>
    <row r="25" spans="1:18" x14ac:dyDescent="0.3">
      <c r="A25" s="46"/>
      <c r="B25" s="46" t="s">
        <v>25</v>
      </c>
      <c r="C25" s="24">
        <f>'per year budget actuals'!C35*USD</f>
        <v>0</v>
      </c>
      <c r="D25" s="24">
        <f>E25-C25</f>
        <v>0</v>
      </c>
      <c r="E25" s="48">
        <f>'per year budget actuals'!F35*USD</f>
        <v>0</v>
      </c>
    </row>
    <row r="26" spans="1:18" x14ac:dyDescent="0.3">
      <c r="A26" s="46"/>
      <c r="B26" s="46" t="s">
        <v>26</v>
      </c>
      <c r="C26" s="24">
        <f>'per year budget actuals'!C36*USD</f>
        <v>0</v>
      </c>
      <c r="D26" s="24">
        <f t="shared" ref="D26:D31" si="3">E26-C26</f>
        <v>0</v>
      </c>
      <c r="E26" s="48">
        <f>'per year budget actuals'!F36*USD</f>
        <v>0</v>
      </c>
    </row>
    <row r="27" spans="1:18" x14ac:dyDescent="0.3">
      <c r="A27" s="46"/>
      <c r="B27" s="46" t="s">
        <v>12</v>
      </c>
      <c r="C27" s="24">
        <f>'per year budget actuals'!C37*USD</f>
        <v>0</v>
      </c>
      <c r="D27" s="24">
        <f t="shared" si="3"/>
        <v>0</v>
      </c>
      <c r="E27" s="48">
        <f>'per year budget actuals'!F37*USD</f>
        <v>0</v>
      </c>
    </row>
    <row r="28" spans="1:18" x14ac:dyDescent="0.3">
      <c r="A28" s="46">
        <v>2.4</v>
      </c>
      <c r="B28" s="47" t="s">
        <v>27</v>
      </c>
      <c r="C28" s="24">
        <f>'per year budget actuals'!C38*USD</f>
        <v>0</v>
      </c>
      <c r="D28" s="24">
        <f t="shared" si="3"/>
        <v>0</v>
      </c>
      <c r="E28" s="48">
        <f>'per year budget actuals'!F38*USD</f>
        <v>0</v>
      </c>
    </row>
    <row r="29" spans="1:18" x14ac:dyDescent="0.3">
      <c r="A29" s="46"/>
      <c r="B29" s="46" t="s">
        <v>28</v>
      </c>
      <c r="C29" s="24">
        <f>'per year budget actuals'!C39*USD</f>
        <v>0</v>
      </c>
      <c r="D29" s="24">
        <f t="shared" si="3"/>
        <v>0</v>
      </c>
      <c r="E29" s="48">
        <f>'per year budget actuals'!F39*USD</f>
        <v>0</v>
      </c>
    </row>
    <row r="30" spans="1:18" x14ac:dyDescent="0.3">
      <c r="A30" s="46"/>
      <c r="B30" s="46" t="s">
        <v>29</v>
      </c>
      <c r="C30" s="24">
        <f>'per year budget actuals'!C40*USD</f>
        <v>0</v>
      </c>
      <c r="D30" s="24">
        <f t="shared" si="3"/>
        <v>0</v>
      </c>
      <c r="E30" s="48">
        <f>'per year budget actuals'!F40*USD</f>
        <v>0</v>
      </c>
    </row>
    <row r="31" spans="1:18" x14ac:dyDescent="0.3">
      <c r="A31" s="46"/>
      <c r="B31" s="46" t="s">
        <v>10</v>
      </c>
      <c r="C31" s="24">
        <f>'per year budget actuals'!C41*USD</f>
        <v>0</v>
      </c>
      <c r="D31" s="24">
        <f t="shared" si="3"/>
        <v>0</v>
      </c>
      <c r="E31" s="48">
        <f>'per year budget actuals'!F41*USD</f>
        <v>0</v>
      </c>
    </row>
    <row r="32" spans="1:18" x14ac:dyDescent="0.3">
      <c r="A32" s="46"/>
      <c r="B32" s="46" t="s">
        <v>11</v>
      </c>
      <c r="C32" s="24" t="e">
        <f>'per year budget actuals'!#REF!*USD</f>
        <v>#REF!</v>
      </c>
      <c r="D32" s="24" t="e">
        <f>E32-C32</f>
        <v>#REF!</v>
      </c>
      <c r="E32" s="48" t="e">
        <f>'per year budget actuals'!#REF!*USD</f>
        <v>#REF!</v>
      </c>
    </row>
    <row r="33" spans="1:18" x14ac:dyDescent="0.3">
      <c r="A33" s="46"/>
      <c r="B33" s="46"/>
      <c r="C33" s="26"/>
      <c r="D33" s="26"/>
      <c r="E33" s="25">
        <v>0</v>
      </c>
    </row>
    <row r="34" spans="1:18" ht="15.6" x14ac:dyDescent="0.3">
      <c r="A34" s="44">
        <v>3</v>
      </c>
      <c r="B34" s="45" t="s">
        <v>31</v>
      </c>
      <c r="C34" s="22" t="e">
        <f>SUM(C35:C47)</f>
        <v>#REF!</v>
      </c>
      <c r="D34" s="22" t="e">
        <f>SUM(D35:D47)</f>
        <v>#REF!</v>
      </c>
      <c r="E34" s="23" t="e">
        <f>SUM(E35:E47)</f>
        <v>#REF!</v>
      </c>
    </row>
    <row r="35" spans="1:18" x14ac:dyDescent="0.3">
      <c r="A35" s="46">
        <v>3.1</v>
      </c>
      <c r="B35" s="47" t="s">
        <v>22</v>
      </c>
      <c r="C35" s="24">
        <f>'per year budget actuals'!C44*USD</f>
        <v>0</v>
      </c>
      <c r="D35" s="24">
        <f>E35-C35</f>
        <v>0</v>
      </c>
      <c r="E35" s="48">
        <f>'per year budget actuals'!F44*USD</f>
        <v>0</v>
      </c>
      <c r="G35" s="28"/>
      <c r="H35" s="28"/>
      <c r="I35" s="28"/>
      <c r="J35" s="28"/>
      <c r="K35" s="28"/>
      <c r="L35" s="28"/>
      <c r="M35" s="28"/>
      <c r="N35" s="28"/>
      <c r="O35" s="28"/>
      <c r="P35" s="28"/>
      <c r="Q35" s="28"/>
      <c r="R35" s="28"/>
    </row>
    <row r="36" spans="1:18" x14ac:dyDescent="0.3">
      <c r="A36" s="46">
        <v>3.2</v>
      </c>
      <c r="B36" s="47" t="s">
        <v>23</v>
      </c>
      <c r="C36" s="24">
        <f>'per year budget actuals'!C45*USD</f>
        <v>0</v>
      </c>
      <c r="D36" s="24">
        <f t="shared" ref="D36:D45" si="4">E36-C36</f>
        <v>0</v>
      </c>
      <c r="E36" s="48">
        <f>'per year budget actuals'!F45*USD</f>
        <v>0</v>
      </c>
      <c r="G36" s="28"/>
      <c r="H36" s="28"/>
      <c r="I36" s="28"/>
      <c r="J36" s="28"/>
      <c r="K36" s="28"/>
      <c r="L36" s="28"/>
      <c r="M36" s="28"/>
      <c r="N36" s="28"/>
      <c r="O36" s="28"/>
      <c r="P36" s="28"/>
      <c r="Q36" s="28"/>
      <c r="R36" s="28"/>
    </row>
    <row r="37" spans="1:18" x14ac:dyDescent="0.3">
      <c r="A37" s="46">
        <v>3.3</v>
      </c>
      <c r="B37" s="47" t="s">
        <v>24</v>
      </c>
      <c r="C37" s="24">
        <f>'per year budget actuals'!C46*USD</f>
        <v>0</v>
      </c>
      <c r="D37" s="24">
        <f t="shared" si="4"/>
        <v>0</v>
      </c>
      <c r="E37" s="48">
        <f>'per year budget actuals'!F46*USD</f>
        <v>0</v>
      </c>
    </row>
    <row r="38" spans="1:18" x14ac:dyDescent="0.3">
      <c r="A38" s="46"/>
      <c r="B38" s="46" t="s">
        <v>25</v>
      </c>
      <c r="C38" s="24">
        <f>'per year budget actuals'!C47*USD</f>
        <v>0</v>
      </c>
      <c r="D38" s="24">
        <f t="shared" si="4"/>
        <v>0</v>
      </c>
      <c r="E38" s="48">
        <f>'per year budget actuals'!F47*USD</f>
        <v>0</v>
      </c>
    </row>
    <row r="39" spans="1:18" x14ac:dyDescent="0.3">
      <c r="A39" s="46"/>
      <c r="B39" s="46" t="s">
        <v>26</v>
      </c>
      <c r="C39" s="24">
        <f>'per year budget actuals'!C48*USD</f>
        <v>0</v>
      </c>
      <c r="D39" s="24">
        <f t="shared" si="4"/>
        <v>0</v>
      </c>
      <c r="E39" s="48">
        <f>'per year budget actuals'!F48*USD</f>
        <v>0</v>
      </c>
    </row>
    <row r="40" spans="1:18" x14ac:dyDescent="0.3">
      <c r="A40" s="46"/>
      <c r="B40" s="46" t="s">
        <v>12</v>
      </c>
      <c r="C40" s="24">
        <f>'per year budget actuals'!C49*USD</f>
        <v>0</v>
      </c>
      <c r="D40" s="24">
        <f t="shared" si="4"/>
        <v>0</v>
      </c>
      <c r="E40" s="48">
        <f>'per year budget actuals'!F49*USD</f>
        <v>0</v>
      </c>
    </row>
    <row r="41" spans="1:18" x14ac:dyDescent="0.3">
      <c r="A41" s="46">
        <v>3.4</v>
      </c>
      <c r="B41" s="47" t="s">
        <v>27</v>
      </c>
      <c r="C41" s="24">
        <f>'per year budget actuals'!C50*USD</f>
        <v>0</v>
      </c>
      <c r="D41" s="24">
        <f t="shared" si="4"/>
        <v>0</v>
      </c>
      <c r="E41" s="48">
        <f>'per year budget actuals'!F50*USD</f>
        <v>0</v>
      </c>
    </row>
    <row r="42" spans="1:18" x14ac:dyDescent="0.3">
      <c r="A42" s="46"/>
      <c r="B42" s="46" t="s">
        <v>28</v>
      </c>
      <c r="C42" s="24">
        <f>'per year budget actuals'!C51*USD</f>
        <v>0</v>
      </c>
      <c r="D42" s="24">
        <f t="shared" si="4"/>
        <v>0</v>
      </c>
      <c r="E42" s="48">
        <f>'per year budget actuals'!F51*USD</f>
        <v>0</v>
      </c>
    </row>
    <row r="43" spans="1:18" x14ac:dyDescent="0.3">
      <c r="A43" s="46"/>
      <c r="B43" s="46" t="s">
        <v>29</v>
      </c>
      <c r="C43" s="24">
        <f>'per year budget actuals'!C52*USD</f>
        <v>0</v>
      </c>
      <c r="D43" s="24">
        <f t="shared" si="4"/>
        <v>0</v>
      </c>
      <c r="E43" s="48">
        <f>'per year budget actuals'!F52*USD</f>
        <v>0</v>
      </c>
    </row>
    <row r="44" spans="1:18" x14ac:dyDescent="0.3">
      <c r="A44" s="46"/>
      <c r="B44" s="46" t="s">
        <v>10</v>
      </c>
      <c r="C44" s="24">
        <f>'per year budget actuals'!C53*USD</f>
        <v>0</v>
      </c>
      <c r="D44" s="24">
        <f t="shared" si="4"/>
        <v>0</v>
      </c>
      <c r="E44" s="48">
        <f>'per year budget actuals'!F53*USD</f>
        <v>0</v>
      </c>
    </row>
    <row r="45" spans="1:18" x14ac:dyDescent="0.3">
      <c r="A45" s="46"/>
      <c r="B45" s="46" t="s">
        <v>11</v>
      </c>
      <c r="C45" s="24" t="e">
        <f>'per year budget actuals'!#REF!*USD</f>
        <v>#REF!</v>
      </c>
      <c r="D45" s="24" t="e">
        <f t="shared" si="4"/>
        <v>#REF!</v>
      </c>
      <c r="E45" s="48" t="e">
        <f>'per year budget actuals'!#REF!*USD</f>
        <v>#REF!</v>
      </c>
    </row>
    <row r="46" spans="1:18" x14ac:dyDescent="0.3">
      <c r="A46" s="46">
        <v>3.5</v>
      </c>
      <c r="B46" s="46"/>
      <c r="C46" s="29"/>
      <c r="D46" s="29"/>
      <c r="E46" s="25">
        <v>0</v>
      </c>
    </row>
    <row r="47" spans="1:18" x14ac:dyDescent="0.3">
      <c r="A47" s="46"/>
      <c r="B47" s="46"/>
      <c r="C47" s="26"/>
      <c r="D47" s="26"/>
      <c r="E47" s="30">
        <f t="shared" ref="E47" si="5">SUM(C47:D47)</f>
        <v>0</v>
      </c>
    </row>
    <row r="48" spans="1:18" ht="15.6" x14ac:dyDescent="0.3">
      <c r="A48" s="44">
        <v>4</v>
      </c>
      <c r="B48" s="45" t="s">
        <v>32</v>
      </c>
      <c r="C48" s="22" t="e">
        <f>SUM(C49:C62)</f>
        <v>#REF!</v>
      </c>
      <c r="D48" s="22" t="e">
        <f t="shared" ref="D48:E48" si="6">SUM(D49:D62)</f>
        <v>#REF!</v>
      </c>
      <c r="E48" s="23" t="e">
        <f t="shared" si="6"/>
        <v>#REF!</v>
      </c>
    </row>
    <row r="49" spans="1:5" x14ac:dyDescent="0.3">
      <c r="A49" s="46">
        <v>4.0999999999999996</v>
      </c>
      <c r="B49" s="47" t="s">
        <v>22</v>
      </c>
      <c r="C49" s="24">
        <f>'per year budget actuals'!C56*USD</f>
        <v>0</v>
      </c>
      <c r="D49" s="26"/>
      <c r="E49" s="48">
        <f>'per year budget actuals'!F56*USD</f>
        <v>0</v>
      </c>
    </row>
    <row r="50" spans="1:5" x14ac:dyDescent="0.3">
      <c r="A50" s="46">
        <v>4.2</v>
      </c>
      <c r="B50" s="47" t="s">
        <v>23</v>
      </c>
      <c r="C50" s="24">
        <f>'per year budget actuals'!C57*USD</f>
        <v>0</v>
      </c>
      <c r="D50" s="26"/>
      <c r="E50" s="48">
        <f>'per year budget actuals'!F57*USD</f>
        <v>0</v>
      </c>
    </row>
    <row r="51" spans="1:5" x14ac:dyDescent="0.3">
      <c r="A51" s="46">
        <v>4.3</v>
      </c>
      <c r="B51" s="47" t="s">
        <v>24</v>
      </c>
      <c r="C51" s="24">
        <f>'per year budget actuals'!C58*USD</f>
        <v>0</v>
      </c>
      <c r="D51" s="26"/>
      <c r="E51" s="48">
        <f>'per year budget actuals'!F58*USD</f>
        <v>0</v>
      </c>
    </row>
    <row r="52" spans="1:5" x14ac:dyDescent="0.3">
      <c r="A52" s="46"/>
      <c r="B52" s="46" t="s">
        <v>25</v>
      </c>
      <c r="C52" s="24">
        <f>'per year budget actuals'!C59*USD</f>
        <v>0</v>
      </c>
      <c r="D52" s="26"/>
      <c r="E52" s="48">
        <f>'per year budget actuals'!F59*USD</f>
        <v>0</v>
      </c>
    </row>
    <row r="53" spans="1:5" x14ac:dyDescent="0.3">
      <c r="A53" s="46"/>
      <c r="B53" s="46" t="s">
        <v>26</v>
      </c>
      <c r="C53" s="24">
        <f>'per year budget actuals'!C60*USD</f>
        <v>0</v>
      </c>
      <c r="D53" s="26"/>
      <c r="E53" s="48">
        <f>'per year budget actuals'!F60*USD</f>
        <v>0</v>
      </c>
    </row>
    <row r="54" spans="1:5" x14ac:dyDescent="0.3">
      <c r="A54" s="46"/>
      <c r="B54" s="46" t="s">
        <v>12</v>
      </c>
      <c r="C54" s="24">
        <f>'per year budget actuals'!C61*USD</f>
        <v>0</v>
      </c>
      <c r="D54" s="26"/>
      <c r="E54" s="48">
        <f>'per year budget actuals'!F61*USD</f>
        <v>0</v>
      </c>
    </row>
    <row r="55" spans="1:5" x14ac:dyDescent="0.3">
      <c r="A55" s="46">
        <v>4.4000000000000004</v>
      </c>
      <c r="B55" s="47" t="s">
        <v>27</v>
      </c>
      <c r="C55" s="24">
        <f>'per year budget actuals'!C62*USD</f>
        <v>0</v>
      </c>
      <c r="D55" s="26"/>
      <c r="E55" s="48">
        <f>'per year budget actuals'!F62*USD</f>
        <v>0</v>
      </c>
    </row>
    <row r="56" spans="1:5" x14ac:dyDescent="0.3">
      <c r="A56" s="46"/>
      <c r="B56" s="46" t="s">
        <v>28</v>
      </c>
      <c r="C56" s="24">
        <f>'per year budget actuals'!C63*USD</f>
        <v>0</v>
      </c>
      <c r="D56" s="26"/>
      <c r="E56" s="48">
        <f>'per year budget actuals'!F63*USD</f>
        <v>0</v>
      </c>
    </row>
    <row r="57" spans="1:5" x14ac:dyDescent="0.3">
      <c r="A57" s="46"/>
      <c r="B57" s="46" t="s">
        <v>29</v>
      </c>
      <c r="C57" s="24">
        <f>'per year budget actuals'!C64*USD</f>
        <v>0</v>
      </c>
      <c r="D57" s="26"/>
      <c r="E57" s="48">
        <f>'per year budget actuals'!F64*USD</f>
        <v>0</v>
      </c>
    </row>
    <row r="58" spans="1:5" x14ac:dyDescent="0.3">
      <c r="A58" s="46"/>
      <c r="B58" s="46" t="s">
        <v>10</v>
      </c>
      <c r="C58" s="24">
        <f>'per year budget actuals'!C65*USD</f>
        <v>0</v>
      </c>
      <c r="D58" s="26"/>
      <c r="E58" s="48">
        <f>'per year budget actuals'!F65*USD</f>
        <v>0</v>
      </c>
    </row>
    <row r="59" spans="1:5" x14ac:dyDescent="0.3">
      <c r="A59" s="46"/>
      <c r="B59" s="46" t="s">
        <v>11</v>
      </c>
      <c r="C59" s="24" t="e">
        <f>'per year budget actuals'!#REF!*USD</f>
        <v>#REF!</v>
      </c>
      <c r="D59" s="26"/>
      <c r="E59" s="48" t="e">
        <f>'per year budget actuals'!#REF!*USD</f>
        <v>#REF!</v>
      </c>
    </row>
    <row r="60" spans="1:5" x14ac:dyDescent="0.3">
      <c r="A60" s="46"/>
      <c r="B60" s="46" t="s">
        <v>33</v>
      </c>
      <c r="C60" s="24" t="e">
        <f>'per year budget actuals'!#REF!*USD</f>
        <v>#REF!</v>
      </c>
      <c r="D60" s="31" t="e">
        <f>E60-C60</f>
        <v>#REF!</v>
      </c>
      <c r="E60" s="48" t="e">
        <f>'per year budget actuals'!#REF!*USD</f>
        <v>#REF!</v>
      </c>
    </row>
    <row r="61" spans="1:5" x14ac:dyDescent="0.3">
      <c r="A61" s="46">
        <v>4.5</v>
      </c>
      <c r="B61" s="46"/>
      <c r="C61" s="26"/>
      <c r="D61" s="26"/>
      <c r="E61" s="25">
        <f t="shared" ref="E61:E62" si="7">SUM(C61:D61)</f>
        <v>0</v>
      </c>
    </row>
    <row r="62" spans="1:5" x14ac:dyDescent="0.3">
      <c r="A62" s="46"/>
      <c r="B62" s="46"/>
      <c r="C62" s="26"/>
      <c r="D62" s="26"/>
      <c r="E62" s="25">
        <f t="shared" si="7"/>
        <v>0</v>
      </c>
    </row>
    <row r="63" spans="1:5" ht="15.6" x14ac:dyDescent="0.3">
      <c r="A63" s="44">
        <v>5</v>
      </c>
      <c r="B63" s="45" t="s">
        <v>34</v>
      </c>
      <c r="C63" s="22" t="e">
        <f>SUM(C64:C78)</f>
        <v>#REF!</v>
      </c>
      <c r="D63" s="22" t="e">
        <f t="shared" ref="D63:E63" si="8">SUM(D64:D78)</f>
        <v>#REF!</v>
      </c>
      <c r="E63" s="23" t="e">
        <f t="shared" si="8"/>
        <v>#REF!</v>
      </c>
    </row>
    <row r="64" spans="1:5" x14ac:dyDescent="0.3">
      <c r="A64" s="46">
        <v>5.0999999999999996</v>
      </c>
      <c r="B64" s="47" t="s">
        <v>22</v>
      </c>
      <c r="C64" s="24" t="e">
        <f>'per year budget actuals'!#REF!*USD</f>
        <v>#REF!</v>
      </c>
      <c r="D64" s="26"/>
      <c r="E64" s="48" t="e">
        <f>'per year budget actuals'!#REF!*USD</f>
        <v>#REF!</v>
      </c>
    </row>
    <row r="65" spans="1:18" x14ac:dyDescent="0.3">
      <c r="A65" s="46">
        <v>5.2</v>
      </c>
      <c r="B65" s="47" t="s">
        <v>23</v>
      </c>
      <c r="C65" s="24" t="e">
        <f>'per year budget actuals'!#REF!*USD</f>
        <v>#REF!</v>
      </c>
      <c r="D65" s="26"/>
      <c r="E65" s="48" t="e">
        <f>'per year budget actuals'!#REF!*USD</f>
        <v>#REF!</v>
      </c>
    </row>
    <row r="66" spans="1:18" x14ac:dyDescent="0.3">
      <c r="A66" s="46">
        <v>5.3</v>
      </c>
      <c r="B66" s="47" t="s">
        <v>24</v>
      </c>
      <c r="C66" s="24" t="e">
        <f>'per year budget actuals'!#REF!*USD</f>
        <v>#REF!</v>
      </c>
      <c r="D66" s="26"/>
      <c r="E66" s="48" t="e">
        <f>'per year budget actuals'!#REF!*USD</f>
        <v>#REF!</v>
      </c>
    </row>
    <row r="67" spans="1:18" x14ac:dyDescent="0.3">
      <c r="A67" s="46"/>
      <c r="B67" s="46" t="s">
        <v>25</v>
      </c>
      <c r="C67" s="24" t="e">
        <f>'per year budget actuals'!#REF!*USD</f>
        <v>#REF!</v>
      </c>
      <c r="D67" s="26"/>
      <c r="E67" s="48" t="e">
        <f>'per year budget actuals'!#REF!*USD</f>
        <v>#REF!</v>
      </c>
    </row>
    <row r="68" spans="1:18" x14ac:dyDescent="0.3">
      <c r="A68" s="46"/>
      <c r="B68" s="46" t="s">
        <v>26</v>
      </c>
      <c r="C68" s="24" t="e">
        <f>'per year budget actuals'!#REF!*USD</f>
        <v>#REF!</v>
      </c>
      <c r="D68" s="26"/>
      <c r="E68" s="48" t="e">
        <f>'per year budget actuals'!#REF!*USD</f>
        <v>#REF!</v>
      </c>
    </row>
    <row r="69" spans="1:18" x14ac:dyDescent="0.3">
      <c r="A69" s="46"/>
      <c r="B69" s="46" t="s">
        <v>12</v>
      </c>
      <c r="C69" s="24" t="e">
        <f>'per year budget actuals'!#REF!*USD</f>
        <v>#REF!</v>
      </c>
      <c r="D69" s="26"/>
      <c r="E69" s="48" t="e">
        <f>'per year budget actuals'!#REF!*USD</f>
        <v>#REF!</v>
      </c>
    </row>
    <row r="70" spans="1:18" x14ac:dyDescent="0.3">
      <c r="A70" s="46">
        <v>5.4</v>
      </c>
      <c r="B70" s="47" t="s">
        <v>27</v>
      </c>
      <c r="C70" s="24" t="e">
        <f>'per year budget actuals'!#REF!*USD</f>
        <v>#REF!</v>
      </c>
      <c r="D70" s="26"/>
      <c r="E70" s="48" t="e">
        <f>'per year budget actuals'!#REF!*USD</f>
        <v>#REF!</v>
      </c>
    </row>
    <row r="71" spans="1:18" x14ac:dyDescent="0.3">
      <c r="A71" s="46"/>
      <c r="B71" s="46" t="s">
        <v>28</v>
      </c>
      <c r="C71" s="24" t="e">
        <f>'per year budget actuals'!#REF!*USD</f>
        <v>#REF!</v>
      </c>
      <c r="D71" s="26"/>
      <c r="E71" s="48" t="e">
        <f>'per year budget actuals'!#REF!*USD</f>
        <v>#REF!</v>
      </c>
    </row>
    <row r="72" spans="1:18" x14ac:dyDescent="0.3">
      <c r="A72" s="46"/>
      <c r="B72" s="46" t="s">
        <v>29</v>
      </c>
      <c r="C72" s="24" t="e">
        <f>'per year budget actuals'!#REF!*USD</f>
        <v>#REF!</v>
      </c>
      <c r="D72" s="26"/>
      <c r="E72" s="48" t="e">
        <f>'per year budget actuals'!#REF!*USD</f>
        <v>#REF!</v>
      </c>
    </row>
    <row r="73" spans="1:18" x14ac:dyDescent="0.3">
      <c r="A73" s="46"/>
      <c r="B73" s="46" t="s">
        <v>10</v>
      </c>
      <c r="C73" s="24" t="e">
        <f>'per year budget actuals'!#REF!*USD</f>
        <v>#REF!</v>
      </c>
      <c r="D73" s="26"/>
      <c r="E73" s="48" t="e">
        <f>'per year budget actuals'!#REF!*USD</f>
        <v>#REF!</v>
      </c>
    </row>
    <row r="74" spans="1:18" x14ac:dyDescent="0.3">
      <c r="A74" s="46"/>
      <c r="B74" s="46" t="s">
        <v>11</v>
      </c>
      <c r="C74" s="24" t="e">
        <f>'per year budget actuals'!#REF!*USD</f>
        <v>#REF!</v>
      </c>
      <c r="D74" s="26"/>
      <c r="E74" s="48" t="e">
        <f>'per year budget actuals'!#REF!*USD</f>
        <v>#REF!</v>
      </c>
    </row>
    <row r="75" spans="1:18" x14ac:dyDescent="0.3">
      <c r="A75" s="46"/>
      <c r="B75" s="46" t="s">
        <v>35</v>
      </c>
      <c r="C75" s="24" t="e">
        <f>'per year budget actuals'!#REF!*USD</f>
        <v>#REF!</v>
      </c>
      <c r="D75" s="24" t="e">
        <f>E75-C75</f>
        <v>#REF!</v>
      </c>
      <c r="E75" s="48" t="e">
        <f>'per year budget actuals'!#REF!*USD</f>
        <v>#REF!</v>
      </c>
    </row>
    <row r="76" spans="1:18" x14ac:dyDescent="0.3">
      <c r="A76" s="46"/>
      <c r="B76" s="46"/>
      <c r="C76" s="26"/>
      <c r="D76" s="26"/>
      <c r="E76" s="32"/>
    </row>
    <row r="77" spans="1:18" x14ac:dyDescent="0.3">
      <c r="A77" s="46">
        <v>5.5</v>
      </c>
      <c r="B77" s="46"/>
      <c r="C77" s="26"/>
      <c r="D77" s="26"/>
      <c r="E77" s="32">
        <f t="shared" ref="E77:E78" si="9">SUM(C77:D77)</f>
        <v>0</v>
      </c>
    </row>
    <row r="78" spans="1:18" x14ac:dyDescent="0.3">
      <c r="A78" s="46"/>
      <c r="B78" s="46"/>
      <c r="C78" s="26"/>
      <c r="D78" s="26"/>
      <c r="E78" s="32">
        <f t="shared" si="9"/>
        <v>0</v>
      </c>
    </row>
    <row r="79" spans="1:18" ht="15.6" x14ac:dyDescent="0.3">
      <c r="A79" s="44">
        <v>6</v>
      </c>
      <c r="B79" s="45" t="s">
        <v>36</v>
      </c>
      <c r="C79" s="22" t="e">
        <f>SUM(C80:C93)</f>
        <v>#REF!</v>
      </c>
      <c r="D79" s="22" t="e">
        <f t="shared" ref="D79:E79" si="10">SUM(D80:D93)</f>
        <v>#REF!</v>
      </c>
      <c r="E79" s="23" t="e">
        <f t="shared" si="10"/>
        <v>#REF!</v>
      </c>
    </row>
    <row r="80" spans="1:18" x14ac:dyDescent="0.3">
      <c r="A80" s="46">
        <v>6.1</v>
      </c>
      <c r="B80" s="47" t="s">
        <v>22</v>
      </c>
      <c r="C80" s="24" t="e">
        <f>'per year budget actuals'!#REF!*USD</f>
        <v>#REF!</v>
      </c>
      <c r="D80" s="24" t="e">
        <f>E80-C80</f>
        <v>#REF!</v>
      </c>
      <c r="E80" s="48" t="e">
        <f>'per year budget actuals'!#REF!*USD</f>
        <v>#REF!</v>
      </c>
      <c r="G80" s="28"/>
      <c r="H80" s="28"/>
      <c r="I80" s="28"/>
      <c r="J80" s="28"/>
      <c r="K80" s="28"/>
      <c r="L80" s="28"/>
      <c r="M80" s="28"/>
      <c r="N80" s="28"/>
      <c r="O80" s="28"/>
      <c r="P80" s="28"/>
      <c r="Q80" s="28"/>
      <c r="R80" s="28"/>
    </row>
    <row r="81" spans="1:18" x14ac:dyDescent="0.3">
      <c r="A81" s="46">
        <v>6.2</v>
      </c>
      <c r="B81" s="47" t="s">
        <v>23</v>
      </c>
      <c r="C81" s="24" t="e">
        <f>'per year budget actuals'!#REF!*USD</f>
        <v>#REF!</v>
      </c>
      <c r="D81" s="24" t="e">
        <f t="shared" ref="D81:D91" si="11">E81-C81</f>
        <v>#REF!</v>
      </c>
      <c r="E81" s="48" t="e">
        <f>'per year budget actuals'!#REF!*USD</f>
        <v>#REF!</v>
      </c>
      <c r="G81" s="28"/>
      <c r="H81" s="28"/>
      <c r="I81" s="28"/>
      <c r="J81" s="28"/>
      <c r="K81" s="28"/>
      <c r="L81" s="28"/>
      <c r="M81" s="28"/>
      <c r="N81" s="28"/>
      <c r="O81" s="28"/>
      <c r="P81" s="28"/>
      <c r="Q81" s="28"/>
      <c r="R81" s="28"/>
    </row>
    <row r="82" spans="1:18" x14ac:dyDescent="0.3">
      <c r="A82" s="46">
        <v>6.3</v>
      </c>
      <c r="B82" s="47" t="s">
        <v>24</v>
      </c>
      <c r="C82" s="24" t="e">
        <f>'per year budget actuals'!#REF!*USD</f>
        <v>#REF!</v>
      </c>
      <c r="D82" s="24" t="e">
        <f t="shared" si="11"/>
        <v>#REF!</v>
      </c>
      <c r="E82" s="48" t="e">
        <f>'per year budget actuals'!#REF!*USD</f>
        <v>#REF!</v>
      </c>
    </row>
    <row r="83" spans="1:18" x14ac:dyDescent="0.3">
      <c r="A83" s="46"/>
      <c r="B83" s="46" t="s">
        <v>25</v>
      </c>
      <c r="C83" s="24" t="e">
        <f>'per year budget actuals'!#REF!*USD</f>
        <v>#REF!</v>
      </c>
      <c r="D83" s="24" t="e">
        <f t="shared" si="11"/>
        <v>#REF!</v>
      </c>
      <c r="E83" s="48" t="e">
        <f>'per year budget actuals'!#REF!*USD</f>
        <v>#REF!</v>
      </c>
    </row>
    <row r="84" spans="1:18" x14ac:dyDescent="0.3">
      <c r="A84" s="46"/>
      <c r="B84" s="46" t="s">
        <v>26</v>
      </c>
      <c r="C84" s="24" t="e">
        <f>'per year budget actuals'!#REF!*USD</f>
        <v>#REF!</v>
      </c>
      <c r="D84" s="24" t="e">
        <f t="shared" si="11"/>
        <v>#REF!</v>
      </c>
      <c r="E84" s="48" t="e">
        <f>'per year budget actuals'!#REF!*USD</f>
        <v>#REF!</v>
      </c>
    </row>
    <row r="85" spans="1:18" x14ac:dyDescent="0.3">
      <c r="A85" s="46"/>
      <c r="B85" s="46" t="s">
        <v>12</v>
      </c>
      <c r="C85" s="24" t="e">
        <f>'per year budget actuals'!#REF!*USD</f>
        <v>#REF!</v>
      </c>
      <c r="D85" s="24" t="e">
        <f t="shared" si="11"/>
        <v>#REF!</v>
      </c>
      <c r="E85" s="48" t="e">
        <f>'per year budget actuals'!#REF!*USD</f>
        <v>#REF!</v>
      </c>
    </row>
    <row r="86" spans="1:18" x14ac:dyDescent="0.3">
      <c r="A86" s="46">
        <v>6.4</v>
      </c>
      <c r="B86" s="47" t="s">
        <v>27</v>
      </c>
      <c r="C86" s="24" t="e">
        <f>'per year budget actuals'!#REF!*USD</f>
        <v>#REF!</v>
      </c>
      <c r="D86" s="24" t="e">
        <f t="shared" si="11"/>
        <v>#REF!</v>
      </c>
      <c r="E86" s="48" t="e">
        <f>'per year budget actuals'!#REF!*USD</f>
        <v>#REF!</v>
      </c>
    </row>
    <row r="87" spans="1:18" x14ac:dyDescent="0.3">
      <c r="A87" s="46"/>
      <c r="B87" s="46" t="s">
        <v>28</v>
      </c>
      <c r="C87" s="24" t="e">
        <f>'per year budget actuals'!#REF!*USD</f>
        <v>#REF!</v>
      </c>
      <c r="D87" s="24" t="e">
        <f t="shared" si="11"/>
        <v>#REF!</v>
      </c>
      <c r="E87" s="48" t="e">
        <f>'per year budget actuals'!#REF!*USD</f>
        <v>#REF!</v>
      </c>
    </row>
    <row r="88" spans="1:18" x14ac:dyDescent="0.3">
      <c r="A88" s="46"/>
      <c r="B88" s="46" t="s">
        <v>29</v>
      </c>
      <c r="C88" s="24" t="e">
        <f>'per year budget actuals'!#REF!*USD</f>
        <v>#REF!</v>
      </c>
      <c r="D88" s="24" t="e">
        <f t="shared" si="11"/>
        <v>#REF!</v>
      </c>
      <c r="E88" s="48" t="e">
        <f>'per year budget actuals'!#REF!*USD</f>
        <v>#REF!</v>
      </c>
    </row>
    <row r="89" spans="1:18" x14ac:dyDescent="0.3">
      <c r="A89" s="46"/>
      <c r="B89" s="46" t="s">
        <v>10</v>
      </c>
      <c r="C89" s="24" t="e">
        <f>'per year budget actuals'!#REF!*USD</f>
        <v>#REF!</v>
      </c>
      <c r="D89" s="24" t="e">
        <f t="shared" si="11"/>
        <v>#REF!</v>
      </c>
      <c r="E89" s="48" t="e">
        <f>'per year budget actuals'!#REF!*USD</f>
        <v>#REF!</v>
      </c>
    </row>
    <row r="90" spans="1:18" x14ac:dyDescent="0.3">
      <c r="A90" s="46"/>
      <c r="B90" s="46" t="s">
        <v>11</v>
      </c>
      <c r="C90" s="24" t="e">
        <f>'per year budget actuals'!#REF!*USD</f>
        <v>#REF!</v>
      </c>
      <c r="D90" s="24" t="e">
        <f t="shared" si="11"/>
        <v>#REF!</v>
      </c>
      <c r="E90" s="48" t="e">
        <f>'per year budget actuals'!#REF!*USD</f>
        <v>#REF!</v>
      </c>
    </row>
    <row r="91" spans="1:18" x14ac:dyDescent="0.3">
      <c r="A91" s="46"/>
      <c r="B91" s="46" t="s">
        <v>35</v>
      </c>
      <c r="C91" s="24" t="e">
        <f>'per year budget actuals'!#REF!*USD</f>
        <v>#REF!</v>
      </c>
      <c r="D91" s="24" t="e">
        <f t="shared" si="11"/>
        <v>#REF!</v>
      </c>
      <c r="E91" s="48" t="e">
        <f>'per year budget actuals'!#REF!*USD</f>
        <v>#REF!</v>
      </c>
    </row>
    <row r="92" spans="1:18" x14ac:dyDescent="0.3">
      <c r="A92" s="46">
        <v>6.5</v>
      </c>
      <c r="B92" s="46"/>
      <c r="C92" s="26"/>
      <c r="D92" s="26"/>
      <c r="E92" s="25">
        <f t="shared" ref="E92:E93" si="12">SUM(C92:D92)</f>
        <v>0</v>
      </c>
    </row>
    <row r="93" spans="1:18" x14ac:dyDescent="0.3">
      <c r="A93" s="46"/>
      <c r="B93" s="46"/>
      <c r="C93" s="26"/>
      <c r="D93" s="26"/>
      <c r="E93" s="25">
        <f t="shared" si="12"/>
        <v>0</v>
      </c>
    </row>
    <row r="94" spans="1:18" s="2" customFormat="1" ht="15.6" x14ac:dyDescent="0.3">
      <c r="A94" s="44">
        <v>7</v>
      </c>
      <c r="B94" s="45" t="s">
        <v>37</v>
      </c>
      <c r="C94" s="22" t="e">
        <f>SUM(C95:C107)</f>
        <v>#REF!</v>
      </c>
      <c r="D94" s="22" t="e">
        <f t="shared" ref="D94:E94" si="13">SUM(D95:D107)</f>
        <v>#REF!</v>
      </c>
      <c r="E94" s="23" t="e">
        <f t="shared" si="13"/>
        <v>#REF!</v>
      </c>
    </row>
    <row r="95" spans="1:18" x14ac:dyDescent="0.3">
      <c r="A95" s="46">
        <v>7.1</v>
      </c>
      <c r="B95" s="47" t="s">
        <v>22</v>
      </c>
      <c r="C95" s="24" t="e">
        <f>'per year budget actuals'!#REF!*USD</f>
        <v>#REF!</v>
      </c>
      <c r="D95" s="31" t="e">
        <f>E95-C95</f>
        <v>#REF!</v>
      </c>
      <c r="E95" s="48" t="e">
        <f>'per year budget actuals'!#REF!*USD</f>
        <v>#REF!</v>
      </c>
      <c r="G95" s="28"/>
      <c r="H95" s="28"/>
      <c r="I95" s="28"/>
      <c r="J95" s="28"/>
      <c r="K95" s="28"/>
      <c r="L95" s="28"/>
      <c r="M95" s="28"/>
      <c r="N95" s="28"/>
      <c r="O95" s="28"/>
      <c r="P95" s="28"/>
      <c r="Q95" s="28"/>
      <c r="R95" s="28"/>
    </row>
    <row r="96" spans="1:18" x14ac:dyDescent="0.3">
      <c r="A96" s="46">
        <v>7.2</v>
      </c>
      <c r="B96" s="47" t="s">
        <v>23</v>
      </c>
      <c r="C96" s="24" t="e">
        <f>'per year budget actuals'!#REF!*USD</f>
        <v>#REF!</v>
      </c>
      <c r="D96" s="31" t="e">
        <f t="shared" ref="D96:D105" si="14">E96-C96</f>
        <v>#REF!</v>
      </c>
      <c r="E96" s="48" t="e">
        <f>'per year budget actuals'!#REF!*USD</f>
        <v>#REF!</v>
      </c>
      <c r="G96" s="28"/>
      <c r="H96" s="28"/>
      <c r="I96" s="28"/>
      <c r="J96" s="28"/>
      <c r="K96" s="28"/>
      <c r="L96" s="28"/>
      <c r="M96" s="28"/>
      <c r="N96" s="28"/>
      <c r="O96" s="28"/>
      <c r="P96" s="28"/>
      <c r="Q96" s="28"/>
      <c r="R96" s="28"/>
    </row>
    <row r="97" spans="1:18" x14ac:dyDescent="0.3">
      <c r="A97" s="46">
        <v>7.3</v>
      </c>
      <c r="B97" s="47" t="s">
        <v>24</v>
      </c>
      <c r="C97" s="24" t="e">
        <f>'per year budget actuals'!#REF!*USD</f>
        <v>#REF!</v>
      </c>
      <c r="D97" s="31" t="e">
        <f t="shared" si="14"/>
        <v>#REF!</v>
      </c>
      <c r="E97" s="48" t="e">
        <f>'per year budget actuals'!#REF!*USD</f>
        <v>#REF!</v>
      </c>
    </row>
    <row r="98" spans="1:18" x14ac:dyDescent="0.3">
      <c r="A98" s="46"/>
      <c r="B98" s="46" t="s">
        <v>25</v>
      </c>
      <c r="C98" s="24" t="e">
        <f>'per year budget actuals'!#REF!*USD</f>
        <v>#REF!</v>
      </c>
      <c r="D98" s="31" t="e">
        <f t="shared" si="14"/>
        <v>#REF!</v>
      </c>
      <c r="E98" s="48" t="e">
        <f>'per year budget actuals'!#REF!*USD</f>
        <v>#REF!</v>
      </c>
    </row>
    <row r="99" spans="1:18" x14ac:dyDescent="0.3">
      <c r="A99" s="46"/>
      <c r="B99" s="46" t="s">
        <v>26</v>
      </c>
      <c r="C99" s="24" t="e">
        <f>'per year budget actuals'!#REF!*USD</f>
        <v>#REF!</v>
      </c>
      <c r="D99" s="31" t="e">
        <f t="shared" si="14"/>
        <v>#REF!</v>
      </c>
      <c r="E99" s="48" t="e">
        <f>'per year budget actuals'!#REF!*USD</f>
        <v>#REF!</v>
      </c>
    </row>
    <row r="100" spans="1:18" x14ac:dyDescent="0.3">
      <c r="A100" s="46"/>
      <c r="B100" s="46" t="s">
        <v>12</v>
      </c>
      <c r="C100" s="24" t="e">
        <f>'per year budget actuals'!#REF!*USD</f>
        <v>#REF!</v>
      </c>
      <c r="D100" s="31" t="e">
        <f t="shared" si="14"/>
        <v>#REF!</v>
      </c>
      <c r="E100" s="48" t="e">
        <f>'per year budget actuals'!#REF!*USD</f>
        <v>#REF!</v>
      </c>
    </row>
    <row r="101" spans="1:18" x14ac:dyDescent="0.3">
      <c r="A101" s="46">
        <v>7.4</v>
      </c>
      <c r="B101" s="47" t="s">
        <v>27</v>
      </c>
      <c r="C101" s="24" t="e">
        <f>'per year budget actuals'!#REF!*USD</f>
        <v>#REF!</v>
      </c>
      <c r="D101" s="31" t="e">
        <f t="shared" si="14"/>
        <v>#REF!</v>
      </c>
      <c r="E101" s="48" t="e">
        <f>'per year budget actuals'!#REF!*USD</f>
        <v>#REF!</v>
      </c>
    </row>
    <row r="102" spans="1:18" x14ac:dyDescent="0.3">
      <c r="A102" s="46"/>
      <c r="B102" s="46" t="s">
        <v>28</v>
      </c>
      <c r="C102" s="24" t="e">
        <f>'per year budget actuals'!#REF!*USD</f>
        <v>#REF!</v>
      </c>
      <c r="D102" s="31" t="e">
        <f t="shared" si="14"/>
        <v>#REF!</v>
      </c>
      <c r="E102" s="48" t="e">
        <f>'per year budget actuals'!#REF!*USD</f>
        <v>#REF!</v>
      </c>
    </row>
    <row r="103" spans="1:18" x14ac:dyDescent="0.3">
      <c r="A103" s="46"/>
      <c r="B103" s="46" t="s">
        <v>29</v>
      </c>
      <c r="C103" s="24" t="e">
        <f>'per year budget actuals'!#REF!*USD</f>
        <v>#REF!</v>
      </c>
      <c r="D103" s="31" t="e">
        <f t="shared" si="14"/>
        <v>#REF!</v>
      </c>
      <c r="E103" s="48" t="e">
        <f>'per year budget actuals'!#REF!*USD</f>
        <v>#REF!</v>
      </c>
    </row>
    <row r="104" spans="1:18" x14ac:dyDescent="0.3">
      <c r="A104" s="46"/>
      <c r="B104" s="46" t="s">
        <v>10</v>
      </c>
      <c r="C104" s="24" t="e">
        <f>'per year budget actuals'!#REF!*USD</f>
        <v>#REF!</v>
      </c>
      <c r="D104" s="31" t="e">
        <f t="shared" si="14"/>
        <v>#REF!</v>
      </c>
      <c r="E104" s="48" t="e">
        <f>'per year budget actuals'!#REF!*USD</f>
        <v>#REF!</v>
      </c>
    </row>
    <row r="105" spans="1:18" x14ac:dyDescent="0.3">
      <c r="A105" s="46"/>
      <c r="B105" s="46" t="s">
        <v>11</v>
      </c>
      <c r="C105" s="24" t="e">
        <f>'per year budget actuals'!#REF!*USD</f>
        <v>#REF!</v>
      </c>
      <c r="D105" s="31" t="e">
        <f t="shared" si="14"/>
        <v>#REF!</v>
      </c>
      <c r="E105" s="48" t="e">
        <f>'per year budget actuals'!#REF!*USD</f>
        <v>#REF!</v>
      </c>
    </row>
    <row r="106" spans="1:18" x14ac:dyDescent="0.3">
      <c r="A106" s="46"/>
      <c r="B106" s="46" t="s">
        <v>35</v>
      </c>
      <c r="C106" s="24" t="e">
        <f>'per year budget actuals'!#REF!*USD</f>
        <v>#REF!</v>
      </c>
      <c r="D106" s="26"/>
      <c r="E106" s="48" t="e">
        <f>'per year budget actuals'!#REF!*USD</f>
        <v>#REF!</v>
      </c>
    </row>
    <row r="107" spans="1:18" x14ac:dyDescent="0.3">
      <c r="A107" s="46"/>
      <c r="B107" s="46"/>
      <c r="C107" s="26"/>
      <c r="D107" s="26"/>
      <c r="E107" s="25">
        <v>0</v>
      </c>
    </row>
    <row r="108" spans="1:18" ht="15.6" x14ac:dyDescent="0.3">
      <c r="A108" s="44">
        <v>8</v>
      </c>
      <c r="B108" s="45" t="s">
        <v>38</v>
      </c>
      <c r="C108" s="22" t="e">
        <f>SUM(C109:C122)</f>
        <v>#REF!</v>
      </c>
      <c r="D108" s="22" t="e">
        <f t="shared" ref="D108" si="15">SUM(D109:D122)</f>
        <v>#REF!</v>
      </c>
      <c r="E108" s="23" t="e">
        <f>SUM(E109:E122)</f>
        <v>#REF!</v>
      </c>
    </row>
    <row r="109" spans="1:18" x14ac:dyDescent="0.3">
      <c r="A109" s="46">
        <v>8.1</v>
      </c>
      <c r="B109" s="47" t="s">
        <v>22</v>
      </c>
      <c r="C109" s="24" t="e">
        <f>'per year budget actuals'!#REF!*USD</f>
        <v>#REF!</v>
      </c>
      <c r="D109" s="24" t="e">
        <f>E109-C109</f>
        <v>#REF!</v>
      </c>
      <c r="E109" s="48" t="e">
        <f>'per year budget actuals'!#REF!*USD</f>
        <v>#REF!</v>
      </c>
      <c r="G109" s="28"/>
      <c r="H109" s="28"/>
      <c r="I109" s="28"/>
      <c r="J109" s="28"/>
      <c r="K109" s="28"/>
      <c r="L109" s="28"/>
      <c r="M109" s="28"/>
      <c r="N109" s="28"/>
      <c r="O109" s="28"/>
      <c r="P109" s="28"/>
      <c r="Q109" s="28"/>
      <c r="R109" s="28"/>
    </row>
    <row r="110" spans="1:18" x14ac:dyDescent="0.3">
      <c r="A110" s="46">
        <v>8.1999999999999993</v>
      </c>
      <c r="B110" s="47" t="s">
        <v>23</v>
      </c>
      <c r="C110" s="24" t="e">
        <f>'per year budget actuals'!#REF!*USD</f>
        <v>#REF!</v>
      </c>
      <c r="D110" s="24" t="e">
        <f t="shared" ref="D110:D120" si="16">E110-C110</f>
        <v>#REF!</v>
      </c>
      <c r="E110" s="48" t="e">
        <f>'per year budget actuals'!#REF!*USD</f>
        <v>#REF!</v>
      </c>
      <c r="G110" s="28"/>
      <c r="H110" s="28"/>
      <c r="I110" s="28"/>
      <c r="J110" s="28"/>
      <c r="K110" s="28"/>
      <c r="L110" s="28"/>
      <c r="M110" s="28"/>
      <c r="N110" s="28"/>
      <c r="O110" s="28"/>
      <c r="P110" s="28"/>
      <c r="Q110" s="28"/>
      <c r="R110" s="28"/>
    </row>
    <row r="111" spans="1:18" x14ac:dyDescent="0.3">
      <c r="A111" s="46">
        <v>8.3000000000000007</v>
      </c>
      <c r="B111" s="47" t="s">
        <v>24</v>
      </c>
      <c r="C111" s="24" t="e">
        <f>'per year budget actuals'!#REF!*USD</f>
        <v>#REF!</v>
      </c>
      <c r="D111" s="24" t="e">
        <f t="shared" si="16"/>
        <v>#REF!</v>
      </c>
      <c r="E111" s="48" t="e">
        <f>'per year budget actuals'!#REF!*USD</f>
        <v>#REF!</v>
      </c>
    </row>
    <row r="112" spans="1:18" x14ac:dyDescent="0.3">
      <c r="A112" s="46"/>
      <c r="B112" s="46" t="s">
        <v>25</v>
      </c>
      <c r="C112" s="24" t="e">
        <f>'per year budget actuals'!#REF!*USD</f>
        <v>#REF!</v>
      </c>
      <c r="D112" s="24" t="e">
        <f t="shared" si="16"/>
        <v>#REF!</v>
      </c>
      <c r="E112" s="48" t="e">
        <f>'per year budget actuals'!#REF!*USD</f>
        <v>#REF!</v>
      </c>
    </row>
    <row r="113" spans="1:18" x14ac:dyDescent="0.3">
      <c r="A113" s="46"/>
      <c r="B113" s="46" t="s">
        <v>26</v>
      </c>
      <c r="C113" s="24" t="e">
        <f>'per year budget actuals'!#REF!*USD</f>
        <v>#REF!</v>
      </c>
      <c r="D113" s="24" t="e">
        <f t="shared" si="16"/>
        <v>#REF!</v>
      </c>
      <c r="E113" s="48" t="e">
        <f>'per year budget actuals'!#REF!*USD</f>
        <v>#REF!</v>
      </c>
    </row>
    <row r="114" spans="1:18" x14ac:dyDescent="0.3">
      <c r="A114" s="46"/>
      <c r="B114" s="46" t="s">
        <v>12</v>
      </c>
      <c r="C114" s="24" t="e">
        <f>'per year budget actuals'!#REF!*USD</f>
        <v>#REF!</v>
      </c>
      <c r="D114" s="24" t="e">
        <f t="shared" si="16"/>
        <v>#REF!</v>
      </c>
      <c r="E114" s="48" t="e">
        <f>'per year budget actuals'!#REF!*USD</f>
        <v>#REF!</v>
      </c>
    </row>
    <row r="115" spans="1:18" x14ac:dyDescent="0.3">
      <c r="A115" s="46">
        <v>8.4</v>
      </c>
      <c r="B115" s="47" t="s">
        <v>27</v>
      </c>
      <c r="C115" s="24" t="e">
        <f>'per year budget actuals'!#REF!*USD</f>
        <v>#REF!</v>
      </c>
      <c r="D115" s="24" t="e">
        <f t="shared" si="16"/>
        <v>#REF!</v>
      </c>
      <c r="E115" s="48" t="e">
        <f>'per year budget actuals'!#REF!*USD</f>
        <v>#REF!</v>
      </c>
    </row>
    <row r="116" spans="1:18" x14ac:dyDescent="0.3">
      <c r="A116" s="46"/>
      <c r="B116" s="46" t="s">
        <v>39</v>
      </c>
      <c r="C116" s="24" t="e">
        <f>'per year budget actuals'!#REF!*USD</f>
        <v>#REF!</v>
      </c>
      <c r="D116" s="24" t="e">
        <f t="shared" si="16"/>
        <v>#REF!</v>
      </c>
      <c r="E116" s="48" t="e">
        <f>'per year budget actuals'!#REF!*USD</f>
        <v>#REF!</v>
      </c>
    </row>
    <row r="117" spans="1:18" x14ac:dyDescent="0.3">
      <c r="A117" s="46"/>
      <c r="B117" s="46" t="s">
        <v>29</v>
      </c>
      <c r="C117" s="24" t="e">
        <f>'per year budget actuals'!#REF!*USD</f>
        <v>#REF!</v>
      </c>
      <c r="D117" s="24" t="e">
        <f t="shared" si="16"/>
        <v>#REF!</v>
      </c>
      <c r="E117" s="48" t="e">
        <f>'per year budget actuals'!#REF!*USD</f>
        <v>#REF!</v>
      </c>
    </row>
    <row r="118" spans="1:18" x14ac:dyDescent="0.3">
      <c r="A118" s="46"/>
      <c r="B118" s="46" t="s">
        <v>10</v>
      </c>
      <c r="C118" s="24" t="e">
        <f>'per year budget actuals'!#REF!*USD</f>
        <v>#REF!</v>
      </c>
      <c r="D118" s="24" t="e">
        <f t="shared" si="16"/>
        <v>#REF!</v>
      </c>
      <c r="E118" s="48" t="e">
        <f>'per year budget actuals'!#REF!*USD</f>
        <v>#REF!</v>
      </c>
    </row>
    <row r="119" spans="1:18" x14ac:dyDescent="0.3">
      <c r="A119" s="46"/>
      <c r="B119" s="46" t="s">
        <v>11</v>
      </c>
      <c r="C119" s="24" t="e">
        <f>'per year budget actuals'!#REF!*USD</f>
        <v>#REF!</v>
      </c>
      <c r="D119" s="24" t="e">
        <f t="shared" si="16"/>
        <v>#REF!</v>
      </c>
      <c r="E119" s="48" t="e">
        <f>'per year budget actuals'!#REF!*USD</f>
        <v>#REF!</v>
      </c>
    </row>
    <row r="120" spans="1:18" x14ac:dyDescent="0.3">
      <c r="A120" s="46"/>
      <c r="B120" s="46" t="s">
        <v>35</v>
      </c>
      <c r="C120" s="24" t="e">
        <f>'per year budget actuals'!#REF!*USD</f>
        <v>#REF!</v>
      </c>
      <c r="D120" s="24" t="e">
        <f t="shared" si="16"/>
        <v>#REF!</v>
      </c>
      <c r="E120" s="48" t="e">
        <f>'per year budget actuals'!#REF!*USD</f>
        <v>#REF!</v>
      </c>
    </row>
    <row r="121" spans="1:18" x14ac:dyDescent="0.3">
      <c r="A121" s="46"/>
      <c r="B121" s="46"/>
      <c r="C121" s="26"/>
      <c r="D121" s="26"/>
      <c r="E121" s="25"/>
    </row>
    <row r="122" spans="1:18" x14ac:dyDescent="0.3">
      <c r="A122" s="46">
        <v>8.5</v>
      </c>
      <c r="B122" s="46"/>
      <c r="C122" s="26"/>
      <c r="D122" s="26"/>
      <c r="E122" s="25">
        <f t="shared" ref="E122:E128" si="17">SUM(C122:D122)</f>
        <v>0</v>
      </c>
    </row>
    <row r="123" spans="1:18" x14ac:dyDescent="0.3">
      <c r="A123" s="49"/>
      <c r="B123" s="49"/>
      <c r="C123" s="33"/>
      <c r="D123" s="33"/>
      <c r="E123" s="34"/>
    </row>
    <row r="124" spans="1:18" ht="15.6" x14ac:dyDescent="0.3">
      <c r="A124" s="50">
        <v>9</v>
      </c>
      <c r="B124" s="51" t="s">
        <v>6</v>
      </c>
      <c r="C124" s="22" t="e">
        <f>SUM(C125:C128)</f>
        <v>#REF!</v>
      </c>
      <c r="D124" s="22" t="e">
        <f t="shared" ref="D124:E124" si="18">SUM(D125:D128)</f>
        <v>#REF!</v>
      </c>
      <c r="E124" s="23" t="e">
        <f t="shared" si="18"/>
        <v>#REF!</v>
      </c>
    </row>
    <row r="125" spans="1:18" x14ac:dyDescent="0.3">
      <c r="A125" s="49">
        <v>9.1</v>
      </c>
      <c r="B125" s="49"/>
      <c r="C125" s="24" t="e">
        <f>'per year budget actuals'!#REF!*USD</f>
        <v>#REF!</v>
      </c>
      <c r="D125" s="35" t="e">
        <f>E125-C125</f>
        <v>#REF!</v>
      </c>
      <c r="E125" s="48" t="e">
        <f>'per year budget actuals'!#REF!*USD</f>
        <v>#REF!</v>
      </c>
      <c r="G125" s="28"/>
      <c r="H125" s="28"/>
      <c r="I125" s="28"/>
      <c r="J125" s="28"/>
      <c r="K125" s="28"/>
      <c r="L125" s="28"/>
      <c r="M125" s="28"/>
      <c r="N125" s="28"/>
      <c r="O125" s="28"/>
      <c r="P125" s="28"/>
      <c r="Q125" s="28"/>
      <c r="R125" s="28"/>
    </row>
    <row r="126" spans="1:18" x14ac:dyDescent="0.3">
      <c r="A126" s="49">
        <v>9.1999999999999993</v>
      </c>
      <c r="B126" s="49"/>
      <c r="C126" s="33"/>
      <c r="D126" s="33"/>
      <c r="E126" s="32">
        <f t="shared" si="17"/>
        <v>0</v>
      </c>
    </row>
    <row r="127" spans="1:18" x14ac:dyDescent="0.3">
      <c r="A127" s="49">
        <v>9.3000000000000007</v>
      </c>
      <c r="B127" s="49"/>
      <c r="C127" s="33"/>
      <c r="D127" s="33"/>
      <c r="E127" s="32">
        <f t="shared" si="17"/>
        <v>0</v>
      </c>
    </row>
    <row r="128" spans="1:18" x14ac:dyDescent="0.3">
      <c r="A128" s="49">
        <v>9.4</v>
      </c>
      <c r="B128" s="49"/>
      <c r="C128" s="33"/>
      <c r="D128" s="33"/>
      <c r="E128" s="32">
        <f t="shared" si="17"/>
        <v>0</v>
      </c>
    </row>
    <row r="129" spans="1:5" ht="15" thickBot="1" x14ac:dyDescent="0.35">
      <c r="A129" s="52"/>
      <c r="B129" s="52"/>
      <c r="C129" s="53"/>
      <c r="D129" s="53"/>
      <c r="E129" s="54"/>
    </row>
    <row r="130" spans="1:5" x14ac:dyDescent="0.3">
      <c r="A130" s="5"/>
      <c r="B130" s="5"/>
      <c r="C130" s="36"/>
      <c r="D130" s="37"/>
      <c r="E130" s="38"/>
    </row>
    <row r="131" spans="1:5" ht="16.2" thickBot="1" x14ac:dyDescent="0.35">
      <c r="C131" s="39" t="e">
        <f>C108+C94+C79+C63+C48+C34+C21+C8+C124</f>
        <v>#REF!</v>
      </c>
      <c r="D131" s="40" t="e">
        <f>D108+D94+D79+D63+D48+D34+D21+D8+D124</f>
        <v>#REF!</v>
      </c>
      <c r="E131" s="41" t="e">
        <f>E108+E94+E79+E63+E48+E34+E21+E8+E124</f>
        <v>#REF!</v>
      </c>
    </row>
    <row r="133" spans="1:5" x14ac:dyDescent="0.3">
      <c r="C133" s="4" t="e">
        <f>C131/USD</f>
        <v>#REF!</v>
      </c>
      <c r="D133" s="4" t="e">
        <f>D131/USD</f>
        <v>#REF!</v>
      </c>
      <c r="E133" s="4" t="e">
        <f>E131/USD</f>
        <v>#REF!</v>
      </c>
    </row>
    <row r="134" spans="1:5" x14ac:dyDescent="0.3">
      <c r="C134" s="27" t="e">
        <f>C133-'per year budget actuals'!C68</f>
        <v>#REF!</v>
      </c>
      <c r="D134" s="27" t="e">
        <f>D133-'per year budget actuals'!D68</f>
        <v>#REF!</v>
      </c>
      <c r="E134" s="27" t="e">
        <f>E133-'per year budget actuals'!F68</f>
        <v>#REF!</v>
      </c>
    </row>
  </sheetData>
  <mergeCells count="6">
    <mergeCell ref="A1:E1"/>
    <mergeCell ref="A2:E2"/>
    <mergeCell ref="A3:E3"/>
    <mergeCell ref="A5:A6"/>
    <mergeCell ref="B5:B6"/>
    <mergeCell ref="C5:E5"/>
  </mergeCells>
  <pageMargins left="0.49" right="0.66" top="0.52" bottom="0.54" header="0.3" footer="0.3"/>
  <pageSetup paperSize="9" scale="70" fitToHeight="2"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FF0000"/>
    <pageSetUpPr fitToPage="1"/>
  </sheetPr>
  <dimension ref="A1:R61"/>
  <sheetViews>
    <sheetView topLeftCell="A4" zoomScale="90" zoomScaleNormal="90" workbookViewId="0">
      <selection activeCell="F33" sqref="F33"/>
    </sheetView>
  </sheetViews>
  <sheetFormatPr defaultRowHeight="14.4" x14ac:dyDescent="0.3"/>
  <cols>
    <col min="1" max="1" width="5.5546875" customWidth="1"/>
    <col min="2" max="2" width="45.6640625" customWidth="1"/>
    <col min="3" max="3" width="15.5546875" customWidth="1"/>
    <col min="4" max="4" width="14.6640625" customWidth="1"/>
    <col min="5" max="5" width="17.6640625" customWidth="1"/>
    <col min="6" max="6" width="11.5546875" bestFit="1" customWidth="1"/>
    <col min="7" max="18" width="9.6640625" customWidth="1"/>
  </cols>
  <sheetData>
    <row r="1" spans="1:18" ht="21" x14ac:dyDescent="0.4">
      <c r="A1" s="201" t="s">
        <v>13</v>
      </c>
      <c r="B1" s="201"/>
      <c r="C1" s="201"/>
      <c r="D1" s="201"/>
      <c r="E1" s="201"/>
      <c r="G1" t="s">
        <v>40</v>
      </c>
      <c r="H1" s="58">
        <v>1.2537</v>
      </c>
    </row>
    <row r="2" spans="1:18" ht="17.399999999999999" x14ac:dyDescent="0.35">
      <c r="A2" s="202" t="s">
        <v>14</v>
      </c>
      <c r="B2" s="202"/>
      <c r="C2" s="202"/>
      <c r="D2" s="202"/>
      <c r="E2" s="202"/>
    </row>
    <row r="3" spans="1:18" ht="15.6" x14ac:dyDescent="0.3">
      <c r="A3" s="203" t="s">
        <v>41</v>
      </c>
      <c r="B3" s="203"/>
      <c r="C3" s="203"/>
      <c r="D3" s="203"/>
      <c r="E3" s="203"/>
    </row>
    <row r="4" spans="1:18" ht="15" thickBot="1" x14ac:dyDescent="0.35"/>
    <row r="5" spans="1:18" x14ac:dyDescent="0.3">
      <c r="A5" s="204" t="s">
        <v>16</v>
      </c>
      <c r="B5" s="206" t="s">
        <v>17</v>
      </c>
      <c r="C5" s="208" t="s">
        <v>18</v>
      </c>
      <c r="D5" s="209"/>
      <c r="E5" s="210"/>
    </row>
    <row r="6" spans="1:18" x14ac:dyDescent="0.3">
      <c r="A6" s="205"/>
      <c r="B6" s="207"/>
      <c r="C6" s="19" t="s">
        <v>5</v>
      </c>
      <c r="D6" s="19" t="s">
        <v>19</v>
      </c>
      <c r="E6" s="20" t="s">
        <v>20</v>
      </c>
      <c r="G6" s="42"/>
      <c r="H6" s="42"/>
      <c r="I6" s="42"/>
      <c r="J6" s="42"/>
      <c r="K6" s="42"/>
      <c r="L6" s="42"/>
      <c r="M6" s="42"/>
      <c r="N6" s="42"/>
      <c r="O6" s="42"/>
      <c r="P6" s="42"/>
      <c r="Q6" s="42"/>
      <c r="R6" s="42"/>
    </row>
    <row r="7" spans="1:18" x14ac:dyDescent="0.3">
      <c r="A7" s="43"/>
      <c r="B7" s="43"/>
      <c r="C7" s="5"/>
      <c r="D7" s="5"/>
      <c r="E7" s="21"/>
      <c r="F7" s="3" t="s">
        <v>42</v>
      </c>
      <c r="G7" s="2" t="s">
        <v>43</v>
      </c>
    </row>
    <row r="8" spans="1:18" ht="15.6" x14ac:dyDescent="0.3">
      <c r="A8" s="44"/>
      <c r="B8" s="45" t="s">
        <v>9</v>
      </c>
      <c r="C8" s="22" t="e">
        <f>SUM(C9:C24)</f>
        <v>#REF!</v>
      </c>
      <c r="D8" s="22" t="e">
        <f>SUM(D9:D24)</f>
        <v>#REF!</v>
      </c>
      <c r="E8" s="23" t="e">
        <f>SUM(E9:E24)</f>
        <v>#REF!</v>
      </c>
    </row>
    <row r="9" spans="1:18" x14ac:dyDescent="0.3">
      <c r="A9" s="46"/>
      <c r="B9" s="47" t="s">
        <v>22</v>
      </c>
      <c r="C9" s="24" t="e">
        <f>SUM('Budget P1 USD'!C9,'Budget P1 USD'!C22,'Budget P1 USD'!C35,'Budget P1 USD'!C49,'Budget P1 USD'!C64,'Budget P1 USD'!C80,'Budget P1 USD'!C95,'Budget P1 USD'!C109,)</f>
        <v>#REF!</v>
      </c>
      <c r="D9" s="24" t="e">
        <f>SUM('Budget P1 USD'!D9,'Budget P1 USD'!D22,'Budget P1 USD'!D35,'Budget P1 USD'!D49,'Budget P1 USD'!D64,'Budget P1 USD'!D80,'Budget P1 USD'!D95,'Budget P1 USD'!D109,)</f>
        <v>#REF!</v>
      </c>
      <c r="E9" s="48" t="e">
        <f>SUM(C9:D9)</f>
        <v>#REF!</v>
      </c>
      <c r="F9" s="4" t="e">
        <f>E9/EUR</f>
        <v>#REF!</v>
      </c>
      <c r="G9" s="4" t="e">
        <f>#REF!</f>
        <v>#REF!</v>
      </c>
      <c r="H9" s="27" t="e">
        <f t="shared" ref="H9:H21" si="0">F9-G9</f>
        <v>#REF!</v>
      </c>
      <c r="I9" s="28"/>
      <c r="J9" s="28"/>
      <c r="K9" s="28"/>
      <c r="L9" s="28"/>
      <c r="M9" s="28"/>
      <c r="N9" s="28"/>
      <c r="O9" s="28"/>
      <c r="P9" s="28"/>
      <c r="Q9" s="28"/>
      <c r="R9" s="28"/>
    </row>
    <row r="10" spans="1:18" x14ac:dyDescent="0.3">
      <c r="A10" s="46"/>
      <c r="B10" s="47" t="s">
        <v>23</v>
      </c>
      <c r="C10" s="24" t="e">
        <f>SUM('Budget P1 USD'!C10,'Budget P1 USD'!C23,'Budget P1 USD'!C36,'Budget P1 USD'!C50,'Budget P1 USD'!C65,'Budget P1 USD'!C81,'Budget P1 USD'!C96,'Budget P1 USD'!C110,)</f>
        <v>#REF!</v>
      </c>
      <c r="D10" s="24" t="e">
        <f>SUM('Budget P1 USD'!D10,'Budget P1 USD'!D23,'Budget P1 USD'!D36,'Budget P1 USD'!D50,'Budget P1 USD'!D65,'Budget P1 USD'!D81,'Budget P1 USD'!D96,'Budget P1 USD'!D110,)</f>
        <v>#REF!</v>
      </c>
      <c r="E10" s="48" t="e">
        <f>SUM(C10:D10)</f>
        <v>#REF!</v>
      </c>
      <c r="F10" s="4" t="e">
        <f t="shared" ref="F10:F23" si="1">E10/EUR</f>
        <v>#REF!</v>
      </c>
      <c r="G10" s="4" t="e">
        <f>#REF!</f>
        <v>#REF!</v>
      </c>
      <c r="H10" s="27" t="e">
        <f t="shared" si="0"/>
        <v>#REF!</v>
      </c>
      <c r="I10" s="28"/>
      <c r="J10" s="28"/>
      <c r="K10" s="28"/>
      <c r="L10" s="28"/>
      <c r="M10" s="28"/>
      <c r="N10" s="28"/>
      <c r="O10" s="28"/>
      <c r="P10" s="28"/>
      <c r="Q10" s="28"/>
      <c r="R10" s="28"/>
    </row>
    <row r="11" spans="1:18" x14ac:dyDescent="0.3">
      <c r="A11" s="46"/>
      <c r="B11" s="47" t="s">
        <v>24</v>
      </c>
      <c r="C11" s="24" t="e">
        <f>SUM('Budget P1 USD'!C11,'Budget P1 USD'!C24,'Budget P1 USD'!C37,'Budget P1 USD'!C51,'Budget P1 USD'!C66,'Budget P1 USD'!C82,'Budget P1 USD'!C97,'Budget P1 USD'!C111,)</f>
        <v>#REF!</v>
      </c>
      <c r="D11" s="24" t="e">
        <f>SUM('Budget P1 USD'!D11,'Budget P1 USD'!D24,'Budget P1 USD'!D37,'Budget P1 USD'!D51,'Budget P1 USD'!D66,'Budget P1 USD'!D82,'Budget P1 USD'!D97,'Budget P1 USD'!D111,)</f>
        <v>#REF!</v>
      </c>
      <c r="E11" s="48" t="e">
        <f t="shared" ref="E11:E23" si="2">SUM(C11:D11)</f>
        <v>#REF!</v>
      </c>
      <c r="F11" s="4" t="e">
        <f t="shared" si="1"/>
        <v>#REF!</v>
      </c>
      <c r="G11" s="4"/>
      <c r="H11" s="27" t="e">
        <f t="shared" si="0"/>
        <v>#REF!</v>
      </c>
    </row>
    <row r="12" spans="1:18" x14ac:dyDescent="0.3">
      <c r="A12" s="46"/>
      <c r="B12" s="46" t="s">
        <v>25</v>
      </c>
      <c r="C12" s="24" t="e">
        <f>SUM('Budget P1 USD'!C12,'Budget P1 USD'!C25,'Budget P1 USD'!C38,'Budget P1 USD'!C52,'Budget P1 USD'!C67,'Budget P1 USD'!C83,'Budget P1 USD'!C98,'Budget P1 USD'!C112,)</f>
        <v>#REF!</v>
      </c>
      <c r="D12" s="24" t="e">
        <f>SUM('Budget P1 USD'!D12,'Budget P1 USD'!D25,'Budget P1 USD'!D38,'Budget P1 USD'!D52,'Budget P1 USD'!D67,'Budget P1 USD'!D83,'Budget P1 USD'!D98,'Budget P1 USD'!D112,)</f>
        <v>#REF!</v>
      </c>
      <c r="E12" s="48" t="e">
        <f t="shared" si="2"/>
        <v>#REF!</v>
      </c>
      <c r="F12" s="4" t="e">
        <f t="shared" si="1"/>
        <v>#REF!</v>
      </c>
      <c r="G12" s="4" t="e">
        <f>#REF!</f>
        <v>#REF!</v>
      </c>
      <c r="H12" s="27" t="e">
        <f t="shared" si="0"/>
        <v>#REF!</v>
      </c>
    </row>
    <row r="13" spans="1:18" x14ac:dyDescent="0.3">
      <c r="A13" s="46"/>
      <c r="B13" s="46" t="s">
        <v>26</v>
      </c>
      <c r="C13" s="24" t="e">
        <f>SUM('Budget P1 USD'!C13,'Budget P1 USD'!C26,'Budget P1 USD'!C39,'Budget P1 USD'!C53,'Budget P1 USD'!C68,'Budget P1 USD'!C84,'Budget P1 USD'!C99,'Budget P1 USD'!C113,)</f>
        <v>#REF!</v>
      </c>
      <c r="D13" s="24" t="e">
        <f>SUM('Budget P1 USD'!D13,'Budget P1 USD'!D26,'Budget P1 USD'!D39,'Budget P1 USD'!D53,'Budget P1 USD'!D68,'Budget P1 USD'!D84,'Budget P1 USD'!D99,'Budget P1 USD'!D113,)</f>
        <v>#REF!</v>
      </c>
      <c r="E13" s="48" t="e">
        <f t="shared" si="2"/>
        <v>#REF!</v>
      </c>
      <c r="F13" s="4" t="e">
        <f t="shared" si="1"/>
        <v>#REF!</v>
      </c>
      <c r="G13" s="4" t="e">
        <f>#REF!</f>
        <v>#REF!</v>
      </c>
      <c r="H13" s="27" t="e">
        <f t="shared" si="0"/>
        <v>#REF!</v>
      </c>
    </row>
    <row r="14" spans="1:18" x14ac:dyDescent="0.3">
      <c r="A14" s="46"/>
      <c r="B14" s="46" t="s">
        <v>12</v>
      </c>
      <c r="C14" s="24" t="e">
        <f>SUM('Budget P1 USD'!C14,'Budget P1 USD'!C27,'Budget P1 USD'!C40,'Budget P1 USD'!C54,'Budget P1 USD'!C69,'Budget P1 USD'!C85,'Budget P1 USD'!C100,'Budget P1 USD'!C114,)</f>
        <v>#REF!</v>
      </c>
      <c r="D14" s="24" t="e">
        <f>SUM('Budget P1 USD'!D14,'Budget P1 USD'!D27,'Budget P1 USD'!D40,'Budget P1 USD'!D54,'Budget P1 USD'!D69,'Budget P1 USD'!D85,'Budget P1 USD'!D100,'Budget P1 USD'!D114,)</f>
        <v>#REF!</v>
      </c>
      <c r="E14" s="48" t="e">
        <f t="shared" si="2"/>
        <v>#REF!</v>
      </c>
      <c r="F14" s="4" t="e">
        <f t="shared" si="1"/>
        <v>#REF!</v>
      </c>
      <c r="G14" s="4" t="e">
        <f>#REF!</f>
        <v>#REF!</v>
      </c>
      <c r="H14" s="27" t="e">
        <f t="shared" si="0"/>
        <v>#REF!</v>
      </c>
    </row>
    <row r="15" spans="1:18" x14ac:dyDescent="0.3">
      <c r="A15" s="46"/>
      <c r="B15" s="47" t="s">
        <v>27</v>
      </c>
      <c r="C15" s="24" t="e">
        <f>SUM('Budget P1 USD'!C15,'Budget P1 USD'!C28,'Budget P1 USD'!C41,'Budget P1 USD'!C55,'Budget P1 USD'!C70,'Budget P1 USD'!C86,'Budget P1 USD'!C101,'Budget P1 USD'!C115,)</f>
        <v>#REF!</v>
      </c>
      <c r="D15" s="24" t="e">
        <f>SUM('Budget P1 USD'!D15,'Budget P1 USD'!D28,'Budget P1 USD'!D41,'Budget P1 USD'!D55,'Budget P1 USD'!D70,'Budget P1 USD'!D86,'Budget P1 USD'!D101,'Budget P1 USD'!D115,)</f>
        <v>#REF!</v>
      </c>
      <c r="E15" s="48" t="e">
        <f t="shared" si="2"/>
        <v>#REF!</v>
      </c>
      <c r="F15" s="4" t="e">
        <f t="shared" si="1"/>
        <v>#REF!</v>
      </c>
      <c r="G15" s="4"/>
      <c r="H15" s="27" t="e">
        <f t="shared" si="0"/>
        <v>#REF!</v>
      </c>
    </row>
    <row r="16" spans="1:18" x14ac:dyDescent="0.3">
      <c r="A16" s="46"/>
      <c r="B16" s="46" t="s">
        <v>28</v>
      </c>
      <c r="C16" s="24" t="e">
        <f>SUM('Budget P1 USD'!C16,'Budget P1 USD'!C29,'Budget P1 USD'!C42,'Budget P1 USD'!C56,'Budget P1 USD'!C71,'Budget P1 USD'!C87,'Budget P1 USD'!C102,)</f>
        <v>#REF!</v>
      </c>
      <c r="D16" s="24" t="e">
        <f>SUM('Budget P1 USD'!D16,'Budget P1 USD'!D29,'Budget P1 USD'!D42,'Budget P1 USD'!D56,'Budget P1 USD'!D71,'Budget P1 USD'!D87,'Budget P1 USD'!D102,)</f>
        <v>#REF!</v>
      </c>
      <c r="E16" s="48" t="e">
        <f t="shared" si="2"/>
        <v>#REF!</v>
      </c>
      <c r="F16" s="4" t="e">
        <f t="shared" si="1"/>
        <v>#REF!</v>
      </c>
      <c r="G16" s="4" t="e">
        <f>#REF!</f>
        <v>#REF!</v>
      </c>
      <c r="H16" s="27" t="e">
        <f t="shared" si="0"/>
        <v>#REF!</v>
      </c>
    </row>
    <row r="17" spans="1:8" x14ac:dyDescent="0.3">
      <c r="A17" s="46"/>
      <c r="B17" s="46" t="s">
        <v>29</v>
      </c>
      <c r="C17" s="24" t="e">
        <f>SUM('Budget P1 USD'!C17,'Budget P1 USD'!C30,'Budget P1 USD'!C43,'Budget P1 USD'!C57,'Budget P1 USD'!C72,'Budget P1 USD'!C88,'Budget P1 USD'!C103,'Budget P1 USD'!C117)</f>
        <v>#REF!</v>
      </c>
      <c r="D17" s="24" t="e">
        <f>SUM('Budget P1 USD'!D17,'Budget P1 USD'!D30,'Budget P1 USD'!D43,'Budget P1 USD'!D57,'Budget P1 USD'!D72,'Budget P1 USD'!D88,'Budget P1 USD'!D103,'Budget P1 USD'!D117)</f>
        <v>#REF!</v>
      </c>
      <c r="E17" s="48" t="e">
        <f t="shared" si="2"/>
        <v>#REF!</v>
      </c>
      <c r="F17" s="4" t="e">
        <f t="shared" si="1"/>
        <v>#REF!</v>
      </c>
      <c r="G17" s="4" t="e">
        <f>#REF!</f>
        <v>#REF!</v>
      </c>
      <c r="H17" s="27" t="e">
        <f t="shared" si="0"/>
        <v>#REF!</v>
      </c>
    </row>
    <row r="18" spans="1:8" x14ac:dyDescent="0.3">
      <c r="A18" s="46"/>
      <c r="B18" s="46" t="s">
        <v>10</v>
      </c>
      <c r="C18" s="24">
        <f>SUM('Budget P1 USD'!C31)</f>
        <v>0</v>
      </c>
      <c r="D18" s="24" t="e">
        <f>SUM('Budget P1 USD'!D18,'Budget P1 USD'!D31,'Budget P1 USD'!D44,'Budget P1 USD'!D58,'Budget P1 USD'!D73,'Budget P1 USD'!D89,'Budget P1 USD'!D104,'Budget P1 USD'!D118)</f>
        <v>#REF!</v>
      </c>
      <c r="E18" s="48" t="e">
        <f t="shared" si="2"/>
        <v>#REF!</v>
      </c>
      <c r="F18" s="4" t="e">
        <f t="shared" si="1"/>
        <v>#REF!</v>
      </c>
      <c r="G18" s="4" t="e">
        <f>#REF!</f>
        <v>#REF!</v>
      </c>
      <c r="H18" s="27" t="e">
        <f t="shared" si="0"/>
        <v>#REF!</v>
      </c>
    </row>
    <row r="19" spans="1:8" x14ac:dyDescent="0.3">
      <c r="A19" s="46"/>
      <c r="B19" s="46" t="s">
        <v>33</v>
      </c>
      <c r="C19" s="24" t="e">
        <f>SUM('Budget P1 USD'!C60)</f>
        <v>#REF!</v>
      </c>
      <c r="D19" s="24" t="e">
        <f>SUM('Budget P1 USD'!D60)</f>
        <v>#REF!</v>
      </c>
      <c r="E19" s="48" t="e">
        <f t="shared" si="2"/>
        <v>#REF!</v>
      </c>
      <c r="F19" s="4" t="e">
        <f t="shared" si="1"/>
        <v>#REF!</v>
      </c>
      <c r="G19" s="4" t="e">
        <f>#REF!</f>
        <v>#REF!</v>
      </c>
      <c r="H19" s="27" t="e">
        <f t="shared" si="0"/>
        <v>#REF!</v>
      </c>
    </row>
    <row r="20" spans="1:8" x14ac:dyDescent="0.3">
      <c r="A20" s="46"/>
      <c r="B20" s="46" t="s">
        <v>35</v>
      </c>
      <c r="C20" s="24" t="e">
        <f>SUM('Budget P1 USD'!C75,'Budget P1 USD'!C91,'Budget P1 USD'!C106,'Budget P1 USD'!C120)</f>
        <v>#REF!</v>
      </c>
      <c r="D20" s="24" t="e">
        <f>SUM('Budget P1 USD'!D75,'Budget P1 USD'!D91,'Budget P1 USD'!D106,'Budget P1 USD'!D120)</f>
        <v>#REF!</v>
      </c>
      <c r="E20" s="48" t="e">
        <f t="shared" si="2"/>
        <v>#REF!</v>
      </c>
      <c r="F20" s="4" t="e">
        <f t="shared" si="1"/>
        <v>#REF!</v>
      </c>
      <c r="G20" s="4" t="e">
        <f>#REF!</f>
        <v>#REF!</v>
      </c>
      <c r="H20" s="27" t="e">
        <f t="shared" si="0"/>
        <v>#REF!</v>
      </c>
    </row>
    <row r="21" spans="1:8" x14ac:dyDescent="0.3">
      <c r="A21" s="46"/>
      <c r="B21" s="46" t="s">
        <v>44</v>
      </c>
      <c r="C21" s="24" t="e">
        <f>'Budget P1 USD'!C116</f>
        <v>#REF!</v>
      </c>
      <c r="D21" s="24" t="e">
        <f>'Budget P1 USD'!D116</f>
        <v>#REF!</v>
      </c>
      <c r="E21" s="48" t="e">
        <f t="shared" si="2"/>
        <v>#REF!</v>
      </c>
      <c r="F21" s="4" t="e">
        <f t="shared" si="1"/>
        <v>#REF!</v>
      </c>
      <c r="G21" s="4">
        <v>0</v>
      </c>
      <c r="H21" s="27" t="e">
        <f t="shared" si="0"/>
        <v>#REF!</v>
      </c>
    </row>
    <row r="22" spans="1:8" x14ac:dyDescent="0.3">
      <c r="A22" s="46"/>
      <c r="B22" s="46" t="s">
        <v>11</v>
      </c>
      <c r="C22" s="24" t="e">
        <f>SUM('Budget P1 USD'!C119,'Budget P1 USD'!C105,'Budget P1 USD'!C90,'Budget P1 USD'!C74,'Budget P1 USD'!C59,'Budget P1 USD'!C45,'Budget P1 USD'!C32,'Budget P1 USD'!C18)</f>
        <v>#REF!</v>
      </c>
      <c r="D22" s="24" t="e">
        <f>SUM('Budget P1 USD'!D32,'Budget P1 USD'!D45,'Budget P1 USD'!D59,'Budget P1 USD'!D74,'Budget P1 USD'!D90,'Budget P1 USD'!D105,'Budget P1 USD'!D119)</f>
        <v>#REF!</v>
      </c>
      <c r="E22" s="48" t="e">
        <f t="shared" si="2"/>
        <v>#REF!</v>
      </c>
      <c r="F22" s="4" t="e">
        <f t="shared" si="1"/>
        <v>#REF!</v>
      </c>
      <c r="G22" s="4" t="e">
        <f>#REF!</f>
        <v>#REF!</v>
      </c>
      <c r="H22" s="27" t="e">
        <f t="shared" ref="H22:H23" si="3">F22-G22</f>
        <v>#REF!</v>
      </c>
    </row>
    <row r="23" spans="1:8" x14ac:dyDescent="0.3">
      <c r="A23" s="46"/>
      <c r="B23" s="46" t="s">
        <v>45</v>
      </c>
      <c r="C23" s="31" t="e">
        <f>'Budget P1 USD'!C125</f>
        <v>#REF!</v>
      </c>
      <c r="D23" s="31" t="e">
        <f>'Budget P1 USD'!D125</f>
        <v>#REF!</v>
      </c>
      <c r="E23" s="48" t="e">
        <f t="shared" si="2"/>
        <v>#REF!</v>
      </c>
      <c r="F23" s="4" t="e">
        <f t="shared" si="1"/>
        <v>#REF!</v>
      </c>
      <c r="G23" s="4" t="e">
        <f>#REF!</f>
        <v>#REF!</v>
      </c>
      <c r="H23" s="27" t="e">
        <f t="shared" si="3"/>
        <v>#REF!</v>
      </c>
    </row>
    <row r="24" spans="1:8" x14ac:dyDescent="0.3">
      <c r="A24" s="46"/>
      <c r="B24" s="46"/>
      <c r="C24" s="26"/>
      <c r="D24" s="26"/>
      <c r="E24" s="25">
        <f>SUM(C24:D24)</f>
        <v>0</v>
      </c>
    </row>
    <row r="25" spans="1:8" x14ac:dyDescent="0.3">
      <c r="C25" s="27"/>
      <c r="D25" s="27"/>
      <c r="E25" s="27"/>
    </row>
    <row r="26" spans="1:8" x14ac:dyDescent="0.3">
      <c r="B26" t="s">
        <v>42</v>
      </c>
      <c r="C26" s="28" t="e">
        <f>C8/EUR</f>
        <v>#REF!</v>
      </c>
      <c r="D26" s="28" t="e">
        <f>D8/EUR</f>
        <v>#REF!</v>
      </c>
    </row>
    <row r="27" spans="1:8" x14ac:dyDescent="0.3">
      <c r="B27" t="s">
        <v>46</v>
      </c>
      <c r="C27" s="28" t="e">
        <f>C26-#REF!</f>
        <v>#REF!</v>
      </c>
      <c r="D27" s="28" t="e">
        <f>D26-#REF!</f>
        <v>#REF!</v>
      </c>
    </row>
    <row r="28" spans="1:8" x14ac:dyDescent="0.3">
      <c r="C28" s="28"/>
      <c r="D28" s="28"/>
    </row>
    <row r="29" spans="1:8" x14ac:dyDescent="0.3">
      <c r="B29" s="64" t="s">
        <v>47</v>
      </c>
      <c r="C29" s="28"/>
      <c r="D29" s="28"/>
    </row>
    <row r="31" spans="1:8" x14ac:dyDescent="0.3">
      <c r="B31" s="2" t="s">
        <v>48</v>
      </c>
      <c r="C31" t="s">
        <v>49</v>
      </c>
      <c r="D31" t="s">
        <v>42</v>
      </c>
    </row>
    <row r="32" spans="1:8" x14ac:dyDescent="0.3">
      <c r="B32" s="59" t="s">
        <v>50</v>
      </c>
      <c r="C32" s="60">
        <f>D32*EUR</f>
        <v>15671.25</v>
      </c>
      <c r="D32" s="60">
        <v>12500</v>
      </c>
    </row>
    <row r="33" spans="2:5" x14ac:dyDescent="0.3">
      <c r="B33" s="61" t="s">
        <v>59</v>
      </c>
      <c r="C33" s="60">
        <f>D33*EUR</f>
        <v>23506.875</v>
      </c>
      <c r="D33" s="60">
        <f>9375*2</f>
        <v>18750</v>
      </c>
    </row>
    <row r="34" spans="2:5" x14ac:dyDescent="0.3">
      <c r="B34" s="61" t="s">
        <v>60</v>
      </c>
      <c r="C34" s="60" t="e">
        <f>D34*EUR</f>
        <v>#REF!</v>
      </c>
      <c r="D34" s="60" t="e">
        <f>G9-D33-D32</f>
        <v>#REF!</v>
      </c>
    </row>
    <row r="35" spans="2:5" x14ac:dyDescent="0.3">
      <c r="B35" s="61"/>
      <c r="C35" s="62" t="e">
        <f>SUM(C32:C34)</f>
        <v>#REF!</v>
      </c>
      <c r="D35" s="62" t="e">
        <f>SUM(D32:D34)</f>
        <v>#REF!</v>
      </c>
    </row>
    <row r="36" spans="2:5" x14ac:dyDescent="0.3">
      <c r="C36" s="18"/>
      <c r="D36" s="18"/>
    </row>
    <row r="37" spans="2:5" x14ac:dyDescent="0.3">
      <c r="C37" s="55"/>
      <c r="D37" s="55"/>
    </row>
    <row r="38" spans="2:5" x14ac:dyDescent="0.3">
      <c r="B38" t="s">
        <v>28</v>
      </c>
      <c r="C38" s="55" t="e">
        <f>E16</f>
        <v>#REF!</v>
      </c>
      <c r="D38" s="55" t="e">
        <f>F16</f>
        <v>#REF!</v>
      </c>
    </row>
    <row r="39" spans="2:5" x14ac:dyDescent="0.3">
      <c r="B39" t="s">
        <v>29</v>
      </c>
      <c r="C39" s="55" t="e">
        <f>E17</f>
        <v>#REF!</v>
      </c>
      <c r="D39" s="55" t="e">
        <f>F17</f>
        <v>#REF!</v>
      </c>
    </row>
    <row r="40" spans="2:5" x14ac:dyDescent="0.3">
      <c r="C40" s="18"/>
      <c r="D40" s="18"/>
    </row>
    <row r="42" spans="2:5" x14ac:dyDescent="0.3">
      <c r="B42" s="2" t="s">
        <v>51</v>
      </c>
      <c r="C42" s="27" t="e">
        <f>E10</f>
        <v>#REF!</v>
      </c>
      <c r="D42" s="27" t="e">
        <f>F10</f>
        <v>#REF!</v>
      </c>
      <c r="E42" s="56" t="s">
        <v>58</v>
      </c>
    </row>
    <row r="44" spans="2:5" x14ac:dyDescent="0.3">
      <c r="B44" t="s">
        <v>25</v>
      </c>
      <c r="C44" s="27" t="e">
        <f t="shared" ref="C44:D46" si="4">E12</f>
        <v>#REF!</v>
      </c>
      <c r="D44" s="27" t="e">
        <f t="shared" si="4"/>
        <v>#REF!</v>
      </c>
      <c r="E44" t="s">
        <v>66</v>
      </c>
    </row>
    <row r="45" spans="2:5" x14ac:dyDescent="0.3">
      <c r="B45" t="s">
        <v>65</v>
      </c>
      <c r="C45" s="27" t="e">
        <f t="shared" si="4"/>
        <v>#REF!</v>
      </c>
      <c r="D45" s="27" t="e">
        <f t="shared" si="4"/>
        <v>#REF!</v>
      </c>
      <c r="E45" t="s">
        <v>67</v>
      </c>
    </row>
    <row r="46" spans="2:5" x14ac:dyDescent="0.3">
      <c r="B46" t="s">
        <v>12</v>
      </c>
      <c r="C46" s="27" t="e">
        <f t="shared" si="4"/>
        <v>#REF!</v>
      </c>
      <c r="D46" s="27" t="e">
        <f t="shared" si="4"/>
        <v>#REF!</v>
      </c>
      <c r="E46" t="s">
        <v>61</v>
      </c>
    </row>
    <row r="47" spans="2:5" x14ac:dyDescent="0.3">
      <c r="B47" t="s">
        <v>52</v>
      </c>
      <c r="C47" s="27" t="e">
        <f>E19</f>
        <v>#REF!</v>
      </c>
      <c r="D47" s="27" t="e">
        <f>F19</f>
        <v>#REF!</v>
      </c>
      <c r="E47" t="s">
        <v>84</v>
      </c>
    </row>
    <row r="48" spans="2:5" x14ac:dyDescent="0.3">
      <c r="B48" t="s">
        <v>53</v>
      </c>
      <c r="C48" s="27" t="e">
        <f>E20</f>
        <v>#REF!</v>
      </c>
      <c r="D48" s="27" t="e">
        <f>F20</f>
        <v>#REF!</v>
      </c>
      <c r="E48" t="s">
        <v>85</v>
      </c>
    </row>
    <row r="49" spans="2:5" x14ac:dyDescent="0.3">
      <c r="B49" t="s">
        <v>10</v>
      </c>
      <c r="C49" s="27" t="e">
        <f>E18</f>
        <v>#REF!</v>
      </c>
      <c r="D49" s="27" t="e">
        <f>F18</f>
        <v>#REF!</v>
      </c>
      <c r="E49" t="s">
        <v>62</v>
      </c>
    </row>
    <row r="50" spans="2:5" x14ac:dyDescent="0.3">
      <c r="B50" t="s">
        <v>54</v>
      </c>
      <c r="C50" s="27" t="e">
        <f>E22</f>
        <v>#REF!</v>
      </c>
      <c r="D50" s="27" t="e">
        <f>F22</f>
        <v>#REF!</v>
      </c>
      <c r="E50" t="s">
        <v>63</v>
      </c>
    </row>
    <row r="52" spans="2:5" x14ac:dyDescent="0.3">
      <c r="B52" t="s">
        <v>55</v>
      </c>
      <c r="C52" s="27" t="e">
        <f>E23</f>
        <v>#REF!</v>
      </c>
      <c r="D52" s="27" t="e">
        <f>F23</f>
        <v>#REF!</v>
      </c>
      <c r="E52" t="s">
        <v>64</v>
      </c>
    </row>
    <row r="53" spans="2:5" ht="15" thickBot="1" x14ac:dyDescent="0.35">
      <c r="C53" s="57" t="e">
        <f>SUM(C35:C52)</f>
        <v>#REF!</v>
      </c>
      <c r="D53" s="57" t="e">
        <f>SUM(D35:D52)</f>
        <v>#REF!</v>
      </c>
    </row>
    <row r="54" spans="2:5" ht="15" thickTop="1" x14ac:dyDescent="0.3"/>
    <row r="56" spans="2:5" ht="28.8" x14ac:dyDescent="0.3">
      <c r="B56" s="64" t="s">
        <v>68</v>
      </c>
      <c r="C56" s="63" t="s">
        <v>71</v>
      </c>
      <c r="D56" s="63" t="s">
        <v>70</v>
      </c>
    </row>
    <row r="58" spans="2:5" x14ac:dyDescent="0.3">
      <c r="B58" t="s">
        <v>69</v>
      </c>
      <c r="C58" s="4">
        <f>D58*EUR</f>
        <v>68584.912200000006</v>
      </c>
      <c r="D58" s="4">
        <v>54706</v>
      </c>
    </row>
    <row r="59" spans="2:5" x14ac:dyDescent="0.3">
      <c r="B59" t="s">
        <v>72</v>
      </c>
      <c r="C59" s="4">
        <f>D59*EUR</f>
        <v>6590.7008999999998</v>
      </c>
      <c r="D59" s="4">
        <v>5257</v>
      </c>
    </row>
    <row r="60" spans="2:5" ht="15" thickBot="1" x14ac:dyDescent="0.35">
      <c r="C60" s="57">
        <f>SUM(C58:C59)</f>
        <v>75175.613100000002</v>
      </c>
      <c r="D60" s="57">
        <f>SUM(D58:D59)</f>
        <v>59963</v>
      </c>
    </row>
    <row r="61" spans="2:5" ht="15" thickTop="1" x14ac:dyDescent="0.3"/>
  </sheetData>
  <mergeCells count="6">
    <mergeCell ref="A1:E1"/>
    <mergeCell ref="A2:E2"/>
    <mergeCell ref="A3:E3"/>
    <mergeCell ref="A5:A6"/>
    <mergeCell ref="B5:B6"/>
    <mergeCell ref="C5:E5"/>
  </mergeCells>
  <pageMargins left="0.49" right="0.66" top="0.52" bottom="0.54" header="0.3" footer="0.3"/>
  <pageSetup paperSize="9" scale="69" fitToHeight="2"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FF0000"/>
    <pageSetUpPr fitToPage="1"/>
  </sheetPr>
  <dimension ref="A2:X55"/>
  <sheetViews>
    <sheetView zoomScale="90" zoomScaleNormal="90" workbookViewId="0">
      <pane xSplit="1" ySplit="2" topLeftCell="B3" activePane="bottomRight" state="frozen"/>
      <selection activeCell="B160" sqref="B160"/>
      <selection pane="topRight" activeCell="B160" sqref="B160"/>
      <selection pane="bottomLeft" activeCell="B160" sqref="B160"/>
      <selection pane="bottomRight" activeCell="D36" sqref="D36"/>
    </sheetView>
  </sheetViews>
  <sheetFormatPr defaultRowHeight="14.4" x14ac:dyDescent="0.3"/>
  <cols>
    <col min="1" max="1" width="36.33203125" bestFit="1" customWidth="1"/>
    <col min="2" max="3" width="10.5546875" bestFit="1" customWidth="1"/>
    <col min="4" max="4" width="8.33203125" bestFit="1" customWidth="1"/>
    <col min="5" max="6" width="9" bestFit="1" customWidth="1"/>
    <col min="7" max="7" width="8.33203125" bestFit="1" customWidth="1"/>
    <col min="8" max="8" width="9.5546875" bestFit="1" customWidth="1"/>
    <col min="9" max="9" width="10.6640625" bestFit="1" customWidth="1"/>
    <col min="10" max="10" width="9.5546875" bestFit="1" customWidth="1"/>
    <col min="11" max="13" width="8.33203125" bestFit="1" customWidth="1"/>
    <col min="14" max="14" width="10.5546875" bestFit="1" customWidth="1"/>
    <col min="15" max="15" width="5.6640625" customWidth="1"/>
    <col min="16" max="16" width="9.6640625" customWidth="1"/>
    <col min="17" max="17" width="2.5546875" customWidth="1"/>
    <col min="19" max="19" width="11.6640625" bestFit="1" customWidth="1"/>
  </cols>
  <sheetData>
    <row r="2" spans="1:24" x14ac:dyDescent="0.3">
      <c r="A2" s="26"/>
      <c r="B2" s="65" t="s">
        <v>56</v>
      </c>
      <c r="C2" s="66">
        <v>40909</v>
      </c>
      <c r="D2" s="66">
        <v>40940</v>
      </c>
      <c r="E2" s="66">
        <v>40969</v>
      </c>
      <c r="F2" s="66">
        <v>41000</v>
      </c>
      <c r="G2" s="66">
        <v>41030</v>
      </c>
      <c r="H2" s="66">
        <v>41061</v>
      </c>
      <c r="I2" s="66">
        <v>41091</v>
      </c>
      <c r="J2" s="66">
        <v>41122</v>
      </c>
      <c r="K2" s="66">
        <v>41153</v>
      </c>
      <c r="L2" s="66">
        <v>41183</v>
      </c>
      <c r="M2" s="66">
        <v>41214</v>
      </c>
      <c r="N2" s="66">
        <v>41244</v>
      </c>
      <c r="P2" t="s">
        <v>86</v>
      </c>
      <c r="R2" t="s">
        <v>87</v>
      </c>
    </row>
    <row r="3" spans="1:24" x14ac:dyDescent="0.3">
      <c r="A3" s="67" t="s">
        <v>22</v>
      </c>
      <c r="B3" s="26"/>
      <c r="C3" s="26"/>
      <c r="D3" s="26"/>
      <c r="E3" s="26"/>
      <c r="F3" s="24"/>
      <c r="G3" s="26"/>
      <c r="H3" s="26"/>
      <c r="I3" s="26"/>
      <c r="J3" s="26"/>
      <c r="K3" s="26"/>
      <c r="L3" s="26"/>
      <c r="M3" s="26"/>
      <c r="N3" s="26"/>
    </row>
    <row r="4" spans="1:24" x14ac:dyDescent="0.3">
      <c r="A4" s="68" t="s">
        <v>57</v>
      </c>
      <c r="B4" s="31">
        <f>SUM(C4:N4)</f>
        <v>11754</v>
      </c>
      <c r="C4" s="31"/>
      <c r="D4" s="31"/>
      <c r="E4" s="31"/>
      <c r="F4" s="31">
        <v>1306</v>
      </c>
      <c r="G4" s="31">
        <v>1306</v>
      </c>
      <c r="H4" s="31">
        <v>1306</v>
      </c>
      <c r="I4" s="31">
        <v>1306</v>
      </c>
      <c r="J4" s="31">
        <v>1306</v>
      </c>
      <c r="K4" s="31">
        <v>1306</v>
      </c>
      <c r="L4" s="31">
        <v>1306</v>
      </c>
      <c r="M4" s="31">
        <v>1306</v>
      </c>
      <c r="N4" s="31">
        <v>1306</v>
      </c>
    </row>
    <row r="5" spans="1:24" x14ac:dyDescent="0.3">
      <c r="A5" s="26" t="s">
        <v>80</v>
      </c>
      <c r="B5" s="31">
        <f>SUM(C5:N5)</f>
        <v>8997.75</v>
      </c>
      <c r="C5" s="31"/>
      <c r="D5" s="31"/>
      <c r="E5" s="31"/>
      <c r="F5" s="31">
        <f>333.25*3</f>
        <v>999.75</v>
      </c>
      <c r="G5" s="31">
        <f t="shared" ref="G5:N5" si="0">333.25*3</f>
        <v>999.75</v>
      </c>
      <c r="H5" s="31">
        <f t="shared" si="0"/>
        <v>999.75</v>
      </c>
      <c r="I5" s="31">
        <f t="shared" si="0"/>
        <v>999.75</v>
      </c>
      <c r="J5" s="31">
        <f t="shared" si="0"/>
        <v>999.75</v>
      </c>
      <c r="K5" s="31">
        <f t="shared" si="0"/>
        <v>999.75</v>
      </c>
      <c r="L5" s="31">
        <f t="shared" si="0"/>
        <v>999.75</v>
      </c>
      <c r="M5" s="31">
        <f t="shared" si="0"/>
        <v>999.75</v>
      </c>
      <c r="N5" s="31">
        <f t="shared" si="0"/>
        <v>999.75</v>
      </c>
      <c r="P5" s="16"/>
    </row>
    <row r="6" spans="1:24" x14ac:dyDescent="0.3">
      <c r="A6" s="26" t="s">
        <v>73</v>
      </c>
      <c r="B6" s="31">
        <f>SUM(C6:N6)</f>
        <v>5625</v>
      </c>
      <c r="C6" s="69"/>
      <c r="D6" s="69"/>
      <c r="E6" s="69"/>
      <c r="F6" s="69"/>
      <c r="G6" s="69"/>
      <c r="H6" s="76"/>
      <c r="I6" s="76">
        <v>1125</v>
      </c>
      <c r="J6" s="76">
        <v>1125</v>
      </c>
      <c r="K6" s="76">
        <v>1125</v>
      </c>
      <c r="L6" s="76">
        <v>1125</v>
      </c>
      <c r="M6" s="76">
        <v>1125</v>
      </c>
      <c r="N6" s="76"/>
    </row>
    <row r="7" spans="1:24" x14ac:dyDescent="0.3">
      <c r="A7" s="26" t="s">
        <v>79</v>
      </c>
      <c r="B7" s="31">
        <f>SUM(C7:N7)</f>
        <v>6750</v>
      </c>
      <c r="C7" s="69"/>
      <c r="D7" s="69"/>
      <c r="E7" s="69"/>
      <c r="F7" s="69"/>
      <c r="G7" s="69"/>
      <c r="H7" s="76"/>
      <c r="I7" s="76"/>
      <c r="J7" s="76"/>
      <c r="K7" s="76"/>
      <c r="L7" s="76">
        <f>1000*4.5</f>
        <v>4500</v>
      </c>
      <c r="M7" s="76">
        <f>500*4.5</f>
        <v>2250</v>
      </c>
      <c r="N7" s="76"/>
    </row>
    <row r="8" spans="1:24" x14ac:dyDescent="0.3">
      <c r="A8" s="26"/>
      <c r="B8" s="81">
        <f>SUM(B4:B7)</f>
        <v>33126.75</v>
      </c>
      <c r="C8" s="79"/>
      <c r="D8" s="79"/>
      <c r="E8" s="79"/>
      <c r="F8" s="79"/>
      <c r="G8" s="79"/>
      <c r="H8" s="80"/>
      <c r="I8" s="80"/>
      <c r="J8" s="80"/>
      <c r="K8" s="80"/>
      <c r="L8" s="80"/>
      <c r="M8" s="80"/>
      <c r="N8" s="80"/>
      <c r="P8" s="4" t="e">
        <f>'Budget P1 USD (2)'!E9</f>
        <v>#REF!</v>
      </c>
      <c r="R8" s="27" t="e">
        <f>P8-B8</f>
        <v>#REF!</v>
      </c>
      <c r="S8" s="82" t="e">
        <f t="shared" ref="S8:S28" si="1">R8/EUR</f>
        <v>#REF!</v>
      </c>
      <c r="V8">
        <v>-3500</v>
      </c>
      <c r="W8">
        <v>-2000</v>
      </c>
      <c r="X8">
        <v>-1000</v>
      </c>
    </row>
    <row r="9" spans="1:24" x14ac:dyDescent="0.3">
      <c r="A9" s="26"/>
      <c r="B9" s="31"/>
      <c r="C9" s="24"/>
      <c r="D9" s="26"/>
      <c r="E9" s="26"/>
      <c r="F9" s="77"/>
      <c r="G9" s="26"/>
      <c r="H9" s="26"/>
      <c r="I9" s="26"/>
      <c r="J9" s="26"/>
      <c r="K9" s="26"/>
      <c r="L9" s="26"/>
      <c r="M9" s="26"/>
      <c r="N9" s="26"/>
      <c r="P9" s="4"/>
      <c r="R9" s="27">
        <f t="shared" ref="R9:R28" si="2">P9-B9</f>
        <v>0</v>
      </c>
      <c r="S9" s="82">
        <f t="shared" si="1"/>
        <v>0</v>
      </c>
    </row>
    <row r="10" spans="1:24" x14ac:dyDescent="0.3">
      <c r="A10" s="26" t="s">
        <v>28</v>
      </c>
      <c r="B10" s="31">
        <f>SUM(C10:N10)</f>
        <v>12632</v>
      </c>
      <c r="C10" s="70"/>
      <c r="D10" s="70"/>
      <c r="E10" s="70"/>
      <c r="F10" s="70"/>
      <c r="G10" s="70"/>
      <c r="H10" s="71">
        <v>1000</v>
      </c>
      <c r="I10" s="71">
        <v>7000</v>
      </c>
      <c r="J10" s="71">
        <f>4681-49</f>
        <v>4632</v>
      </c>
      <c r="K10" s="70"/>
      <c r="L10" s="70"/>
      <c r="M10" s="70"/>
      <c r="N10" s="70"/>
      <c r="P10" s="4" t="e">
        <f>'Budget P1 USD (2)'!E16</f>
        <v>#REF!</v>
      </c>
      <c r="R10" s="27" t="e">
        <f t="shared" si="2"/>
        <v>#REF!</v>
      </c>
      <c r="S10" s="82" t="e">
        <f t="shared" si="1"/>
        <v>#REF!</v>
      </c>
    </row>
    <row r="11" spans="1:24" x14ac:dyDescent="0.3">
      <c r="A11" s="26" t="s">
        <v>29</v>
      </c>
      <c r="B11" s="31">
        <f t="shared" ref="B11:B12" si="3">SUM(C11:N11)</f>
        <v>4500</v>
      </c>
      <c r="C11" s="70"/>
      <c r="D11" s="70"/>
      <c r="E11" s="70"/>
      <c r="F11" s="70"/>
      <c r="G11" s="70"/>
      <c r="H11" s="70"/>
      <c r="I11" s="72">
        <v>750</v>
      </c>
      <c r="J11" s="72">
        <v>750</v>
      </c>
      <c r="K11" s="72">
        <v>750</v>
      </c>
      <c r="L11" s="72">
        <v>750</v>
      </c>
      <c r="M11" s="72">
        <v>750</v>
      </c>
      <c r="N11" s="70">
        <v>750</v>
      </c>
      <c r="P11" s="4" t="e">
        <f>'Budget P1 USD (2)'!E17</f>
        <v>#REF!</v>
      </c>
      <c r="R11" s="27" t="e">
        <f t="shared" si="2"/>
        <v>#REF!</v>
      </c>
      <c r="S11" s="82" t="e">
        <f t="shared" si="1"/>
        <v>#REF!</v>
      </c>
    </row>
    <row r="12" spans="1:24" x14ac:dyDescent="0.3">
      <c r="A12" s="26" t="s">
        <v>83</v>
      </c>
      <c r="B12" s="31">
        <f t="shared" si="3"/>
        <v>6000</v>
      </c>
      <c r="C12" s="26"/>
      <c r="D12" s="26"/>
      <c r="E12" s="26"/>
      <c r="F12" s="26"/>
      <c r="G12" s="26"/>
      <c r="H12" s="26"/>
      <c r="I12" s="26"/>
      <c r="J12" s="26"/>
      <c r="K12" s="26"/>
      <c r="L12" s="26"/>
      <c r="M12" s="73">
        <v>6000</v>
      </c>
      <c r="N12" s="26"/>
      <c r="P12" s="4"/>
      <c r="R12" s="27">
        <f t="shared" si="2"/>
        <v>-6000</v>
      </c>
      <c r="S12" s="82">
        <f t="shared" si="1"/>
        <v>-4785.8339315625744</v>
      </c>
      <c r="T12">
        <v>4200</v>
      </c>
    </row>
    <row r="13" spans="1:24" x14ac:dyDescent="0.3">
      <c r="A13" s="26"/>
      <c r="B13" s="31"/>
      <c r="C13" s="26"/>
      <c r="D13" s="26"/>
      <c r="E13" s="26"/>
      <c r="F13" s="26"/>
      <c r="G13" s="26"/>
      <c r="H13" s="26"/>
      <c r="I13" s="26"/>
      <c r="J13" s="26"/>
      <c r="K13" s="26"/>
      <c r="L13" s="26"/>
      <c r="M13" s="26"/>
      <c r="N13" s="26"/>
      <c r="P13" s="4"/>
      <c r="R13" s="27">
        <f t="shared" si="2"/>
        <v>0</v>
      </c>
      <c r="S13" s="82">
        <f t="shared" si="1"/>
        <v>0</v>
      </c>
    </row>
    <row r="14" spans="1:24" x14ac:dyDescent="0.3">
      <c r="A14" s="74" t="s">
        <v>23</v>
      </c>
      <c r="B14" s="31">
        <f>SUM(C14:N14)</f>
        <v>7296</v>
      </c>
      <c r="C14" s="31"/>
      <c r="D14" s="31"/>
      <c r="E14" s="31"/>
      <c r="F14" s="31"/>
      <c r="G14" s="31">
        <v>912</v>
      </c>
      <c r="H14" s="31">
        <v>912</v>
      </c>
      <c r="I14" s="31">
        <v>912</v>
      </c>
      <c r="J14" s="31">
        <v>912</v>
      </c>
      <c r="K14" s="31">
        <v>912</v>
      </c>
      <c r="L14" s="31">
        <v>912</v>
      </c>
      <c r="M14" s="31">
        <v>912</v>
      </c>
      <c r="N14" s="31">
        <v>912</v>
      </c>
      <c r="P14" s="4" t="e">
        <f>'Budget P1 USD (2)'!E10</f>
        <v>#REF!</v>
      </c>
      <c r="R14" s="27" t="e">
        <f t="shared" si="2"/>
        <v>#REF!</v>
      </c>
      <c r="S14" s="82" t="e">
        <f t="shared" si="1"/>
        <v>#REF!</v>
      </c>
      <c r="T14">
        <v>-4200</v>
      </c>
      <c r="U14">
        <v>-8000</v>
      </c>
      <c r="V14">
        <v>-1600</v>
      </c>
    </row>
    <row r="15" spans="1:24" x14ac:dyDescent="0.3">
      <c r="A15" s="24"/>
      <c r="B15" s="31"/>
      <c r="C15" s="26"/>
      <c r="D15" s="26"/>
      <c r="E15" s="26"/>
      <c r="F15" s="26"/>
      <c r="G15" s="26"/>
      <c r="H15" s="26"/>
      <c r="I15" s="26"/>
      <c r="J15" s="26"/>
      <c r="K15" s="26"/>
      <c r="L15" s="26"/>
      <c r="M15" s="26"/>
      <c r="N15" s="26"/>
      <c r="P15" s="4"/>
      <c r="R15" s="27">
        <f t="shared" si="2"/>
        <v>0</v>
      </c>
      <c r="S15" s="82">
        <f t="shared" si="1"/>
        <v>0</v>
      </c>
    </row>
    <row r="16" spans="1:24" x14ac:dyDescent="0.3">
      <c r="A16" s="26" t="s">
        <v>25</v>
      </c>
      <c r="B16" s="31">
        <v>24350</v>
      </c>
      <c r="C16" s="70"/>
      <c r="D16" s="70"/>
      <c r="E16" s="70"/>
      <c r="F16" s="70"/>
      <c r="G16" s="70"/>
      <c r="H16" s="70"/>
      <c r="I16" s="70">
        <v>24350</v>
      </c>
      <c r="J16" s="72"/>
      <c r="K16" s="70"/>
      <c r="L16" s="70"/>
      <c r="M16" s="70"/>
      <c r="N16" s="70"/>
      <c r="P16" s="4" t="e">
        <f>'Budget P1 USD (2)'!E12</f>
        <v>#REF!</v>
      </c>
      <c r="R16" s="27" t="e">
        <f t="shared" si="2"/>
        <v>#REF!</v>
      </c>
      <c r="S16" s="82" t="e">
        <f t="shared" si="1"/>
        <v>#REF!</v>
      </c>
      <c r="U16">
        <v>8000</v>
      </c>
      <c r="V16">
        <v>2000</v>
      </c>
    </row>
    <row r="17" spans="1:24" x14ac:dyDescent="0.3">
      <c r="A17" s="26" t="s">
        <v>81</v>
      </c>
      <c r="B17" s="31">
        <f>SUM(C17:K17)</f>
        <v>3102.75</v>
      </c>
      <c r="C17" s="70"/>
      <c r="D17" s="70"/>
      <c r="E17" s="70"/>
      <c r="F17" s="70"/>
      <c r="G17" s="70"/>
      <c r="H17" s="72">
        <f>1034.25*3</f>
        <v>3102.75</v>
      </c>
      <c r="I17" s="70"/>
      <c r="J17" s="70"/>
      <c r="K17" s="70"/>
      <c r="L17" s="70"/>
      <c r="M17" s="70"/>
      <c r="N17" s="70"/>
      <c r="P17" s="4" t="e">
        <f>'Budget P1 USD (2)'!E13</f>
        <v>#REF!</v>
      </c>
      <c r="R17" s="27" t="e">
        <f t="shared" si="2"/>
        <v>#REF!</v>
      </c>
      <c r="S17" s="82" t="e">
        <f t="shared" si="1"/>
        <v>#REF!</v>
      </c>
      <c r="V17">
        <v>1500</v>
      </c>
    </row>
    <row r="18" spans="1:24" x14ac:dyDescent="0.3">
      <c r="A18" s="26" t="s">
        <v>12</v>
      </c>
      <c r="B18" s="31">
        <f>K18</f>
        <v>24552</v>
      </c>
      <c r="C18" s="70"/>
      <c r="D18" s="70"/>
      <c r="E18" s="70"/>
      <c r="F18" s="70"/>
      <c r="G18" s="70"/>
      <c r="H18" s="70"/>
      <c r="I18" s="70"/>
      <c r="J18" s="70"/>
      <c r="K18" s="72">
        <v>24552</v>
      </c>
      <c r="L18" s="70"/>
      <c r="M18" s="70"/>
      <c r="N18" s="70"/>
      <c r="P18" s="4" t="e">
        <f>'Budget P1 USD (2)'!E14</f>
        <v>#REF!</v>
      </c>
      <c r="R18" s="27" t="e">
        <f t="shared" si="2"/>
        <v>#REF!</v>
      </c>
      <c r="S18" s="82" t="e">
        <f t="shared" si="1"/>
        <v>#REF!</v>
      </c>
      <c r="V18">
        <v>1600</v>
      </c>
    </row>
    <row r="19" spans="1:24" x14ac:dyDescent="0.3">
      <c r="A19" s="26" t="s">
        <v>78</v>
      </c>
      <c r="B19" s="31" t="e">
        <f>'Budget P1 USD (2)'!C47+1000</f>
        <v>#REF!</v>
      </c>
      <c r="C19" s="70"/>
      <c r="D19" s="70"/>
      <c r="E19" s="70"/>
      <c r="F19" s="70"/>
      <c r="G19" s="70"/>
      <c r="H19" s="70"/>
      <c r="I19" s="70"/>
      <c r="J19" s="70"/>
      <c r="K19" s="72">
        <v>4761</v>
      </c>
      <c r="L19" s="70"/>
      <c r="M19" s="70"/>
      <c r="N19" s="70"/>
      <c r="P19" s="4" t="e">
        <f>'Budget P1 USD (2)'!E19</f>
        <v>#REF!</v>
      </c>
      <c r="R19" s="27" t="e">
        <f t="shared" si="2"/>
        <v>#REF!</v>
      </c>
      <c r="S19" s="82" t="e">
        <f t="shared" si="1"/>
        <v>#REF!</v>
      </c>
    </row>
    <row r="20" spans="1:24" x14ac:dyDescent="0.3">
      <c r="A20" s="26" t="s">
        <v>53</v>
      </c>
      <c r="B20" s="31" t="e">
        <f>'Budget P1 USD (2)'!C48</f>
        <v>#REF!</v>
      </c>
      <c r="C20" s="76"/>
      <c r="D20" s="70"/>
      <c r="E20" s="70"/>
      <c r="F20" s="70"/>
      <c r="G20" s="70"/>
      <c r="H20" s="70"/>
      <c r="I20" s="70"/>
      <c r="J20" s="70"/>
      <c r="K20" s="72">
        <v>3761</v>
      </c>
      <c r="L20" s="70"/>
      <c r="M20" s="70"/>
      <c r="N20" s="70"/>
      <c r="P20" s="4" t="e">
        <f>'Budget P1 USD (2)'!E20</f>
        <v>#REF!</v>
      </c>
      <c r="R20" s="27" t="e">
        <f t="shared" si="2"/>
        <v>#REF!</v>
      </c>
      <c r="S20" s="82" t="e">
        <f t="shared" si="1"/>
        <v>#REF!</v>
      </c>
    </row>
    <row r="21" spans="1:24" x14ac:dyDescent="0.3">
      <c r="A21" s="26" t="s">
        <v>10</v>
      </c>
      <c r="B21" s="31" t="e">
        <f>'Budget P1 USD (2)'!C49</f>
        <v>#REF!</v>
      </c>
      <c r="C21" s="70"/>
      <c r="D21" s="70"/>
      <c r="E21" s="70"/>
      <c r="F21" s="70"/>
      <c r="G21" s="70"/>
      <c r="H21" s="70"/>
      <c r="I21" s="72">
        <v>2761</v>
      </c>
      <c r="J21" s="72">
        <v>1000</v>
      </c>
      <c r="K21" s="70"/>
      <c r="L21" s="70"/>
      <c r="M21" s="70"/>
      <c r="N21" s="70"/>
      <c r="P21" s="4" t="e">
        <f>'Budget P1 USD (2)'!E18</f>
        <v>#REF!</v>
      </c>
      <c r="R21" s="27" t="e">
        <f t="shared" si="2"/>
        <v>#REF!</v>
      </c>
      <c r="S21" s="82" t="e">
        <f t="shared" si="1"/>
        <v>#REF!</v>
      </c>
    </row>
    <row r="22" spans="1:24" x14ac:dyDescent="0.3">
      <c r="A22" s="26" t="s">
        <v>77</v>
      </c>
      <c r="B22" s="31">
        <f>SUM(D22:N22)</f>
        <v>4799.99</v>
      </c>
      <c r="C22" s="71"/>
      <c r="D22" s="71"/>
      <c r="E22" s="71">
        <v>200</v>
      </c>
      <c r="F22" s="71">
        <v>200</v>
      </c>
      <c r="G22" s="71">
        <v>200</v>
      </c>
      <c r="H22" s="71">
        <f>933.33+200</f>
        <v>1133.33</v>
      </c>
      <c r="I22" s="71">
        <f>933.33+200</f>
        <v>1133.33</v>
      </c>
      <c r="J22" s="71">
        <f>933.33+200</f>
        <v>1133.33</v>
      </c>
      <c r="K22" s="71">
        <v>200</v>
      </c>
      <c r="L22" s="71">
        <v>200</v>
      </c>
      <c r="M22" s="71">
        <v>200</v>
      </c>
      <c r="N22" s="71">
        <v>200</v>
      </c>
      <c r="P22" s="4" t="e">
        <f>'Budget P1 USD (2)'!E22</f>
        <v>#REF!</v>
      </c>
      <c r="R22" s="27" t="e">
        <f t="shared" si="2"/>
        <v>#REF!</v>
      </c>
      <c r="S22" s="82" t="e">
        <f t="shared" si="1"/>
        <v>#REF!</v>
      </c>
      <c r="W22">
        <v>2000</v>
      </c>
      <c r="X22">
        <v>1000</v>
      </c>
    </row>
    <row r="23" spans="1:24" x14ac:dyDescent="0.3">
      <c r="A23" s="78" t="s">
        <v>82</v>
      </c>
      <c r="B23" s="31">
        <f>SUM(C23:M23)</f>
        <v>3185</v>
      </c>
      <c r="C23" s="71"/>
      <c r="D23" s="71"/>
      <c r="E23" s="71"/>
      <c r="F23" s="71"/>
      <c r="G23" s="71"/>
      <c r="H23" s="71">
        <v>1800</v>
      </c>
      <c r="I23" s="71"/>
      <c r="J23" s="71">
        <f>785+600</f>
        <v>1385</v>
      </c>
      <c r="K23" s="71"/>
      <c r="L23" s="71"/>
      <c r="M23" s="71"/>
      <c r="N23" s="70"/>
      <c r="P23" s="4"/>
      <c r="R23" s="27">
        <f t="shared" si="2"/>
        <v>-3185</v>
      </c>
      <c r="S23" s="82">
        <f t="shared" si="1"/>
        <v>-2540.4801786711332</v>
      </c>
    </row>
    <row r="24" spans="1:24" x14ac:dyDescent="0.3">
      <c r="A24" s="75" t="s">
        <v>74</v>
      </c>
      <c r="B24" s="31">
        <f>SUM(C24:N24)</f>
        <v>4160</v>
      </c>
      <c r="C24" s="71"/>
      <c r="D24" s="71"/>
      <c r="E24" s="71">
        <v>376</v>
      </c>
      <c r="F24" s="71">
        <v>376</v>
      </c>
      <c r="G24" s="71">
        <v>376</v>
      </c>
      <c r="H24" s="71">
        <v>376</v>
      </c>
      <c r="I24" s="71">
        <v>376</v>
      </c>
      <c r="J24" s="71">
        <v>376</v>
      </c>
      <c r="K24" s="71">
        <f>376+100</f>
        <v>476</v>
      </c>
      <c r="L24" s="71">
        <f>376+100</f>
        <v>476</v>
      </c>
      <c r="M24" s="71">
        <f>376+100</f>
        <v>476</v>
      </c>
      <c r="N24" s="71">
        <f>376+100</f>
        <v>476</v>
      </c>
      <c r="P24" s="4"/>
      <c r="R24" s="27">
        <f t="shared" si="2"/>
        <v>-4160</v>
      </c>
      <c r="S24" s="82">
        <f t="shared" si="1"/>
        <v>-3318.1781925500518</v>
      </c>
    </row>
    <row r="25" spans="1:24" x14ac:dyDescent="0.3">
      <c r="A25" s="75" t="s">
        <v>75</v>
      </c>
      <c r="B25" s="31">
        <f>SUM(C25:N25)</f>
        <v>4438</v>
      </c>
      <c r="C25" s="71"/>
      <c r="D25" s="71"/>
      <c r="E25" s="71"/>
      <c r="F25" s="71"/>
      <c r="G25" s="71"/>
      <c r="H25" s="71">
        <v>634</v>
      </c>
      <c r="I25" s="71">
        <v>634</v>
      </c>
      <c r="J25" s="71">
        <v>634</v>
      </c>
      <c r="K25" s="71">
        <v>634</v>
      </c>
      <c r="L25" s="71">
        <v>634</v>
      </c>
      <c r="M25" s="71">
        <v>634</v>
      </c>
      <c r="N25" s="71">
        <v>634</v>
      </c>
      <c r="P25" s="4"/>
      <c r="R25" s="27">
        <f t="shared" si="2"/>
        <v>-4438</v>
      </c>
      <c r="S25" s="82">
        <f t="shared" si="1"/>
        <v>-3539.9218313791175</v>
      </c>
    </row>
    <row r="26" spans="1:24" x14ac:dyDescent="0.3">
      <c r="A26" s="26"/>
      <c r="B26" s="31"/>
      <c r="C26" s="26"/>
      <c r="D26" s="26"/>
      <c r="E26" s="26"/>
      <c r="F26" s="26"/>
      <c r="G26" s="26"/>
      <c r="H26" s="26"/>
      <c r="I26" s="26">
        <f>H26*160</f>
        <v>0</v>
      </c>
      <c r="J26" s="26"/>
      <c r="K26" s="26"/>
      <c r="L26" s="26"/>
      <c r="M26" s="26"/>
      <c r="N26" s="26"/>
      <c r="P26" s="4"/>
      <c r="R26" s="27">
        <f t="shared" si="2"/>
        <v>0</v>
      </c>
      <c r="S26" s="82">
        <f t="shared" si="1"/>
        <v>0</v>
      </c>
    </row>
    <row r="27" spans="1:24" x14ac:dyDescent="0.3">
      <c r="A27" s="26" t="s">
        <v>76</v>
      </c>
      <c r="B27" s="31" t="e">
        <f>'Budget P1 USD (2)'!C52</f>
        <v>#REF!</v>
      </c>
      <c r="C27" s="31" t="e">
        <f>$B$27/12</f>
        <v>#REF!</v>
      </c>
      <c r="D27" s="31" t="e">
        <f t="shared" ref="D27:N27" si="4">$B$27/12</f>
        <v>#REF!</v>
      </c>
      <c r="E27" s="31" t="e">
        <f t="shared" si="4"/>
        <v>#REF!</v>
      </c>
      <c r="F27" s="31" t="e">
        <f t="shared" si="4"/>
        <v>#REF!</v>
      </c>
      <c r="G27" s="31" t="e">
        <f t="shared" si="4"/>
        <v>#REF!</v>
      </c>
      <c r="H27" s="31" t="e">
        <f t="shared" si="4"/>
        <v>#REF!</v>
      </c>
      <c r="I27" s="31" t="e">
        <f t="shared" si="4"/>
        <v>#REF!</v>
      </c>
      <c r="J27" s="31" t="e">
        <f t="shared" si="4"/>
        <v>#REF!</v>
      </c>
      <c r="K27" s="31" t="e">
        <f t="shared" si="4"/>
        <v>#REF!</v>
      </c>
      <c r="L27" s="31" t="e">
        <f t="shared" si="4"/>
        <v>#REF!</v>
      </c>
      <c r="M27" s="31" t="e">
        <f t="shared" si="4"/>
        <v>#REF!</v>
      </c>
      <c r="N27" s="31" t="e">
        <f t="shared" si="4"/>
        <v>#REF!</v>
      </c>
      <c r="P27" s="16" t="e">
        <f>'Budget P1 USD (2)'!E23</f>
        <v>#REF!</v>
      </c>
      <c r="R27" s="27" t="e">
        <f t="shared" si="2"/>
        <v>#REF!</v>
      </c>
      <c r="S27" s="82" t="e">
        <f t="shared" si="1"/>
        <v>#REF!</v>
      </c>
    </row>
    <row r="28" spans="1:24" x14ac:dyDescent="0.3">
      <c r="A28" s="26"/>
      <c r="B28" s="31" t="e">
        <f>SUM(B8:B27)</f>
        <v>#REF!</v>
      </c>
      <c r="C28" s="31" t="e">
        <f t="shared" ref="C28:N28" si="5">SUM(C4:C27)</f>
        <v>#REF!</v>
      </c>
      <c r="D28" s="31" t="e">
        <f t="shared" si="5"/>
        <v>#REF!</v>
      </c>
      <c r="E28" s="31" t="e">
        <f t="shared" si="5"/>
        <v>#REF!</v>
      </c>
      <c r="F28" s="31" t="e">
        <f t="shared" si="5"/>
        <v>#REF!</v>
      </c>
      <c r="G28" s="31" t="e">
        <f t="shared" si="5"/>
        <v>#REF!</v>
      </c>
      <c r="H28" s="31" t="e">
        <f t="shared" si="5"/>
        <v>#REF!</v>
      </c>
      <c r="I28" s="31" t="e">
        <f t="shared" si="5"/>
        <v>#REF!</v>
      </c>
      <c r="J28" s="31" t="e">
        <f t="shared" si="5"/>
        <v>#REF!</v>
      </c>
      <c r="K28" s="31" t="e">
        <f t="shared" si="5"/>
        <v>#REF!</v>
      </c>
      <c r="L28" s="31" t="e">
        <f t="shared" si="5"/>
        <v>#REF!</v>
      </c>
      <c r="M28" s="31" t="e">
        <f t="shared" si="5"/>
        <v>#REF!</v>
      </c>
      <c r="N28" s="31" t="e">
        <f t="shared" si="5"/>
        <v>#REF!</v>
      </c>
      <c r="P28" s="16" t="e">
        <f>SUM(P4:P27)</f>
        <v>#REF!</v>
      </c>
      <c r="R28" s="27" t="e">
        <f t="shared" si="2"/>
        <v>#REF!</v>
      </c>
      <c r="S28" s="82" t="e">
        <f t="shared" si="1"/>
        <v>#REF!</v>
      </c>
    </row>
    <row r="30" spans="1:24" x14ac:dyDescent="0.3">
      <c r="B30" s="27"/>
      <c r="I30" s="27"/>
    </row>
    <row r="31" spans="1:24" x14ac:dyDescent="0.3">
      <c r="A31" s="68" t="s">
        <v>57</v>
      </c>
      <c r="B31" s="27">
        <f>B4/EUR</f>
        <v>9375.4486719310844</v>
      </c>
      <c r="E31" s="27"/>
      <c r="F31" s="27"/>
    </row>
    <row r="32" spans="1:24" x14ac:dyDescent="0.3">
      <c r="A32" s="26" t="s">
        <v>80</v>
      </c>
      <c r="B32" s="27">
        <f>B5/EUR</f>
        <v>7176.9562096195259</v>
      </c>
      <c r="F32" s="27"/>
      <c r="I32" s="27"/>
      <c r="P32" s="27"/>
    </row>
    <row r="33" spans="1:6" x14ac:dyDescent="0.3">
      <c r="A33" s="26" t="s">
        <v>73</v>
      </c>
      <c r="B33" s="27">
        <f>B6/EUR</f>
        <v>4486.7193108399133</v>
      </c>
      <c r="E33" s="27"/>
    </row>
    <row r="34" spans="1:6" x14ac:dyDescent="0.3">
      <c r="A34" s="26" t="s">
        <v>79</v>
      </c>
      <c r="B34" s="27">
        <f>B7/EUR</f>
        <v>5384.0631730078967</v>
      </c>
      <c r="F34" s="27"/>
    </row>
    <row r="35" spans="1:6" x14ac:dyDescent="0.3">
      <c r="A35" s="26"/>
      <c r="B35" s="27"/>
    </row>
    <row r="36" spans="1:6" x14ac:dyDescent="0.3">
      <c r="A36" s="26"/>
      <c r="B36" s="27">
        <f t="shared" ref="B36:B55" si="6">B9/EUR</f>
        <v>0</v>
      </c>
    </row>
    <row r="37" spans="1:6" x14ac:dyDescent="0.3">
      <c r="A37" s="26" t="s">
        <v>28</v>
      </c>
      <c r="B37" s="27">
        <f t="shared" si="6"/>
        <v>10075.775703916408</v>
      </c>
      <c r="E37" s="27"/>
    </row>
    <row r="38" spans="1:6" x14ac:dyDescent="0.3">
      <c r="A38" s="26" t="s">
        <v>29</v>
      </c>
      <c r="B38" s="27">
        <f t="shared" si="6"/>
        <v>3589.3754486719308</v>
      </c>
    </row>
    <row r="39" spans="1:6" x14ac:dyDescent="0.3">
      <c r="A39" s="26" t="s">
        <v>83</v>
      </c>
      <c r="B39" s="27">
        <f t="shared" si="6"/>
        <v>4785.8339315625744</v>
      </c>
    </row>
    <row r="40" spans="1:6" x14ac:dyDescent="0.3">
      <c r="A40" s="26"/>
      <c r="B40" s="27">
        <f t="shared" si="6"/>
        <v>0</v>
      </c>
    </row>
    <row r="41" spans="1:6" x14ac:dyDescent="0.3">
      <c r="A41" s="74" t="s">
        <v>23</v>
      </c>
      <c r="B41" s="27">
        <f t="shared" si="6"/>
        <v>5819.5740607800908</v>
      </c>
    </row>
    <row r="42" spans="1:6" x14ac:dyDescent="0.3">
      <c r="A42" s="24"/>
      <c r="B42" s="27">
        <f t="shared" si="6"/>
        <v>0</v>
      </c>
    </row>
    <row r="43" spans="1:6" x14ac:dyDescent="0.3">
      <c r="A43" s="26" t="s">
        <v>25</v>
      </c>
      <c r="B43" s="27">
        <f t="shared" si="6"/>
        <v>19422.509372258115</v>
      </c>
    </row>
    <row r="44" spans="1:6" x14ac:dyDescent="0.3">
      <c r="A44" s="26" t="s">
        <v>81</v>
      </c>
      <c r="B44" s="27">
        <f t="shared" si="6"/>
        <v>2474.8743718592964</v>
      </c>
    </row>
    <row r="45" spans="1:6" x14ac:dyDescent="0.3">
      <c r="A45" s="26" t="s">
        <v>12</v>
      </c>
      <c r="B45" s="27">
        <f t="shared" si="6"/>
        <v>19583.632447954056</v>
      </c>
    </row>
    <row r="46" spans="1:6" x14ac:dyDescent="0.3">
      <c r="A46" s="26" t="s">
        <v>78</v>
      </c>
      <c r="B46" s="27" t="e">
        <f t="shared" si="6"/>
        <v>#REF!</v>
      </c>
    </row>
    <row r="47" spans="1:6" x14ac:dyDescent="0.3">
      <c r="A47" s="26" t="s">
        <v>53</v>
      </c>
      <c r="B47" s="27" t="e">
        <f t="shared" si="6"/>
        <v>#REF!</v>
      </c>
    </row>
    <row r="48" spans="1:6" x14ac:dyDescent="0.3">
      <c r="A48" s="26" t="s">
        <v>10</v>
      </c>
      <c r="B48" s="27" t="e">
        <f t="shared" si="6"/>
        <v>#REF!</v>
      </c>
    </row>
    <row r="49" spans="1:2" x14ac:dyDescent="0.3">
      <c r="A49" s="26" t="s">
        <v>77</v>
      </c>
      <c r="B49" s="27">
        <f t="shared" si="6"/>
        <v>3828.6591688601734</v>
      </c>
    </row>
    <row r="50" spans="1:2" x14ac:dyDescent="0.3">
      <c r="A50" s="78" t="s">
        <v>82</v>
      </c>
      <c r="B50" s="27">
        <f t="shared" si="6"/>
        <v>2540.4801786711332</v>
      </c>
    </row>
    <row r="51" spans="1:2" x14ac:dyDescent="0.3">
      <c r="A51" s="75" t="s">
        <v>74</v>
      </c>
      <c r="B51" s="27">
        <f t="shared" si="6"/>
        <v>3318.1781925500518</v>
      </c>
    </row>
    <row r="52" spans="1:2" x14ac:dyDescent="0.3">
      <c r="A52" s="75" t="s">
        <v>75</v>
      </c>
      <c r="B52" s="27">
        <f t="shared" si="6"/>
        <v>3539.9218313791175</v>
      </c>
    </row>
    <row r="53" spans="1:2" x14ac:dyDescent="0.3">
      <c r="A53" s="26"/>
      <c r="B53" s="27">
        <f t="shared" si="6"/>
        <v>0</v>
      </c>
    </row>
    <row r="54" spans="1:2" x14ac:dyDescent="0.3">
      <c r="A54" s="26" t="s">
        <v>76</v>
      </c>
      <c r="B54" s="27" t="e">
        <f t="shared" si="6"/>
        <v>#REF!</v>
      </c>
    </row>
    <row r="55" spans="1:2" x14ac:dyDescent="0.3">
      <c r="A55" s="26"/>
      <c r="B55" s="27" t="e">
        <f t="shared" si="6"/>
        <v>#REF!</v>
      </c>
    </row>
  </sheetData>
  <pageMargins left="0.28000000000000003" right="0.22" top="0.75" bottom="0.75" header="0.3" footer="0.3"/>
  <pageSetup paperSize="9" scale="59"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2C6"/>
    <pageSetUpPr fitToPage="1"/>
  </sheetPr>
  <dimension ref="B3:P25"/>
  <sheetViews>
    <sheetView workbookViewId="0">
      <pane xSplit="3" ySplit="17" topLeftCell="D18" activePane="bottomRight" state="frozen"/>
      <selection pane="topRight" activeCell="D1" sqref="D1"/>
      <selection pane="bottomLeft" activeCell="A7" sqref="A7"/>
      <selection pane="bottomRight" activeCell="P20" sqref="P20"/>
    </sheetView>
  </sheetViews>
  <sheetFormatPr defaultColWidth="9.33203125" defaultRowHeight="14.4" x14ac:dyDescent="0.3"/>
  <cols>
    <col min="1" max="1" width="1.6640625" style="1" customWidth="1"/>
    <col min="2" max="2" width="28.6640625" style="1" customWidth="1"/>
    <col min="3" max="3" width="1.6640625" style="10" customWidth="1"/>
    <col min="4" max="5" width="9.33203125" style="1"/>
    <col min="6" max="6" width="0.6640625" style="10" customWidth="1"/>
    <col min="7" max="8" width="9.33203125" style="1" customWidth="1"/>
    <col min="9" max="9" width="0.6640625" style="10" customWidth="1"/>
    <col min="10" max="11" width="9.33203125" style="1"/>
    <col min="12" max="12" width="0.6640625" style="10" customWidth="1"/>
    <col min="13" max="14" width="9.33203125" style="1"/>
    <col min="15" max="15" width="5.33203125" style="1" customWidth="1"/>
    <col min="16" max="16" width="37.33203125" style="1" customWidth="1"/>
    <col min="17" max="16384" width="9.33203125" style="1"/>
  </cols>
  <sheetData>
    <row r="3" spans="2:16" ht="21" x14ac:dyDescent="0.4">
      <c r="G3" s="109"/>
      <c r="H3" s="10"/>
      <c r="I3" s="1"/>
    </row>
    <row r="5" spans="2:16" ht="21" x14ac:dyDescent="0.4">
      <c r="B5" s="109" t="s">
        <v>122</v>
      </c>
      <c r="C5" s="94"/>
    </row>
    <row r="6" spans="2:16" ht="21" x14ac:dyDescent="0.4">
      <c r="B6" s="109"/>
      <c r="C6" s="94"/>
    </row>
    <row r="7" spans="2:16" ht="18" x14ac:dyDescent="0.35">
      <c r="B7" s="2" t="s">
        <v>119</v>
      </c>
      <c r="C7" s="94"/>
    </row>
    <row r="8" spans="2:16" ht="15" customHeight="1" x14ac:dyDescent="0.35">
      <c r="B8" s="2" t="s">
        <v>111</v>
      </c>
      <c r="C8" s="94"/>
    </row>
    <row r="9" spans="2:16" ht="15" customHeight="1" x14ac:dyDescent="0.35">
      <c r="B9" s="2" t="s">
        <v>115</v>
      </c>
      <c r="C9" s="94"/>
    </row>
    <row r="10" spans="2:16" ht="15" customHeight="1" x14ac:dyDescent="0.35">
      <c r="B10" s="2" t="s">
        <v>107</v>
      </c>
      <c r="C10" s="94"/>
    </row>
    <row r="11" spans="2:16" ht="15" customHeight="1" x14ac:dyDescent="0.35">
      <c r="B11" s="2" t="s">
        <v>110</v>
      </c>
      <c r="C11" s="94"/>
    </row>
    <row r="12" spans="2:16" ht="15" customHeight="1" x14ac:dyDescent="0.35">
      <c r="B12" s="102" t="s">
        <v>99</v>
      </c>
      <c r="C12" s="94"/>
    </row>
    <row r="13" spans="2:16" ht="15" customHeight="1" x14ac:dyDescent="0.35">
      <c r="B13" s="102" t="s">
        <v>116</v>
      </c>
      <c r="C13" s="94"/>
      <c r="D13" s="1" t="s">
        <v>172</v>
      </c>
    </row>
    <row r="14" spans="2:16" ht="15" customHeight="1" x14ac:dyDescent="0.35">
      <c r="B14" s="102"/>
      <c r="C14" s="94"/>
    </row>
    <row r="15" spans="2:16" ht="15" customHeight="1" x14ac:dyDescent="0.3">
      <c r="B15" s="7"/>
      <c r="C15" s="13"/>
      <c r="D15" s="212">
        <v>2021</v>
      </c>
      <c r="E15" s="213"/>
      <c r="F15" s="84"/>
      <c r="G15" s="212">
        <v>2022</v>
      </c>
      <c r="H15" s="213"/>
      <c r="I15" s="84"/>
      <c r="J15" s="212"/>
      <c r="K15" s="213"/>
      <c r="L15" s="84"/>
      <c r="M15" s="211" t="s">
        <v>20</v>
      </c>
      <c r="N15" s="211"/>
      <c r="P15" s="3"/>
    </row>
    <row r="16" spans="2:16" x14ac:dyDescent="0.3">
      <c r="B16" s="7"/>
      <c r="C16" s="13"/>
      <c r="D16" s="124"/>
      <c r="E16" s="130"/>
      <c r="F16" s="95"/>
      <c r="G16" s="124"/>
      <c r="H16" s="130"/>
      <c r="I16" s="95"/>
      <c r="J16" s="124"/>
      <c r="K16" s="130"/>
      <c r="L16" s="95"/>
      <c r="M16" s="127"/>
      <c r="N16" s="114"/>
      <c r="P16" s="3"/>
    </row>
    <row r="17" spans="2:16" x14ac:dyDescent="0.3">
      <c r="B17" s="123" t="s">
        <v>2</v>
      </c>
      <c r="C17" s="13"/>
      <c r="D17" s="125" t="s">
        <v>18</v>
      </c>
      <c r="E17" s="126" t="s">
        <v>92</v>
      </c>
      <c r="F17" s="95"/>
      <c r="G17" s="125" t="s">
        <v>18</v>
      </c>
      <c r="H17" s="126" t="s">
        <v>92</v>
      </c>
      <c r="I17" s="95"/>
      <c r="J17" s="125" t="s">
        <v>18</v>
      </c>
      <c r="K17" s="126" t="s">
        <v>92</v>
      </c>
      <c r="L17" s="95"/>
      <c r="M17" s="128" t="s">
        <v>18</v>
      </c>
      <c r="N17" s="129" t="s">
        <v>91</v>
      </c>
      <c r="P17" s="3"/>
    </row>
    <row r="18" spans="2:16" s="6" customFormat="1" x14ac:dyDescent="0.3">
      <c r="B18" s="7"/>
      <c r="C18" s="13"/>
      <c r="D18" s="8"/>
      <c r="E18" s="8"/>
      <c r="F18" s="84"/>
      <c r="G18" s="8"/>
      <c r="H18" s="8"/>
      <c r="I18" s="84"/>
      <c r="J18" s="8"/>
      <c r="K18" s="8"/>
      <c r="L18" s="84"/>
      <c r="M18" s="8"/>
      <c r="N18" s="8"/>
      <c r="P18" s="9"/>
    </row>
    <row r="19" spans="2:16" x14ac:dyDescent="0.3">
      <c r="B19" s="96" t="s">
        <v>0</v>
      </c>
      <c r="D19" s="17">
        <f>'per year budget actuals'!F21+'per year budget actuals'!F32+'per year budget actuals'!F44+'per year budget actuals'!F56</f>
        <v>0</v>
      </c>
      <c r="E19" s="17">
        <f>'per year budget actuals'!J21+'per year budget actuals'!J32+'per year budget actuals'!J44+'per year budget actuals'!J56</f>
        <v>0</v>
      </c>
      <c r="F19" s="16"/>
      <c r="G19" s="17">
        <f>'per year budget actuals'!O21+'per year budget actuals'!O32+'per year budget actuals'!O44+'per year budget actuals'!O56</f>
        <v>0</v>
      </c>
      <c r="H19" s="17">
        <f>'per year budget actuals'!AE21+'per year budget actuals'!AE32+'per year budget actuals'!AE44+'per year budget actuals'!AE56</f>
        <v>0</v>
      </c>
      <c r="I19" s="16"/>
      <c r="J19" s="17">
        <f>'per year budget actuals'!AJ21+'per year budget actuals'!AJ32+'per year budget actuals'!AJ44+'per year budget actuals'!AJ56</f>
        <v>0</v>
      </c>
      <c r="K19" s="17">
        <f>'per year budget actuals'!AR21+'per year budget actuals'!AR32+'per year budget actuals'!AR44+'per year budget actuals'!AR56</f>
        <v>0</v>
      </c>
      <c r="L19" s="16"/>
      <c r="M19" s="17">
        <f>D19+G19+J19</f>
        <v>0</v>
      </c>
      <c r="N19" s="17">
        <f>K19+H19+E19</f>
        <v>0</v>
      </c>
    </row>
    <row r="20" spans="2:16" x14ac:dyDescent="0.3">
      <c r="B20" s="97" t="s">
        <v>4</v>
      </c>
      <c r="C20" s="98"/>
      <c r="D20" s="17">
        <f>'per year budget actuals'!F22+'per year budget actuals'!F33+'per year budget actuals'!F45+'per year budget actuals'!F57</f>
        <v>0</v>
      </c>
      <c r="E20" s="17">
        <f>'per year budget actuals'!J22+'per year budget actuals'!J33+'per year budget actuals'!J45+'per year budget actuals'!J57</f>
        <v>0</v>
      </c>
      <c r="F20" s="16"/>
      <c r="G20" s="17">
        <f>'per year budget actuals'!O22+'per year budget actuals'!O33+'per year budget actuals'!O45+'per year budget actuals'!O57</f>
        <v>0</v>
      </c>
      <c r="H20" s="17">
        <f>'per year budget actuals'!AE22+'per year budget actuals'!AE33+'per year budget actuals'!AE45+'per year budget actuals'!AE57</f>
        <v>0</v>
      </c>
      <c r="I20" s="16"/>
      <c r="J20" s="17">
        <f>'per year budget actuals'!AJ22+'per year budget actuals'!AJ33+'per year budget actuals'!AJ45+'per year budget actuals'!AJ57</f>
        <v>0</v>
      </c>
      <c r="K20" s="17">
        <f>'per year budget actuals'!AR22+'per year budget actuals'!AR33+'per year budget actuals'!AR45+'per year budget actuals'!AR57</f>
        <v>0</v>
      </c>
      <c r="L20" s="16"/>
      <c r="M20" s="17">
        <f t="shared" ref="M20:M22" si="0">D20+G20+J20</f>
        <v>0</v>
      </c>
      <c r="N20" s="17">
        <f t="shared" ref="N20:N22" si="1">K20+H20+E20</f>
        <v>0</v>
      </c>
    </row>
    <row r="21" spans="2:16" x14ac:dyDescent="0.3">
      <c r="B21" s="96" t="s">
        <v>1</v>
      </c>
      <c r="D21" s="17">
        <f>'per year budget actuals'!F23+'per year budget actuals'!F34+'per year budget actuals'!F46+'per year budget actuals'!F58</f>
        <v>0</v>
      </c>
      <c r="E21" s="17">
        <f>'per year budget actuals'!J23+'per year budget actuals'!J34+'per year budget actuals'!J46+'per year budget actuals'!J58</f>
        <v>0</v>
      </c>
      <c r="F21" s="16"/>
      <c r="G21" s="17">
        <f>'per year budget actuals'!O23+'per year budget actuals'!O34+'per year budget actuals'!O46+'per year budget actuals'!O58</f>
        <v>0</v>
      </c>
      <c r="H21" s="17">
        <f>'per year budget actuals'!AE23+'per year budget actuals'!AE34+'per year budget actuals'!AE46+'per year budget actuals'!AE58</f>
        <v>0</v>
      </c>
      <c r="I21" s="16"/>
      <c r="J21" s="17">
        <f>'per year budget actuals'!AJ23+'per year budget actuals'!AJ34+'per year budget actuals'!AJ46+'per year budget actuals'!AJ58</f>
        <v>0</v>
      </c>
      <c r="K21" s="17">
        <f>'per year budget actuals'!AR23+'per year budget actuals'!AR34+'per year budget actuals'!AR46+'per year budget actuals'!AR58</f>
        <v>0</v>
      </c>
      <c r="L21" s="16"/>
      <c r="M21" s="17">
        <f t="shared" si="0"/>
        <v>0</v>
      </c>
      <c r="N21" s="17">
        <f t="shared" si="1"/>
        <v>0</v>
      </c>
    </row>
    <row r="22" spans="2:16" x14ac:dyDescent="0.3">
      <c r="B22" s="97" t="s">
        <v>7</v>
      </c>
      <c r="C22" s="98"/>
      <c r="D22" s="17">
        <f>'per year budget actuals'!F27+'per year budget actuals'!F38+'per year budget actuals'!F50+'per year budget actuals'!F62</f>
        <v>0</v>
      </c>
      <c r="E22" s="17">
        <f>'per year budget actuals'!J27+'per year budget actuals'!J38+'per year budget actuals'!J50+'per year budget actuals'!J62</f>
        <v>0</v>
      </c>
      <c r="F22" s="16"/>
      <c r="G22" s="17">
        <f>'per year budget actuals'!O27+'per year budget actuals'!O38+'per year budget actuals'!O50+'per year budget actuals'!O62</f>
        <v>0</v>
      </c>
      <c r="H22" s="17">
        <f>'per year budget actuals'!AE27+'per year budget actuals'!AE38+'per year budget actuals'!AE50+'per year budget actuals'!AE62</f>
        <v>0</v>
      </c>
      <c r="I22" s="16"/>
      <c r="J22" s="17">
        <f>'per year budget actuals'!AJ27+'per year budget actuals'!AJ38+'per year budget actuals'!AJ50+'per year budget actuals'!AJ62</f>
        <v>0</v>
      </c>
      <c r="K22" s="17">
        <f>'per year budget actuals'!AR27+'per year budget actuals'!AR38+'per year budget actuals'!AR50+'per year budget actuals'!AR62</f>
        <v>0</v>
      </c>
      <c r="L22" s="16"/>
      <c r="M22" s="17">
        <f t="shared" si="0"/>
        <v>0</v>
      </c>
      <c r="N22" s="17">
        <f t="shared" si="1"/>
        <v>0</v>
      </c>
    </row>
    <row r="23" spans="2:16" x14ac:dyDescent="0.3">
      <c r="D23" s="4"/>
      <c r="E23" s="4"/>
      <c r="F23" s="16"/>
      <c r="G23" s="4"/>
      <c r="H23" s="4"/>
      <c r="I23" s="16"/>
      <c r="J23" s="4"/>
      <c r="K23" s="4"/>
      <c r="L23" s="16"/>
      <c r="M23" s="4"/>
      <c r="N23" s="4"/>
    </row>
    <row r="24" spans="2:16" x14ac:dyDescent="0.3">
      <c r="D24" s="4"/>
      <c r="E24" s="4"/>
      <c r="F24" s="16"/>
      <c r="G24" s="4"/>
      <c r="H24" s="4"/>
      <c r="I24" s="16"/>
      <c r="J24" s="4"/>
      <c r="K24" s="4"/>
      <c r="L24" s="16"/>
      <c r="M24" s="4"/>
      <c r="N24" s="4"/>
    </row>
    <row r="25" spans="2:16" s="2" customFormat="1" ht="15" thickBot="1" x14ac:dyDescent="0.35">
      <c r="B25" s="99" t="s">
        <v>8</v>
      </c>
      <c r="C25" s="85"/>
      <c r="D25" s="100">
        <f>SUM(D19:D22)</f>
        <v>0</v>
      </c>
      <c r="E25" s="100">
        <f>SUM(E19:E22)</f>
        <v>0</v>
      </c>
      <c r="F25" s="90"/>
      <c r="G25" s="100">
        <f>SUM(G19:G22)</f>
        <v>0</v>
      </c>
      <c r="H25" s="100">
        <f>SUM(H19:H22)</f>
        <v>0</v>
      </c>
      <c r="I25" s="90"/>
      <c r="J25" s="100">
        <f>SUM(J19:J22)</f>
        <v>0</v>
      </c>
      <c r="K25" s="100">
        <f>SUM(K19:K22)</f>
        <v>0</v>
      </c>
      <c r="L25" s="90"/>
      <c r="M25" s="100">
        <f>SUM(M19:M22)</f>
        <v>0</v>
      </c>
      <c r="N25" s="100">
        <f>SUM(N19:N22)</f>
        <v>0</v>
      </c>
    </row>
  </sheetData>
  <mergeCells count="4">
    <mergeCell ref="M15:N15"/>
    <mergeCell ref="D15:E15"/>
    <mergeCell ref="G15:H15"/>
    <mergeCell ref="J15:K15"/>
  </mergeCells>
  <pageMargins left="0.28999999999999998" right="0.19" top="0.74803149606299213" bottom="0.74803149606299213"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2C6"/>
    <pageSetUpPr fitToPage="1"/>
  </sheetPr>
  <dimension ref="B1:M52"/>
  <sheetViews>
    <sheetView topLeftCell="A4" workbookViewId="0">
      <selection activeCell="E37" sqref="E37"/>
    </sheetView>
  </sheetViews>
  <sheetFormatPr defaultRowHeight="14.4" x14ac:dyDescent="0.3"/>
  <cols>
    <col min="1" max="1" width="1.6640625" customWidth="1"/>
    <col min="2" max="2" width="6.6640625" customWidth="1"/>
    <col min="3" max="3" width="38.5546875" bestFit="1" customWidth="1"/>
    <col min="4" max="4" width="1.6640625" customWidth="1"/>
    <col min="5" max="5" width="65.33203125" customWidth="1"/>
  </cols>
  <sheetData>
    <row r="1" spans="2:13" s="1" customFormat="1" x14ac:dyDescent="0.3">
      <c r="C1" s="10"/>
      <c r="F1" s="10"/>
      <c r="I1" s="10"/>
      <c r="L1" s="10"/>
      <c r="M1" s="10"/>
    </row>
    <row r="2" spans="2:13" s="1" customFormat="1" x14ac:dyDescent="0.3">
      <c r="C2" s="10"/>
      <c r="F2" s="10"/>
      <c r="I2" s="10"/>
      <c r="L2" s="10"/>
      <c r="M2" s="10"/>
    </row>
    <row r="3" spans="2:13" s="1" customFormat="1" ht="21" x14ac:dyDescent="0.4">
      <c r="C3" s="10"/>
      <c r="E3" s="109"/>
      <c r="F3" s="10"/>
      <c r="L3" s="10"/>
      <c r="M3" s="10"/>
    </row>
    <row r="4" spans="2:13" s="1" customFormat="1" x14ac:dyDescent="0.3">
      <c r="C4" s="10"/>
      <c r="F4" s="10"/>
      <c r="I4" s="10"/>
      <c r="L4" s="10"/>
      <c r="M4" s="10"/>
    </row>
    <row r="5" spans="2:13" s="1" customFormat="1" ht="21" x14ac:dyDescent="0.4">
      <c r="B5" s="109" t="s">
        <v>123</v>
      </c>
      <c r="C5" s="94"/>
      <c r="F5" s="10"/>
      <c r="I5" s="10"/>
      <c r="L5" s="10"/>
      <c r="M5" s="10"/>
    </row>
    <row r="6" spans="2:13" s="1" customFormat="1" ht="18" x14ac:dyDescent="0.35">
      <c r="B6" s="140" t="s">
        <v>133</v>
      </c>
      <c r="C6" s="94"/>
      <c r="F6" s="10"/>
      <c r="I6" s="10"/>
      <c r="L6" s="10"/>
      <c r="M6" s="10"/>
    </row>
    <row r="7" spans="2:13" s="1" customFormat="1" ht="18" x14ac:dyDescent="0.35">
      <c r="B7" s="140"/>
      <c r="C7" s="94"/>
      <c r="F7" s="10"/>
      <c r="I7" s="10"/>
      <c r="L7" s="10"/>
      <c r="M7" s="10"/>
    </row>
    <row r="8" spans="2:13" s="1" customFormat="1" ht="18" x14ac:dyDescent="0.35">
      <c r="B8" s="2" t="s">
        <v>119</v>
      </c>
      <c r="C8" s="94"/>
      <c r="F8" s="10"/>
      <c r="I8" s="10"/>
      <c r="L8" s="10"/>
      <c r="M8" s="10"/>
    </row>
    <row r="9" spans="2:13" s="1" customFormat="1" ht="15" customHeight="1" x14ac:dyDescent="0.35">
      <c r="B9" s="2" t="s">
        <v>111</v>
      </c>
      <c r="C9" s="94"/>
      <c r="F9" s="10"/>
      <c r="I9" s="10"/>
      <c r="L9" s="10"/>
      <c r="M9" s="10"/>
    </row>
    <row r="10" spans="2:13" s="1" customFormat="1" ht="15" customHeight="1" x14ac:dyDescent="0.35">
      <c r="B10" s="2" t="s">
        <v>115</v>
      </c>
      <c r="C10" s="94"/>
      <c r="F10" s="10"/>
      <c r="I10" s="10"/>
      <c r="L10" s="10"/>
      <c r="M10" s="10"/>
    </row>
    <row r="11" spans="2:13" s="1" customFormat="1" ht="15" customHeight="1" x14ac:dyDescent="0.35">
      <c r="B11" s="2" t="s">
        <v>107</v>
      </c>
      <c r="C11" s="94"/>
      <c r="F11" s="10"/>
      <c r="I11" s="10"/>
      <c r="L11" s="10"/>
      <c r="M11" s="10"/>
    </row>
    <row r="12" spans="2:13" s="1" customFormat="1" ht="15" customHeight="1" x14ac:dyDescent="0.35">
      <c r="B12" s="2" t="s">
        <v>110</v>
      </c>
      <c r="C12" s="94"/>
      <c r="F12" s="10"/>
      <c r="I12" s="10"/>
      <c r="L12" s="10"/>
      <c r="M12" s="10"/>
    </row>
    <row r="13" spans="2:13" s="1" customFormat="1" ht="15" customHeight="1" x14ac:dyDescent="0.35">
      <c r="B13" s="102" t="s">
        <v>99</v>
      </c>
      <c r="C13" s="94"/>
      <c r="F13" s="10"/>
      <c r="I13" s="10"/>
      <c r="L13" s="10"/>
      <c r="M13" s="10"/>
    </row>
    <row r="14" spans="2:13" s="1" customFormat="1" ht="15" customHeight="1" x14ac:dyDescent="0.35">
      <c r="B14" s="102" t="s">
        <v>116</v>
      </c>
      <c r="C14" s="94"/>
      <c r="F14" s="10"/>
      <c r="I14" s="10"/>
      <c r="L14" s="10"/>
      <c r="M14" s="10"/>
    </row>
    <row r="15" spans="2:13" s="1" customFormat="1" ht="15" customHeight="1" x14ac:dyDescent="0.35">
      <c r="B15" s="102"/>
      <c r="C15" s="94"/>
      <c r="F15" s="10"/>
      <c r="I15" s="10"/>
      <c r="L15" s="10"/>
      <c r="M15" s="10"/>
    </row>
    <row r="16" spans="2:13" s="1" customFormat="1" ht="15" customHeight="1" x14ac:dyDescent="0.3">
      <c r="B16" s="163"/>
      <c r="C16" s="164" t="s">
        <v>134</v>
      </c>
      <c r="E16" s="1" t="s">
        <v>137</v>
      </c>
      <c r="F16" s="10"/>
      <c r="I16" s="10"/>
      <c r="L16" s="10"/>
      <c r="M16" s="10"/>
    </row>
    <row r="17" spans="2:13" s="1" customFormat="1" ht="15" customHeight="1" x14ac:dyDescent="0.3">
      <c r="B17" s="102"/>
      <c r="C17" s="164" t="s">
        <v>135</v>
      </c>
      <c r="E17" s="1" t="s">
        <v>137</v>
      </c>
      <c r="F17" s="10"/>
      <c r="I17" s="10"/>
      <c r="L17" s="10"/>
      <c r="M17" s="10"/>
    </row>
    <row r="18" spans="2:13" s="1" customFormat="1" ht="15" customHeight="1" x14ac:dyDescent="0.3">
      <c r="B18" s="102"/>
      <c r="C18" s="164" t="s">
        <v>136</v>
      </c>
      <c r="E18" s="1" t="s">
        <v>137</v>
      </c>
      <c r="F18" s="10"/>
      <c r="I18" s="10"/>
      <c r="L18" s="10"/>
      <c r="M18" s="10"/>
    </row>
    <row r="19" spans="2:13" s="1" customFormat="1" ht="15" customHeight="1" x14ac:dyDescent="0.3">
      <c r="B19" s="102"/>
      <c r="C19" s="85"/>
      <c r="F19" s="10"/>
      <c r="I19" s="10"/>
      <c r="L19" s="10"/>
      <c r="M19" s="10"/>
    </row>
    <row r="20" spans="2:13" s="1" customFormat="1" ht="15" customHeight="1" x14ac:dyDescent="0.35">
      <c r="B20" s="102"/>
      <c r="C20" s="94"/>
      <c r="E20" s="3" t="s">
        <v>132</v>
      </c>
      <c r="F20" s="10"/>
      <c r="I20" s="10"/>
      <c r="L20" s="10"/>
      <c r="M20" s="10"/>
    </row>
    <row r="22" spans="2:13" x14ac:dyDescent="0.3">
      <c r="B22" s="115">
        <v>1</v>
      </c>
      <c r="C22" s="116" t="s">
        <v>3</v>
      </c>
      <c r="E22" s="214"/>
    </row>
    <row r="23" spans="2:13" s="61" customFormat="1" x14ac:dyDescent="0.3">
      <c r="B23" s="162"/>
      <c r="C23" s="85"/>
      <c r="E23" s="214"/>
    </row>
    <row r="24" spans="2:13" s="61" customFormat="1" x14ac:dyDescent="0.3">
      <c r="B24" s="162"/>
      <c r="C24" s="85"/>
      <c r="E24" s="214"/>
    </row>
    <row r="25" spans="2:13" s="61" customFormat="1" x14ac:dyDescent="0.3">
      <c r="B25" s="162"/>
      <c r="C25" s="85"/>
      <c r="E25" s="214"/>
    </row>
    <row r="26" spans="2:13" s="61" customFormat="1" x14ac:dyDescent="0.3">
      <c r="B26" s="162"/>
      <c r="C26" s="85"/>
      <c r="E26" s="214"/>
    </row>
    <row r="27" spans="2:13" s="61" customFormat="1" x14ac:dyDescent="0.3">
      <c r="B27" s="162"/>
      <c r="C27" s="85"/>
      <c r="E27" s="214"/>
    </row>
    <row r="28" spans="2:13" s="61" customFormat="1" x14ac:dyDescent="0.3">
      <c r="B28" s="162"/>
      <c r="C28" s="85"/>
      <c r="E28" s="214"/>
    </row>
    <row r="30" spans="2:13" x14ac:dyDescent="0.3">
      <c r="B30" s="115">
        <v>2</v>
      </c>
      <c r="C30" s="116" t="s">
        <v>30</v>
      </c>
      <c r="E30" s="214"/>
    </row>
    <row r="31" spans="2:13" x14ac:dyDescent="0.3">
      <c r="E31" s="214"/>
    </row>
    <row r="32" spans="2:13" x14ac:dyDescent="0.3">
      <c r="E32" s="214"/>
    </row>
    <row r="33" spans="2:5" x14ac:dyDescent="0.3">
      <c r="E33" s="214"/>
    </row>
    <row r="34" spans="2:5" x14ac:dyDescent="0.3">
      <c r="E34" s="214"/>
    </row>
    <row r="35" spans="2:5" x14ac:dyDescent="0.3">
      <c r="E35" s="214"/>
    </row>
    <row r="36" spans="2:5" x14ac:dyDescent="0.3">
      <c r="E36" s="214"/>
    </row>
    <row r="38" spans="2:5" x14ac:dyDescent="0.3">
      <c r="B38" s="115">
        <v>3</v>
      </c>
      <c r="C38" s="116" t="s">
        <v>90</v>
      </c>
      <c r="E38" s="214"/>
    </row>
    <row r="39" spans="2:5" x14ac:dyDescent="0.3">
      <c r="E39" s="214"/>
    </row>
    <row r="40" spans="2:5" x14ac:dyDescent="0.3">
      <c r="E40" s="214"/>
    </row>
    <row r="41" spans="2:5" x14ac:dyDescent="0.3">
      <c r="E41" s="214"/>
    </row>
    <row r="42" spans="2:5" x14ac:dyDescent="0.3">
      <c r="E42" s="214"/>
    </row>
    <row r="43" spans="2:5" x14ac:dyDescent="0.3">
      <c r="E43" s="214"/>
    </row>
    <row r="44" spans="2:5" x14ac:dyDescent="0.3">
      <c r="E44" s="214"/>
    </row>
    <row r="46" spans="2:5" x14ac:dyDescent="0.3">
      <c r="B46" s="115">
        <v>4</v>
      </c>
      <c r="C46" s="116" t="s">
        <v>32</v>
      </c>
      <c r="E46" s="214"/>
    </row>
    <row r="47" spans="2:5" x14ac:dyDescent="0.3">
      <c r="E47" s="214"/>
    </row>
    <row r="48" spans="2:5" x14ac:dyDescent="0.3">
      <c r="E48" s="214"/>
    </row>
    <row r="49" spans="5:5" x14ac:dyDescent="0.3">
      <c r="E49" s="214"/>
    </row>
    <row r="50" spans="5:5" x14ac:dyDescent="0.3">
      <c r="E50" s="214"/>
    </row>
    <row r="51" spans="5:5" x14ac:dyDescent="0.3">
      <c r="E51" s="214"/>
    </row>
    <row r="52" spans="5:5" x14ac:dyDescent="0.3">
      <c r="E52" s="214"/>
    </row>
  </sheetData>
  <mergeCells count="4">
    <mergeCell ref="E22:E28"/>
    <mergeCell ref="E30:E36"/>
    <mergeCell ref="E38:E44"/>
    <mergeCell ref="E46:E52"/>
  </mergeCells>
  <pageMargins left="0.25" right="0.25" top="0.75" bottom="0.75" header="0.3" footer="0.3"/>
  <pageSetup paperSize="9" scale="6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2C6"/>
    <pageSetUpPr fitToPage="1"/>
  </sheetPr>
  <dimension ref="B1:T29"/>
  <sheetViews>
    <sheetView tabSelected="1" workbookViewId="0">
      <pane xSplit="3" ySplit="17" topLeftCell="D18" activePane="bottomRight" state="frozen"/>
      <selection pane="topRight" activeCell="D1" sqref="D1"/>
      <selection pane="bottomLeft" activeCell="A7" sqref="A7"/>
      <selection pane="bottomRight" activeCell="L29" sqref="L29"/>
    </sheetView>
  </sheetViews>
  <sheetFormatPr defaultColWidth="9.33203125" defaultRowHeight="14.4" x14ac:dyDescent="0.3"/>
  <cols>
    <col min="1" max="1" width="1.6640625" style="1" customWidth="1"/>
    <col min="2" max="2" width="25.44140625" style="1" customWidth="1"/>
    <col min="3" max="3" width="1.6640625" style="10" hidden="1" customWidth="1"/>
    <col min="4" max="4" width="10.6640625" style="1" customWidth="1"/>
    <col min="5" max="5" width="12.33203125" style="1" customWidth="1"/>
    <col min="6" max="6" width="10.5546875" style="1" customWidth="1"/>
    <col min="7" max="7" width="9.33203125" style="10" customWidth="1"/>
    <col min="8" max="8" width="1.6640625" style="1" customWidth="1"/>
    <col min="9" max="9" width="9.6640625" style="1" customWidth="1"/>
    <col min="10" max="12" width="9.33203125" style="1"/>
    <col min="13" max="13" width="2" style="1" customWidth="1"/>
    <col min="14" max="19" width="9.33203125" style="1"/>
    <col min="20" max="20" width="0" style="1" hidden="1" customWidth="1"/>
    <col min="21" max="16384" width="9.33203125" style="1"/>
  </cols>
  <sheetData>
    <row r="1" spans="2:20" x14ac:dyDescent="0.3">
      <c r="T1" s="1" t="s">
        <v>152</v>
      </c>
    </row>
    <row r="2" spans="2:20" x14ac:dyDescent="0.3">
      <c r="T2" s="1" t="s">
        <v>145</v>
      </c>
    </row>
    <row r="3" spans="2:20" ht="21" x14ac:dyDescent="0.4">
      <c r="F3" s="109"/>
    </row>
    <row r="5" spans="2:20" ht="27.75" customHeight="1" x14ac:dyDescent="0.4">
      <c r="B5" s="109" t="s">
        <v>140</v>
      </c>
      <c r="C5" s="94"/>
    </row>
    <row r="6" spans="2:20" ht="21" x14ac:dyDescent="0.4">
      <c r="B6" s="109"/>
      <c r="C6" s="94"/>
    </row>
    <row r="7" spans="2:20" ht="18" x14ac:dyDescent="0.35">
      <c r="B7" s="2" t="s">
        <v>119</v>
      </c>
      <c r="C7" s="94"/>
    </row>
    <row r="8" spans="2:20" ht="15" customHeight="1" x14ac:dyDescent="0.35">
      <c r="B8" s="2" t="s">
        <v>111</v>
      </c>
      <c r="C8" s="94"/>
    </row>
    <row r="9" spans="2:20" ht="15" customHeight="1" x14ac:dyDescent="0.35">
      <c r="B9" s="2" t="s">
        <v>115</v>
      </c>
      <c r="C9" s="94"/>
    </row>
    <row r="10" spans="2:20" ht="15" customHeight="1" x14ac:dyDescent="0.35">
      <c r="B10" s="2" t="s">
        <v>107</v>
      </c>
      <c r="C10" s="94"/>
    </row>
    <row r="11" spans="2:20" ht="15" customHeight="1" x14ac:dyDescent="0.35">
      <c r="B11" s="2" t="s">
        <v>110</v>
      </c>
      <c r="C11" s="94"/>
    </row>
    <row r="12" spans="2:20" ht="15" customHeight="1" x14ac:dyDescent="0.35">
      <c r="B12" s="102" t="s">
        <v>99</v>
      </c>
      <c r="C12" s="94"/>
    </row>
    <row r="13" spans="2:20" ht="15" customHeight="1" x14ac:dyDescent="0.35">
      <c r="B13" s="102" t="s">
        <v>116</v>
      </c>
      <c r="C13" s="94"/>
      <c r="D13" s="1" t="s">
        <v>172</v>
      </c>
    </row>
    <row r="14" spans="2:20" ht="15" customHeight="1" x14ac:dyDescent="0.35">
      <c r="B14" s="102"/>
      <c r="C14" s="94"/>
      <c r="G14" s="1"/>
    </row>
    <row r="15" spans="2:20" ht="15" customHeight="1" x14ac:dyDescent="0.3">
      <c r="B15" s="7"/>
      <c r="C15" s="13"/>
      <c r="D15" s="1" t="s">
        <v>147</v>
      </c>
      <c r="G15" s="1"/>
    </row>
    <row r="16" spans="2:20" x14ac:dyDescent="0.3">
      <c r="B16" s="7"/>
      <c r="C16" s="13"/>
      <c r="E16" s="1">
        <v>2021</v>
      </c>
      <c r="G16" s="1"/>
      <c r="K16" s="1">
        <v>2022</v>
      </c>
    </row>
    <row r="17" spans="2:17" x14ac:dyDescent="0.3">
      <c r="B17" s="123" t="s">
        <v>141</v>
      </c>
      <c r="C17" s="13"/>
      <c r="D17" s="177" t="s">
        <v>148</v>
      </c>
      <c r="E17" s="177" t="s">
        <v>149</v>
      </c>
      <c r="F17" s="178" t="s">
        <v>150</v>
      </c>
      <c r="G17" s="178" t="s">
        <v>144</v>
      </c>
      <c r="I17" s="177" t="s">
        <v>148</v>
      </c>
      <c r="J17" s="177" t="s">
        <v>149</v>
      </c>
      <c r="K17" s="178" t="s">
        <v>150</v>
      </c>
      <c r="L17" s="178" t="s">
        <v>144</v>
      </c>
      <c r="M17" s="179"/>
      <c r="N17" s="177" t="s">
        <v>148</v>
      </c>
      <c r="O17" s="177" t="s">
        <v>149</v>
      </c>
      <c r="P17" s="178" t="s">
        <v>150</v>
      </c>
      <c r="Q17" s="178" t="s">
        <v>144</v>
      </c>
    </row>
    <row r="18" spans="2:17" s="6" customFormat="1" x14ac:dyDescent="0.3">
      <c r="B18" s="172" t="s">
        <v>142</v>
      </c>
      <c r="C18" s="13"/>
      <c r="D18" s="173"/>
      <c r="E18" s="1"/>
      <c r="F18" s="1"/>
      <c r="G18" s="1"/>
      <c r="I18" s="96"/>
      <c r="J18" s="96"/>
      <c r="K18" s="96"/>
      <c r="L18" s="96"/>
      <c r="N18" s="96"/>
      <c r="O18" s="96"/>
      <c r="P18" s="96"/>
      <c r="Q18" s="96"/>
    </row>
    <row r="19" spans="2:17" x14ac:dyDescent="0.3">
      <c r="B19" s="96" t="s">
        <v>143</v>
      </c>
      <c r="D19" s="96"/>
      <c r="E19" s="96"/>
      <c r="F19" s="96"/>
      <c r="G19" s="96"/>
      <c r="I19" s="96"/>
      <c r="J19" s="96"/>
      <c r="K19" s="96"/>
      <c r="L19" s="96"/>
      <c r="N19" s="96"/>
      <c r="O19" s="96"/>
      <c r="P19" s="96"/>
      <c r="Q19" s="96"/>
    </row>
    <row r="20" spans="2:17" ht="15" thickBot="1" x14ac:dyDescent="0.35">
      <c r="B20" s="174" t="s">
        <v>146</v>
      </c>
      <c r="C20" s="98"/>
      <c r="D20" s="182"/>
      <c r="E20" s="182"/>
      <c r="F20" s="182"/>
      <c r="G20" s="182"/>
      <c r="I20" s="182"/>
      <c r="J20" s="182"/>
      <c r="K20" s="182"/>
      <c r="L20" s="182"/>
      <c r="N20" s="182"/>
      <c r="O20" s="182"/>
      <c r="P20" s="182"/>
      <c r="Q20" s="182"/>
    </row>
    <row r="21" spans="2:17" ht="15" thickBot="1" x14ac:dyDescent="0.35">
      <c r="B21" s="175" t="s">
        <v>20</v>
      </c>
      <c r="C21" s="176"/>
      <c r="D21" s="183">
        <f>D18*D19*D20</f>
        <v>0</v>
      </c>
      <c r="E21" s="183">
        <f t="shared" ref="E21:G21" si="0">E18*E19*E20</f>
        <v>0</v>
      </c>
      <c r="F21" s="183">
        <f t="shared" si="0"/>
        <v>0</v>
      </c>
      <c r="G21" s="183">
        <f t="shared" si="0"/>
        <v>0</v>
      </c>
      <c r="H21" s="184"/>
      <c r="I21" s="183">
        <f>I18*I19*I20</f>
        <v>0</v>
      </c>
      <c r="J21" s="183">
        <f t="shared" ref="J21:L21" si="1">J18*J19*J20</f>
        <v>0</v>
      </c>
      <c r="K21" s="183">
        <f t="shared" si="1"/>
        <v>0</v>
      </c>
      <c r="L21" s="183">
        <f t="shared" si="1"/>
        <v>0</v>
      </c>
      <c r="M21" s="184"/>
      <c r="N21" s="183">
        <f>N18*N19*N20</f>
        <v>0</v>
      </c>
      <c r="O21" s="183">
        <f t="shared" ref="O21:Q21" si="2">O18*O19*O20</f>
        <v>0</v>
      </c>
      <c r="P21" s="183">
        <f t="shared" si="2"/>
        <v>0</v>
      </c>
      <c r="Q21" s="185">
        <f t="shared" si="2"/>
        <v>0</v>
      </c>
    </row>
    <row r="22" spans="2:17" x14ac:dyDescent="0.3">
      <c r="B22" s="10"/>
      <c r="D22" s="10"/>
      <c r="E22" s="173"/>
      <c r="F22" s="173"/>
      <c r="G22" s="173"/>
      <c r="I22" s="173"/>
      <c r="J22" s="173"/>
      <c r="K22" s="173"/>
      <c r="L22" s="173"/>
      <c r="N22" s="173"/>
      <c r="O22" s="173"/>
      <c r="P22" s="173"/>
      <c r="Q22" s="173"/>
    </row>
    <row r="23" spans="2:17" x14ac:dyDescent="0.3">
      <c r="B23" s="10"/>
      <c r="D23" s="8"/>
      <c r="G23" s="1"/>
      <c r="I23" s="8"/>
      <c r="N23" s="8"/>
    </row>
    <row r="24" spans="2:17" x14ac:dyDescent="0.3">
      <c r="D24" s="8"/>
      <c r="G24" s="1"/>
      <c r="I24" s="8"/>
      <c r="N24" s="8"/>
    </row>
    <row r="27" spans="2:17" x14ac:dyDescent="0.3">
      <c r="D27" s="171" t="s">
        <v>139</v>
      </c>
      <c r="E27" s="171"/>
      <c r="F27" s="171"/>
      <c r="G27" s="171"/>
      <c r="H27" s="171"/>
      <c r="I27" s="171"/>
      <c r="J27" s="180" t="s">
        <v>153</v>
      </c>
      <c r="K27" s="56"/>
    </row>
    <row r="28" spans="2:17" x14ac:dyDescent="0.3">
      <c r="D28" s="6" t="s">
        <v>151</v>
      </c>
      <c r="E28" s="6"/>
      <c r="F28" s="6"/>
      <c r="G28" s="6"/>
      <c r="H28" s="6"/>
      <c r="I28" s="6"/>
      <c r="J28" s="181"/>
    </row>
    <row r="29" spans="2:17" x14ac:dyDescent="0.3">
      <c r="D29" s="6" t="s">
        <v>154</v>
      </c>
      <c r="G29" s="1"/>
      <c r="J29" s="181"/>
    </row>
  </sheetData>
  <dataValidations count="1">
    <dataValidation type="list" allowBlank="1" showInputMessage="1" showErrorMessage="1" sqref="J28:J29" xr:uid="{00000000-0002-0000-0800-000000000000}">
      <formula1>$T$1:$T$2</formula1>
    </dataValidation>
  </dataValidations>
  <pageMargins left="0.28999999999999998" right="0.19"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introduction</vt:lpstr>
      <vt:lpstr>summary</vt:lpstr>
      <vt:lpstr>per year budget actuals</vt:lpstr>
      <vt:lpstr>Budget P1 USD</vt:lpstr>
      <vt:lpstr>Budget P1 USD (2)</vt:lpstr>
      <vt:lpstr>Year 1 monthly budget</vt:lpstr>
      <vt:lpstr>total per cost category</vt:lpstr>
      <vt:lpstr>explanatory notes</vt:lpstr>
      <vt:lpstr>personnel  costs summary</vt:lpstr>
      <vt:lpstr>'Budget P1 USD (2)'!EUR</vt:lpstr>
      <vt:lpstr>EUR</vt:lpstr>
      <vt:lpstr>'explanatory notes'!Print_Area</vt:lpstr>
      <vt:lpstr>introduction!Print_Area</vt:lpstr>
      <vt:lpstr>'per year budget actuals'!Print_Area</vt:lpstr>
      <vt:lpstr>'personnel  costs summary'!Print_Area</vt:lpstr>
      <vt:lpstr>summary!Print_Area</vt:lpstr>
      <vt:lpstr>'total per cost category'!Print_Area</vt:lpstr>
      <vt:lpstr>'per year budget actuals'!Print_Titles</vt:lpstr>
      <vt:lpstr>'Budget P1 USD (2)'!USD</vt:lpstr>
      <vt:lpstr>USD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2021-06-03T14:07:02Z</dcterms:modified>
</cp:coreProperties>
</file>