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codeName="ThisWorkbook" defaultThemeVersion="124226"/>
  <xr:revisionPtr revIDLastSave="0" documentId="13_ncr:1_{41A74763-7AA3-429D-8AC3-F63FA846C0DE}" xr6:coauthVersionLast="45" xr6:coauthVersionMax="45" xr10:uidLastSave="{00000000-0000-0000-0000-000000000000}"/>
  <bookViews>
    <workbookView xWindow="-110" yWindow="-110" windowWidth="19420" windowHeight="10420" tabRatio="653" activeTab="2" xr2:uid="{00000000-000D-0000-FFFF-FFFF00000000}"/>
  </bookViews>
  <sheets>
    <sheet name="Introduction &amp; Gen. Information" sheetId="26" r:id="rId1"/>
    <sheet name="2019 - Budget, Actual &amp; Forec." sheetId="19" r:id="rId2"/>
    <sheet name="Procurement plan" sheetId="33" r:id="rId3"/>
    <sheet name="Per year budget actuals {xxx}" sheetId="28" state="hidden" r:id="rId4"/>
    <sheet name="2020 - Budget, Actual &amp; Forec." sheetId="30" state="hidden" r:id="rId5"/>
    <sheet name="2021 - Budget, Actual &amp; Forec." sheetId="32" state="hidden" r:id="rId6"/>
    <sheet name="Budget P1 USD" sheetId="20" state="hidden" r:id="rId7"/>
    <sheet name="Budget P1 USD (2)" sheetId="21" state="hidden" r:id="rId8"/>
    <sheet name="Year 1 monthly budget" sheetId="22" state="hidden" r:id="rId9"/>
  </sheets>
  <definedNames>
    <definedName name="EUR" localSheetId="7">'Budget P1 USD (2)'!$H$1</definedName>
    <definedName name="EUR">'Budget P1 USD'!$H$1</definedName>
    <definedName name="ghc" localSheetId="4">#REF!</definedName>
    <definedName name="ghc" localSheetId="5">#REF!</definedName>
    <definedName name="ghc" localSheetId="3">#REF!</definedName>
    <definedName name="ghc">#REF!</definedName>
    <definedName name="_xlnm.Print_Area" localSheetId="1">'2019 - Budget, Actual &amp; Forec.'!$A$1:$CP$271</definedName>
    <definedName name="_xlnm.Print_Area" localSheetId="4">'2020 - Budget, Actual &amp; Forec.'!$A$1:$CD$271</definedName>
    <definedName name="_xlnm.Print_Area" localSheetId="5">'2021 - Budget, Actual &amp; Forec.'!$A$1:$BD$271</definedName>
    <definedName name="_xlnm.Print_Area" localSheetId="0">'Introduction &amp; Gen. Information'!$A$1:$V$26</definedName>
    <definedName name="_xlnm.Print_Area" localSheetId="3">'Per year budget actuals {xxx}'!$A$1:$BN$112</definedName>
    <definedName name="_xlnm.Print_Titles" localSheetId="1">'2019 - Budget, Actual &amp; Forec.'!$A:$B</definedName>
    <definedName name="_xlnm.Print_Titles" localSheetId="4">'2020 - Budget, Actual &amp; Forec.'!$A:$B</definedName>
    <definedName name="_xlnm.Print_Titles" localSheetId="5">'2021 - Budget, Actual &amp; Forec.'!$A:$B</definedName>
    <definedName name="_xlnm.Print_Titles" localSheetId="3">'Per year budget actuals {xxx}'!$A:$B</definedName>
    <definedName name="USD" localSheetId="7">'Budget P1 USD (2)'!$H$1</definedName>
    <definedName name="USD">'Budget P1 USD'!$H$1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" i="19" l="1"/>
  <c r="BE270" i="19" l="1"/>
  <c r="BC270" i="19"/>
  <c r="BA270" i="19"/>
  <c r="AY270" i="19"/>
  <c r="CQ270" i="19"/>
  <c r="CO270" i="19"/>
  <c r="CM270" i="19"/>
  <c r="CK270" i="19"/>
  <c r="AA270" i="19"/>
  <c r="Y270" i="19"/>
  <c r="W270" i="19"/>
  <c r="U270" i="19"/>
  <c r="CE270" i="30"/>
  <c r="CC270" i="30"/>
  <c r="CA270" i="30"/>
  <c r="BY270" i="30"/>
  <c r="AG270" i="30"/>
  <c r="AE270" i="30"/>
  <c r="AC270" i="30"/>
  <c r="AA270" i="30"/>
  <c r="CE265" i="30"/>
  <c r="CE233" i="30"/>
  <c r="CE201" i="30"/>
  <c r="CE169" i="30"/>
  <c r="CE137" i="30"/>
  <c r="CE105" i="30"/>
  <c r="CE73" i="30"/>
  <c r="CE41" i="30"/>
  <c r="CE9" i="30"/>
  <c r="CQ265" i="19"/>
  <c r="CQ233" i="19"/>
  <c r="CQ201" i="19"/>
  <c r="CQ169" i="19"/>
  <c r="CQ137" i="19"/>
  <c r="CQ105" i="19"/>
  <c r="CQ73" i="19"/>
  <c r="CQ41" i="19"/>
  <c r="CQ9" i="19"/>
  <c r="CA268" i="19" l="1"/>
  <c r="CA267" i="19"/>
  <c r="CA266" i="19"/>
  <c r="CA265" i="19" s="1"/>
  <c r="BZ265" i="19"/>
  <c r="BY265" i="19"/>
  <c r="BX265" i="19"/>
  <c r="CA263" i="19"/>
  <c r="CA262" i="19"/>
  <c r="CA261" i="19"/>
  <c r="CA260" i="19"/>
  <c r="CA259" i="19"/>
  <c r="CA258" i="19" s="1"/>
  <c r="BZ258" i="19"/>
  <c r="BY258" i="19"/>
  <c r="BX258" i="19"/>
  <c r="CA257" i="19"/>
  <c r="CA256" i="19"/>
  <c r="CA255" i="19"/>
  <c r="CA254" i="19"/>
  <c r="CA253" i="19"/>
  <c r="CA252" i="19" s="1"/>
  <c r="BZ252" i="19"/>
  <c r="BY252" i="19"/>
  <c r="BX252" i="19"/>
  <c r="CA251" i="19"/>
  <c r="CA250" i="19"/>
  <c r="CA246" i="19" s="1"/>
  <c r="CA249" i="19"/>
  <c r="CA248" i="19"/>
  <c r="CA247" i="19"/>
  <c r="BZ246" i="19"/>
  <c r="BY246" i="19"/>
  <c r="BX246" i="19"/>
  <c r="CA245" i="19"/>
  <c r="CA240" i="19" s="1"/>
  <c r="CA244" i="19"/>
  <c r="CA243" i="19"/>
  <c r="CA242" i="19"/>
  <c r="CA241" i="19"/>
  <c r="BZ240" i="19"/>
  <c r="BY240" i="19"/>
  <c r="BX240" i="19"/>
  <c r="CA239" i="19"/>
  <c r="CA238" i="19"/>
  <c r="CA237" i="19"/>
  <c r="CA236" i="19"/>
  <c r="BX236" i="19"/>
  <c r="CA235" i="19"/>
  <c r="BY235" i="19" s="1"/>
  <c r="BY234" i="19" s="1"/>
  <c r="BY233" i="19" s="1"/>
  <c r="BZ234" i="19"/>
  <c r="BZ233" i="19"/>
  <c r="CA231" i="19"/>
  <c r="CA230" i="19"/>
  <c r="CA229" i="19"/>
  <c r="CA228" i="19"/>
  <c r="CA227" i="19"/>
  <c r="CA226" i="19"/>
  <c r="BZ226" i="19"/>
  <c r="BY226" i="19"/>
  <c r="BX226" i="19"/>
  <c r="CA225" i="19"/>
  <c r="CA224" i="19"/>
  <c r="CA223" i="19"/>
  <c r="CA222" i="19"/>
  <c r="CA221" i="19"/>
  <c r="CA220" i="19" s="1"/>
  <c r="BZ220" i="19"/>
  <c r="BY220" i="19"/>
  <c r="BX220" i="19"/>
  <c r="CA219" i="19"/>
  <c r="CA218" i="19"/>
  <c r="CA217" i="19"/>
  <c r="CA216" i="19"/>
  <c r="CA214" i="19" s="1"/>
  <c r="CA215" i="19"/>
  <c r="BZ214" i="19"/>
  <c r="BY214" i="19"/>
  <c r="BX214" i="19"/>
  <c r="CA213" i="19"/>
  <c r="CA212" i="19"/>
  <c r="CA211" i="19"/>
  <c r="CA210" i="19"/>
  <c r="CA209" i="19"/>
  <c r="CA208" i="19" s="1"/>
  <c r="BZ208" i="19"/>
  <c r="BY208" i="19"/>
  <c r="BX208" i="19"/>
  <c r="CA207" i="19"/>
  <c r="CA206" i="19"/>
  <c r="CA205" i="19"/>
  <c r="CA204" i="19"/>
  <c r="BX204" i="19" s="1"/>
  <c r="CA203" i="19"/>
  <c r="BY203" i="19" s="1"/>
  <c r="BY202" i="19" s="1"/>
  <c r="BY201" i="19" s="1"/>
  <c r="BZ202" i="19"/>
  <c r="BZ201" i="19" s="1"/>
  <c r="CA199" i="19"/>
  <c r="CA198" i="19"/>
  <c r="CA197" i="19"/>
  <c r="CA196" i="19"/>
  <c r="CA195" i="19"/>
  <c r="CA194" i="19" s="1"/>
  <c r="BZ194" i="19"/>
  <c r="BY194" i="19"/>
  <c r="BX194" i="19"/>
  <c r="CA193" i="19"/>
  <c r="CA192" i="19"/>
  <c r="CA191" i="19"/>
  <c r="CA190" i="19"/>
  <c r="CA189" i="19"/>
  <c r="CA188" i="19" s="1"/>
  <c r="BZ188" i="19"/>
  <c r="BY188" i="19"/>
  <c r="BX188" i="19"/>
  <c r="CA187" i="19"/>
  <c r="CA186" i="19"/>
  <c r="CA185" i="19"/>
  <c r="CA184" i="19"/>
  <c r="CA183" i="19"/>
  <c r="CA182" i="19" s="1"/>
  <c r="BZ182" i="19"/>
  <c r="BY182" i="19"/>
  <c r="BX182" i="19"/>
  <c r="CA181" i="19"/>
  <c r="CA176" i="19" s="1"/>
  <c r="CA180" i="19"/>
  <c r="CA179" i="19"/>
  <c r="CA178" i="19"/>
  <c r="CA177" i="19"/>
  <c r="BZ176" i="19"/>
  <c r="BY176" i="19"/>
  <c r="BX176" i="19"/>
  <c r="CA175" i="19"/>
  <c r="CA174" i="19"/>
  <c r="CA173" i="19"/>
  <c r="CA172" i="19"/>
  <c r="BX172" i="19"/>
  <c r="CA171" i="19"/>
  <c r="BY171" i="19" s="1"/>
  <c r="BY170" i="19" s="1"/>
  <c r="BY169" i="19" s="1"/>
  <c r="BZ170" i="19"/>
  <c r="BZ169" i="19"/>
  <c r="CA167" i="19"/>
  <c r="CA166" i="19"/>
  <c r="CA165" i="19"/>
  <c r="CA164" i="19"/>
  <c r="CA163" i="19"/>
  <c r="CA162" i="19"/>
  <c r="BZ162" i="19"/>
  <c r="BY162" i="19"/>
  <c r="BX162" i="19"/>
  <c r="CA161" i="19"/>
  <c r="CA160" i="19"/>
  <c r="CA159" i="19"/>
  <c r="CA158" i="19"/>
  <c r="CA157" i="19"/>
  <c r="CA156" i="19" s="1"/>
  <c r="BZ156" i="19"/>
  <c r="BY156" i="19"/>
  <c r="BX156" i="19"/>
  <c r="CA155" i="19"/>
  <c r="CA154" i="19"/>
  <c r="CA153" i="19"/>
  <c r="CA152" i="19"/>
  <c r="CA150" i="19" s="1"/>
  <c r="CA151" i="19"/>
  <c r="BZ150" i="19"/>
  <c r="BY150" i="19"/>
  <c r="BX150" i="19"/>
  <c r="CA149" i="19"/>
  <c r="CA148" i="19"/>
  <c r="CA147" i="19"/>
  <c r="CA146" i="19"/>
  <c r="CA145" i="19"/>
  <c r="CA144" i="19" s="1"/>
  <c r="BZ144" i="19"/>
  <c r="BY144" i="19"/>
  <c r="BX144" i="19"/>
  <c r="CA143" i="19"/>
  <c r="CA142" i="19"/>
  <c r="CA141" i="19"/>
  <c r="CA140" i="19"/>
  <c r="BX140" i="19" s="1"/>
  <c r="CA139" i="19"/>
  <c r="BY139" i="19" s="1"/>
  <c r="BY138" i="19" s="1"/>
  <c r="BY137" i="19" s="1"/>
  <c r="BZ138" i="19"/>
  <c r="BZ137" i="19" s="1"/>
  <c r="CA135" i="19"/>
  <c r="CA134" i="19"/>
  <c r="CA133" i="19"/>
  <c r="CA132" i="19"/>
  <c r="CA131" i="19"/>
  <c r="CA130" i="19" s="1"/>
  <c r="BZ130" i="19"/>
  <c r="BY130" i="19"/>
  <c r="BX130" i="19"/>
  <c r="CA129" i="19"/>
  <c r="CA128" i="19"/>
  <c r="CA127" i="19"/>
  <c r="CA126" i="19"/>
  <c r="CA125" i="19"/>
  <c r="CA124" i="19" s="1"/>
  <c r="BZ124" i="19"/>
  <c r="BY124" i="19"/>
  <c r="BX124" i="19"/>
  <c r="CA123" i="19"/>
  <c r="CA122" i="19"/>
  <c r="CA121" i="19"/>
  <c r="CA120" i="19"/>
  <c r="CA118" i="19" s="1"/>
  <c r="CA119" i="19"/>
  <c r="BZ118" i="19"/>
  <c r="BY118" i="19"/>
  <c r="BX118" i="19"/>
  <c r="CA117" i="19"/>
  <c r="CA112" i="19" s="1"/>
  <c r="CA116" i="19"/>
  <c r="CA115" i="19"/>
  <c r="CA114" i="19"/>
  <c r="CA113" i="19"/>
  <c r="BZ112" i="19"/>
  <c r="BY112" i="19"/>
  <c r="BX112" i="19"/>
  <c r="CA111" i="19"/>
  <c r="CA110" i="19"/>
  <c r="CA109" i="19"/>
  <c r="CA108" i="19"/>
  <c r="BX108" i="19"/>
  <c r="CA107" i="19"/>
  <c r="BY107" i="19" s="1"/>
  <c r="BY106" i="19" s="1"/>
  <c r="BY105" i="19" s="1"/>
  <c r="BZ106" i="19"/>
  <c r="BZ105" i="19"/>
  <c r="CA103" i="19"/>
  <c r="CA102" i="19"/>
  <c r="CA101" i="19"/>
  <c r="CA100" i="19"/>
  <c r="CA99" i="19"/>
  <c r="CA98" i="19"/>
  <c r="BZ98" i="19"/>
  <c r="BY98" i="19"/>
  <c r="BX98" i="19"/>
  <c r="CA97" i="19"/>
  <c r="CA96" i="19"/>
  <c r="CA95" i="19"/>
  <c r="CA94" i="19"/>
  <c r="CA93" i="19"/>
  <c r="CA92" i="19" s="1"/>
  <c r="BZ92" i="19"/>
  <c r="BY92" i="19"/>
  <c r="BX92" i="19"/>
  <c r="CA91" i="19"/>
  <c r="CA90" i="19"/>
  <c r="CA89" i="19"/>
  <c r="CA88" i="19"/>
  <c r="CA86" i="19" s="1"/>
  <c r="CA87" i="19"/>
  <c r="BZ86" i="19"/>
  <c r="BY86" i="19"/>
  <c r="BX86" i="19"/>
  <c r="CA85" i="19"/>
  <c r="CA84" i="19"/>
  <c r="CA83" i="19"/>
  <c r="CA82" i="19"/>
  <c r="CA81" i="19"/>
  <c r="CA80" i="19" s="1"/>
  <c r="BZ80" i="19"/>
  <c r="BY80" i="19"/>
  <c r="BX80" i="19"/>
  <c r="CA79" i="19"/>
  <c r="CA78" i="19"/>
  <c r="CA77" i="19"/>
  <c r="CA76" i="19"/>
  <c r="BX76" i="19" s="1"/>
  <c r="CA75" i="19"/>
  <c r="BY75" i="19" s="1"/>
  <c r="BY74" i="19" s="1"/>
  <c r="BY73" i="19" s="1"/>
  <c r="BZ74" i="19"/>
  <c r="BZ73" i="19" s="1"/>
  <c r="CA71" i="19"/>
  <c r="CA70" i="19"/>
  <c r="CA69" i="19"/>
  <c r="CA68" i="19"/>
  <c r="CA67" i="19"/>
  <c r="CA66" i="19" s="1"/>
  <c r="BZ66" i="19"/>
  <c r="BY66" i="19"/>
  <c r="BX66" i="19"/>
  <c r="CA65" i="19"/>
  <c r="CA64" i="19"/>
  <c r="CA63" i="19"/>
  <c r="CA62" i="19"/>
  <c r="CA61" i="19"/>
  <c r="CA60" i="19" s="1"/>
  <c r="BZ60" i="19"/>
  <c r="BY60" i="19"/>
  <c r="BX60" i="19"/>
  <c r="CA59" i="19"/>
  <c r="CA58" i="19"/>
  <c r="CA57" i="19"/>
  <c r="CA56" i="19"/>
  <c r="CA55" i="19"/>
  <c r="CA54" i="19" s="1"/>
  <c r="BZ54" i="19"/>
  <c r="BY54" i="19"/>
  <c r="BX54" i="19"/>
  <c r="CA53" i="19"/>
  <c r="CA48" i="19" s="1"/>
  <c r="CA52" i="19"/>
  <c r="CA51" i="19"/>
  <c r="CA50" i="19"/>
  <c r="CA49" i="19"/>
  <c r="BZ48" i="19"/>
  <c r="BY48" i="19"/>
  <c r="BX48" i="19"/>
  <c r="CA47" i="19"/>
  <c r="CA46" i="19"/>
  <c r="CA45" i="19"/>
  <c r="CA44" i="19"/>
  <c r="BX44" i="19"/>
  <c r="CA43" i="19"/>
  <c r="BY43" i="19" s="1"/>
  <c r="BY42" i="19" s="1"/>
  <c r="BY41" i="19" s="1"/>
  <c r="BZ42" i="19"/>
  <c r="BZ41" i="19"/>
  <c r="CA39" i="19"/>
  <c r="CA38" i="19"/>
  <c r="CA37" i="19"/>
  <c r="CA36" i="19"/>
  <c r="CA35" i="19"/>
  <c r="CA34" i="19"/>
  <c r="BZ34" i="19"/>
  <c r="BY34" i="19"/>
  <c r="BX34" i="19"/>
  <c r="CA33" i="19"/>
  <c r="CA32" i="19"/>
  <c r="CA31" i="19"/>
  <c r="CA30" i="19"/>
  <c r="CA29" i="19"/>
  <c r="CA28" i="19" s="1"/>
  <c r="BZ28" i="19"/>
  <c r="BY28" i="19"/>
  <c r="BX28" i="19"/>
  <c r="CA27" i="19"/>
  <c r="CA26" i="19"/>
  <c r="CA25" i="19"/>
  <c r="CA24" i="19"/>
  <c r="CA22" i="19" s="1"/>
  <c r="CA23" i="19"/>
  <c r="BZ22" i="19"/>
  <c r="BY22" i="19"/>
  <c r="BX22" i="19"/>
  <c r="CA21" i="19"/>
  <c r="CA20" i="19"/>
  <c r="CA19" i="19"/>
  <c r="CA18" i="19"/>
  <c r="CA17" i="19"/>
  <c r="CA16" i="19" s="1"/>
  <c r="BZ16" i="19"/>
  <c r="BY16" i="19"/>
  <c r="BX16" i="19"/>
  <c r="CA15" i="19"/>
  <c r="CA14" i="19"/>
  <c r="CA13" i="19"/>
  <c r="CA12" i="19"/>
  <c r="BX12" i="19" s="1"/>
  <c r="CA11" i="19"/>
  <c r="BY11" i="19" s="1"/>
  <c r="BY10" i="19" s="1"/>
  <c r="BY9" i="19" s="1"/>
  <c r="BZ10" i="19"/>
  <c r="BZ9" i="19" s="1"/>
  <c r="BR268" i="19"/>
  <c r="BR267" i="19"/>
  <c r="BR266" i="19"/>
  <c r="BR263" i="19"/>
  <c r="BR262" i="19"/>
  <c r="BR258" i="19" s="1"/>
  <c r="BR261" i="19"/>
  <c r="BR260" i="19"/>
  <c r="BR259" i="19"/>
  <c r="BQ258" i="19"/>
  <c r="BP258" i="19"/>
  <c r="BO258" i="19"/>
  <c r="BR257" i="19"/>
  <c r="BR256" i="19"/>
  <c r="BR255" i="19"/>
  <c r="BR254" i="19"/>
  <c r="BR253" i="19"/>
  <c r="BR252" i="19" s="1"/>
  <c r="BQ252" i="19"/>
  <c r="BP252" i="19"/>
  <c r="BO252" i="19"/>
  <c r="BR251" i="19"/>
  <c r="BR250" i="19"/>
  <c r="BR249" i="19"/>
  <c r="BR248" i="19"/>
  <c r="BR246" i="19" s="1"/>
  <c r="BR247" i="19"/>
  <c r="BQ246" i="19"/>
  <c r="BP246" i="19"/>
  <c r="BO246" i="19"/>
  <c r="BR245" i="19"/>
  <c r="BR244" i="19"/>
  <c r="BR243" i="19"/>
  <c r="BR240" i="19" s="1"/>
  <c r="BR242" i="19"/>
  <c r="BR241" i="19"/>
  <c r="BQ240" i="19"/>
  <c r="BP240" i="19"/>
  <c r="BO240" i="19"/>
  <c r="BR239" i="19"/>
  <c r="BR238" i="19"/>
  <c r="BR237" i="19"/>
  <c r="BR236" i="19"/>
  <c r="BO236" i="19"/>
  <c r="BR235" i="19"/>
  <c r="BP235" i="19" s="1"/>
  <c r="BR231" i="19"/>
  <c r="BR230" i="19"/>
  <c r="BR226" i="19" s="1"/>
  <c r="BR229" i="19"/>
  <c r="BR228" i="19"/>
  <c r="BR227" i="19"/>
  <c r="BQ226" i="19"/>
  <c r="BP226" i="19"/>
  <c r="BO226" i="19"/>
  <c r="BR225" i="19"/>
  <c r="BR224" i="19"/>
  <c r="BR223" i="19"/>
  <c r="BR222" i="19"/>
  <c r="BR221" i="19"/>
  <c r="BR220" i="19" s="1"/>
  <c r="BQ220" i="19"/>
  <c r="BP220" i="19"/>
  <c r="BO220" i="19"/>
  <c r="BR219" i="19"/>
  <c r="BR218" i="19"/>
  <c r="BR217" i="19"/>
  <c r="BR216" i="19"/>
  <c r="BR214" i="19" s="1"/>
  <c r="BR215" i="19"/>
  <c r="BQ214" i="19"/>
  <c r="BP214" i="19"/>
  <c r="BO214" i="19"/>
  <c r="BR213" i="19"/>
  <c r="BR212" i="19"/>
  <c r="BR211" i="19"/>
  <c r="BR210" i="19"/>
  <c r="BR209" i="19"/>
  <c r="BR208" i="19"/>
  <c r="BQ208" i="19"/>
  <c r="BP208" i="19"/>
  <c r="BO208" i="19"/>
  <c r="BR207" i="19"/>
  <c r="BR206" i="19"/>
  <c r="BR205" i="19"/>
  <c r="BR204" i="19"/>
  <c r="BO204" i="19"/>
  <c r="BR203" i="19"/>
  <c r="BP203" i="19" s="1"/>
  <c r="BR199" i="19"/>
  <c r="BR198" i="19"/>
  <c r="BR197" i="19"/>
  <c r="BR194" i="19" s="1"/>
  <c r="BR196" i="19"/>
  <c r="BR195" i="19"/>
  <c r="BQ194" i="19"/>
  <c r="BP194" i="19"/>
  <c r="BO194" i="19"/>
  <c r="BR193" i="19"/>
  <c r="BR192" i="19"/>
  <c r="BR191" i="19"/>
  <c r="BR190" i="19"/>
  <c r="BR189" i="19"/>
  <c r="BR188" i="19" s="1"/>
  <c r="BQ188" i="19"/>
  <c r="BP188" i="19"/>
  <c r="BO188" i="19"/>
  <c r="BR187" i="19"/>
  <c r="BR186" i="19"/>
  <c r="BR185" i="19"/>
  <c r="BR184" i="19"/>
  <c r="BR182" i="19" s="1"/>
  <c r="BR183" i="19"/>
  <c r="BQ182" i="19"/>
  <c r="BP182" i="19"/>
  <c r="BO182" i="19"/>
  <c r="BR181" i="19"/>
  <c r="BR180" i="19"/>
  <c r="BR179" i="19"/>
  <c r="BR178" i="19"/>
  <c r="BR177" i="19"/>
  <c r="BR176" i="19"/>
  <c r="BQ176" i="19"/>
  <c r="BP176" i="19"/>
  <c r="BO176" i="19"/>
  <c r="BR175" i="19"/>
  <c r="BR174" i="19"/>
  <c r="BR173" i="19"/>
  <c r="BR172" i="19"/>
  <c r="BO172" i="19"/>
  <c r="BR171" i="19"/>
  <c r="BO171" i="19" s="1"/>
  <c r="BP171" i="19"/>
  <c r="BR167" i="19"/>
  <c r="BR166" i="19"/>
  <c r="BR165" i="19"/>
  <c r="BR164" i="19"/>
  <c r="BR163" i="19"/>
  <c r="BR162" i="19"/>
  <c r="BQ162" i="19"/>
  <c r="BP162" i="19"/>
  <c r="BO162" i="19"/>
  <c r="BR161" i="19"/>
  <c r="BR160" i="19"/>
  <c r="BR159" i="19"/>
  <c r="BR158" i="19"/>
  <c r="BR157" i="19"/>
  <c r="BR156" i="19"/>
  <c r="BQ156" i="19"/>
  <c r="BP156" i="19"/>
  <c r="BO156" i="19"/>
  <c r="BR155" i="19"/>
  <c r="BR154" i="19"/>
  <c r="BR153" i="19"/>
  <c r="BR152" i="19"/>
  <c r="BR151" i="19"/>
  <c r="BR150" i="19"/>
  <c r="BQ150" i="19"/>
  <c r="BP150" i="19"/>
  <c r="BO150" i="19"/>
  <c r="BR149" i="19"/>
  <c r="BR148" i="19"/>
  <c r="BR147" i="19"/>
  <c r="BR146" i="19"/>
  <c r="BR145" i="19"/>
  <c r="BR144" i="19" s="1"/>
  <c r="BQ144" i="19"/>
  <c r="BP144" i="19"/>
  <c r="BO144" i="19"/>
  <c r="BR143" i="19"/>
  <c r="BR142" i="19"/>
  <c r="BR141" i="19"/>
  <c r="BR140" i="19"/>
  <c r="BO140" i="19" s="1"/>
  <c r="BR139" i="19"/>
  <c r="BP139" i="19" s="1"/>
  <c r="BO139" i="19"/>
  <c r="BR135" i="19"/>
  <c r="BR134" i="19"/>
  <c r="BR133" i="19"/>
  <c r="BR130" i="19" s="1"/>
  <c r="BR132" i="19"/>
  <c r="BR131" i="19"/>
  <c r="BQ130" i="19"/>
  <c r="BP130" i="19"/>
  <c r="BO130" i="19"/>
  <c r="BR129" i="19"/>
  <c r="BR128" i="19"/>
  <c r="BR127" i="19"/>
  <c r="BR126" i="19"/>
  <c r="BR125" i="19"/>
  <c r="BR124" i="19" s="1"/>
  <c r="BQ124" i="19"/>
  <c r="BP124" i="19"/>
  <c r="BO124" i="19"/>
  <c r="BR123" i="19"/>
  <c r="BR122" i="19"/>
  <c r="BR121" i="19"/>
  <c r="BR120" i="19"/>
  <c r="BR118" i="19" s="1"/>
  <c r="BR119" i="19"/>
  <c r="BQ118" i="19"/>
  <c r="BP118" i="19"/>
  <c r="BO118" i="19"/>
  <c r="BR117" i="19"/>
  <c r="BR116" i="19"/>
  <c r="BR115" i="19"/>
  <c r="BR114" i="19"/>
  <c r="BR113" i="19"/>
  <c r="BR112" i="19"/>
  <c r="BQ112" i="19"/>
  <c r="BP112" i="19"/>
  <c r="BO112" i="19"/>
  <c r="BR111" i="19"/>
  <c r="BR110" i="19"/>
  <c r="BR109" i="19"/>
  <c r="BR108" i="19"/>
  <c r="BO108" i="19"/>
  <c r="BR107" i="19"/>
  <c r="BO107" i="19" s="1"/>
  <c r="BP107" i="19"/>
  <c r="BR103" i="19"/>
  <c r="BR102" i="19"/>
  <c r="BR101" i="19"/>
  <c r="BR100" i="19"/>
  <c r="BR99" i="19"/>
  <c r="BR98" i="19" s="1"/>
  <c r="BQ98" i="19"/>
  <c r="BP98" i="19"/>
  <c r="BO98" i="19"/>
  <c r="BR97" i="19"/>
  <c r="BR96" i="19"/>
  <c r="BR95" i="19"/>
  <c r="BR94" i="19"/>
  <c r="BR93" i="19"/>
  <c r="BR92" i="19" s="1"/>
  <c r="BQ92" i="19"/>
  <c r="BP92" i="19"/>
  <c r="BO92" i="19"/>
  <c r="BR91" i="19"/>
  <c r="BR90" i="19"/>
  <c r="BR89" i="19"/>
  <c r="BR88" i="19"/>
  <c r="BR87" i="19"/>
  <c r="BR86" i="19"/>
  <c r="BQ86" i="19"/>
  <c r="BP86" i="19"/>
  <c r="BO86" i="19"/>
  <c r="BR85" i="19"/>
  <c r="BR84" i="19"/>
  <c r="BR80" i="19" s="1"/>
  <c r="BR83" i="19"/>
  <c r="BR82" i="19"/>
  <c r="BR81" i="19"/>
  <c r="BQ80" i="19"/>
  <c r="BP80" i="19"/>
  <c r="BO80" i="19"/>
  <c r="BR79" i="19"/>
  <c r="BR78" i="19"/>
  <c r="BR77" i="19"/>
  <c r="BR76" i="19"/>
  <c r="BO76" i="19"/>
  <c r="BR75" i="19"/>
  <c r="BP75" i="19" s="1"/>
  <c r="BR71" i="19"/>
  <c r="BR70" i="19"/>
  <c r="BR69" i="19"/>
  <c r="BR66" i="19" s="1"/>
  <c r="BR68" i="19"/>
  <c r="BR67" i="19"/>
  <c r="BQ66" i="19"/>
  <c r="BP66" i="19"/>
  <c r="BO66" i="19"/>
  <c r="BR65" i="19"/>
  <c r="BR64" i="19"/>
  <c r="BR63" i="19"/>
  <c r="BR62" i="19"/>
  <c r="BR61" i="19"/>
  <c r="BR60" i="19" s="1"/>
  <c r="BQ60" i="19"/>
  <c r="BP60" i="19"/>
  <c r="BO60" i="19"/>
  <c r="BR59" i="19"/>
  <c r="BR54" i="19" s="1"/>
  <c r="BR58" i="19"/>
  <c r="BR57" i="19"/>
  <c r="BR56" i="19"/>
  <c r="BR55" i="19"/>
  <c r="BQ54" i="19"/>
  <c r="BP54" i="19"/>
  <c r="BO54" i="19"/>
  <c r="BR53" i="19"/>
  <c r="BR52" i="19"/>
  <c r="BR51" i="19"/>
  <c r="BR50" i="19"/>
  <c r="BR49" i="19"/>
  <c r="BR48" i="19"/>
  <c r="BQ48" i="19"/>
  <c r="BP48" i="19"/>
  <c r="BO48" i="19"/>
  <c r="BR47" i="19"/>
  <c r="BR46" i="19"/>
  <c r="BR45" i="19"/>
  <c r="BR44" i="19"/>
  <c r="BO44" i="19"/>
  <c r="BR43" i="19"/>
  <c r="BO43" i="19" s="1"/>
  <c r="BP43" i="19"/>
  <c r="BR39" i="19"/>
  <c r="BR38" i="19"/>
  <c r="BR37" i="19"/>
  <c r="BR34" i="19" s="1"/>
  <c r="BR36" i="19"/>
  <c r="BR35" i="19"/>
  <c r="BQ34" i="19"/>
  <c r="BP34" i="19"/>
  <c r="BO34" i="19"/>
  <c r="BR33" i="19"/>
  <c r="BR32" i="19"/>
  <c r="BR31" i="19"/>
  <c r="BR30" i="19"/>
  <c r="BR29" i="19"/>
  <c r="BR28" i="19" s="1"/>
  <c r="BQ28" i="19"/>
  <c r="BP28" i="19"/>
  <c r="BO28" i="19"/>
  <c r="BR27" i="19"/>
  <c r="BR22" i="19" s="1"/>
  <c r="BR26" i="19"/>
  <c r="BR25" i="19"/>
  <c r="BR24" i="19"/>
  <c r="BR23" i="19"/>
  <c r="BQ22" i="19"/>
  <c r="BP22" i="19"/>
  <c r="BO22" i="19"/>
  <c r="BR21" i="19"/>
  <c r="BR20" i="19"/>
  <c r="BR19" i="19"/>
  <c r="BR18" i="19"/>
  <c r="BR17" i="19"/>
  <c r="BR16" i="19"/>
  <c r="BQ16" i="19"/>
  <c r="BP16" i="19"/>
  <c r="BO16" i="19"/>
  <c r="BR15" i="19"/>
  <c r="BR14" i="19"/>
  <c r="BR13" i="19"/>
  <c r="BR12" i="19"/>
  <c r="BO12" i="19"/>
  <c r="BR11" i="19"/>
  <c r="BO11" i="19" s="1"/>
  <c r="BP11" i="19"/>
  <c r="H236" i="19"/>
  <c r="I235" i="19"/>
  <c r="H235" i="19"/>
  <c r="H204" i="19"/>
  <c r="I203" i="19"/>
  <c r="H203" i="19"/>
  <c r="H172" i="19"/>
  <c r="I171" i="19"/>
  <c r="H171" i="19"/>
  <c r="H140" i="19"/>
  <c r="I139" i="19"/>
  <c r="H139" i="19"/>
  <c r="H108" i="19"/>
  <c r="I107" i="19"/>
  <c r="H107" i="19"/>
  <c r="H76" i="19"/>
  <c r="I75" i="19"/>
  <c r="H75" i="19"/>
  <c r="H44" i="19"/>
  <c r="I43" i="19"/>
  <c r="H43" i="19"/>
  <c r="K268" i="19"/>
  <c r="K267" i="19"/>
  <c r="K266" i="19"/>
  <c r="K263" i="19"/>
  <c r="K262" i="19"/>
  <c r="K258" i="19" s="1"/>
  <c r="K261" i="19"/>
  <c r="K260" i="19"/>
  <c r="K259" i="19"/>
  <c r="K257" i="19"/>
  <c r="K256" i="19"/>
  <c r="K255" i="19"/>
  <c r="K254" i="19"/>
  <c r="K252" i="19" s="1"/>
  <c r="K253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1" i="19"/>
  <c r="K230" i="19"/>
  <c r="K229" i="19"/>
  <c r="K228" i="19"/>
  <c r="K227" i="19"/>
  <c r="K226" i="19"/>
  <c r="K225" i="19"/>
  <c r="K224" i="19"/>
  <c r="K220" i="19" s="1"/>
  <c r="K223" i="19"/>
  <c r="K222" i="19"/>
  <c r="K221" i="19"/>
  <c r="K219" i="19"/>
  <c r="K218" i="19"/>
  <c r="K217" i="19"/>
  <c r="K216" i="19"/>
  <c r="K214" i="19" s="1"/>
  <c r="K215" i="19"/>
  <c r="K213" i="19"/>
  <c r="K212" i="19"/>
  <c r="K211" i="19"/>
  <c r="K210" i="19"/>
  <c r="K209" i="19"/>
  <c r="K208" i="19"/>
  <c r="K207" i="19"/>
  <c r="K206" i="19"/>
  <c r="K205" i="19"/>
  <c r="K204" i="19"/>
  <c r="K203" i="19"/>
  <c r="K199" i="19"/>
  <c r="K198" i="19"/>
  <c r="K197" i="19"/>
  <c r="K196" i="19"/>
  <c r="K195" i="19"/>
  <c r="K194" i="19"/>
  <c r="K193" i="19"/>
  <c r="K192" i="19"/>
  <c r="K188" i="19" s="1"/>
  <c r="K191" i="19"/>
  <c r="K190" i="19"/>
  <c r="K189" i="19"/>
  <c r="K187" i="19"/>
  <c r="K186" i="19"/>
  <c r="K185" i="19"/>
  <c r="K184" i="19"/>
  <c r="K182" i="19" s="1"/>
  <c r="K183" i="19"/>
  <c r="K181" i="19"/>
  <c r="K180" i="19"/>
  <c r="K179" i="19"/>
  <c r="K178" i="19"/>
  <c r="K177" i="19"/>
  <c r="K176" i="19"/>
  <c r="K175" i="19"/>
  <c r="K174" i="19"/>
  <c r="K173" i="19"/>
  <c r="K172" i="19"/>
  <c r="K171" i="19"/>
  <c r="K167" i="19"/>
  <c r="K166" i="19"/>
  <c r="K165" i="19"/>
  <c r="K162" i="19" s="1"/>
  <c r="K164" i="19"/>
  <c r="K163" i="19"/>
  <c r="K161" i="19"/>
  <c r="K160" i="19"/>
  <c r="K159" i="19"/>
  <c r="K158" i="19"/>
  <c r="K157" i="19"/>
  <c r="K156" i="19" s="1"/>
  <c r="K155" i="19"/>
  <c r="K154" i="19"/>
  <c r="K153" i="19"/>
  <c r="K152" i="19"/>
  <c r="K151" i="19"/>
  <c r="K150" i="19"/>
  <c r="K149" i="19"/>
  <c r="K144" i="19" s="1"/>
  <c r="K148" i="19"/>
  <c r="K147" i="19"/>
  <c r="K146" i="19"/>
  <c r="K145" i="19"/>
  <c r="K143" i="19"/>
  <c r="K142" i="19"/>
  <c r="K141" i="19"/>
  <c r="K140" i="19"/>
  <c r="K139" i="19"/>
  <c r="K135" i="19"/>
  <c r="K130" i="19" s="1"/>
  <c r="K134" i="19"/>
  <c r="K133" i="19"/>
  <c r="K132" i="19"/>
  <c r="K131" i="19"/>
  <c r="K129" i="19"/>
  <c r="K128" i="19"/>
  <c r="K127" i="19"/>
  <c r="K126" i="19"/>
  <c r="K125" i="19"/>
  <c r="K124" i="19" s="1"/>
  <c r="K123" i="19"/>
  <c r="K122" i="19"/>
  <c r="K121" i="19"/>
  <c r="K120" i="19"/>
  <c r="K119" i="19"/>
  <c r="K118" i="19" s="1"/>
  <c r="K117" i="19"/>
  <c r="K116" i="19"/>
  <c r="K115" i="19"/>
  <c r="K114" i="19"/>
  <c r="K113" i="19"/>
  <c r="K112" i="19"/>
  <c r="K111" i="19"/>
  <c r="K110" i="19"/>
  <c r="K109" i="19"/>
  <c r="K108" i="19"/>
  <c r="K107" i="19"/>
  <c r="K103" i="19"/>
  <c r="K102" i="19"/>
  <c r="K101" i="19"/>
  <c r="K100" i="19"/>
  <c r="K99" i="19"/>
  <c r="K98" i="19"/>
  <c r="K97" i="19"/>
  <c r="K96" i="19"/>
  <c r="K92" i="19" s="1"/>
  <c r="K95" i="19"/>
  <c r="K94" i="19"/>
  <c r="K93" i="19"/>
  <c r="K91" i="19"/>
  <c r="K90" i="19"/>
  <c r="K89" i="19"/>
  <c r="K88" i="19"/>
  <c r="K86" i="19" s="1"/>
  <c r="K87" i="19"/>
  <c r="K85" i="19"/>
  <c r="K84" i="19"/>
  <c r="K83" i="19"/>
  <c r="K82" i="19"/>
  <c r="K81" i="19"/>
  <c r="K80" i="19"/>
  <c r="K79" i="19"/>
  <c r="K78" i="19"/>
  <c r="K77" i="19"/>
  <c r="K76" i="19"/>
  <c r="K75" i="19"/>
  <c r="K71" i="19"/>
  <c r="K70" i="19"/>
  <c r="K69" i="19"/>
  <c r="K66" i="19" s="1"/>
  <c r="K68" i="19"/>
  <c r="K67" i="19"/>
  <c r="K65" i="19"/>
  <c r="K64" i="19"/>
  <c r="K63" i="19"/>
  <c r="K62" i="19"/>
  <c r="K61" i="19"/>
  <c r="K60" i="19" s="1"/>
  <c r="K59" i="19"/>
  <c r="K58" i="19"/>
  <c r="K57" i="19"/>
  <c r="K56" i="19"/>
  <c r="K55" i="19"/>
  <c r="K54" i="19"/>
  <c r="K53" i="19"/>
  <c r="K48" i="19" s="1"/>
  <c r="K52" i="19"/>
  <c r="K51" i="19"/>
  <c r="K50" i="19"/>
  <c r="K49" i="19"/>
  <c r="K47" i="19"/>
  <c r="K46" i="19"/>
  <c r="K45" i="19"/>
  <c r="K44" i="19"/>
  <c r="K43" i="19"/>
  <c r="K39" i="19"/>
  <c r="K38" i="19"/>
  <c r="K37" i="19"/>
  <c r="K36" i="19"/>
  <c r="K35" i="19"/>
  <c r="K33" i="19"/>
  <c r="K32" i="19"/>
  <c r="K31" i="19"/>
  <c r="K30" i="19"/>
  <c r="K29" i="19"/>
  <c r="K27" i="19"/>
  <c r="K26" i="19"/>
  <c r="K25" i="19"/>
  <c r="K24" i="19"/>
  <c r="K23" i="19"/>
  <c r="K21" i="19"/>
  <c r="K20" i="19"/>
  <c r="K19" i="19"/>
  <c r="K18" i="19"/>
  <c r="K17" i="19"/>
  <c r="K13" i="19"/>
  <c r="K14" i="19"/>
  <c r="K15" i="19"/>
  <c r="AM265" i="32"/>
  <c r="AM233" i="32"/>
  <c r="AM201" i="32"/>
  <c r="AM169" i="32"/>
  <c r="AM137" i="32"/>
  <c r="AM105" i="32"/>
  <c r="AM73" i="32"/>
  <c r="AM41" i="32"/>
  <c r="AM9" i="32"/>
  <c r="AL7" i="32"/>
  <c r="AJ7" i="32"/>
  <c r="AH7" i="32"/>
  <c r="AF7" i="32"/>
  <c r="BX11" i="19" l="1"/>
  <c r="BX10" i="19" s="1"/>
  <c r="BX9" i="19" s="1"/>
  <c r="BX75" i="19"/>
  <c r="BX74" i="19" s="1"/>
  <c r="BX73" i="19" s="1"/>
  <c r="BX139" i="19"/>
  <c r="BX138" i="19" s="1"/>
  <c r="BX137" i="19" s="1"/>
  <c r="BX203" i="19"/>
  <c r="BX202" i="19" s="1"/>
  <c r="BX201" i="19" s="1"/>
  <c r="CA74" i="19"/>
  <c r="CA73" i="19" s="1"/>
  <c r="CA138" i="19"/>
  <c r="CA137" i="19" s="1"/>
  <c r="CA10" i="19"/>
  <c r="CA9" i="19" s="1"/>
  <c r="CA202" i="19"/>
  <c r="CA201" i="19" s="1"/>
  <c r="CA42" i="19"/>
  <c r="CA41" i="19" s="1"/>
  <c r="CA106" i="19"/>
  <c r="CA105" i="19" s="1"/>
  <c r="CA170" i="19"/>
  <c r="CA169" i="19" s="1"/>
  <c r="CA234" i="19"/>
  <c r="CA233" i="19" s="1"/>
  <c r="BX107" i="19"/>
  <c r="BX106" i="19" s="1"/>
  <c r="BX105" i="19" s="1"/>
  <c r="BX171" i="19"/>
  <c r="BX170" i="19" s="1"/>
  <c r="BX169" i="19" s="1"/>
  <c r="BX235" i="19"/>
  <c r="BX234" i="19" s="1"/>
  <c r="BX233" i="19" s="1"/>
  <c r="BX43" i="19"/>
  <c r="BX42" i="19" s="1"/>
  <c r="BX41" i="19" s="1"/>
  <c r="BO235" i="19"/>
  <c r="BO203" i="19"/>
  <c r="BO75" i="19"/>
  <c r="K12" i="19"/>
  <c r="H12" i="19" s="1"/>
  <c r="K11" i="19" l="1"/>
  <c r="H11" i="19" s="1"/>
  <c r="I11" i="19" l="1"/>
  <c r="M268" i="32" l="1"/>
  <c r="M267" i="32"/>
  <c r="M266" i="32"/>
  <c r="M265" i="32" s="1"/>
  <c r="L265" i="32"/>
  <c r="K265" i="32"/>
  <c r="J265" i="32"/>
  <c r="M263" i="32"/>
  <c r="M262" i="32"/>
  <c r="M261" i="32"/>
  <c r="M260" i="32"/>
  <c r="M259" i="32"/>
  <c r="L258" i="32"/>
  <c r="K258" i="32"/>
  <c r="J258" i="32"/>
  <c r="M257" i="32"/>
  <c r="M256" i="32"/>
  <c r="M255" i="32"/>
  <c r="M254" i="32"/>
  <c r="M252" i="32" s="1"/>
  <c r="M253" i="32"/>
  <c r="L252" i="32"/>
  <c r="K252" i="32"/>
  <c r="J252" i="32"/>
  <c r="M251" i="32"/>
  <c r="M250" i="32"/>
  <c r="M249" i="32"/>
  <c r="M248" i="32"/>
  <c r="M247" i="32"/>
  <c r="L246" i="32"/>
  <c r="K246" i="32"/>
  <c r="J246" i="32"/>
  <c r="M245" i="32"/>
  <c r="M244" i="32"/>
  <c r="M243" i="32"/>
  <c r="M242" i="32"/>
  <c r="M241" i="32"/>
  <c r="L240" i="32"/>
  <c r="K240" i="32"/>
  <c r="J240" i="32"/>
  <c r="M239" i="32"/>
  <c r="M238" i="32"/>
  <c r="M237" i="32"/>
  <c r="M236" i="32"/>
  <c r="M234" i="32" s="1"/>
  <c r="M235" i="32"/>
  <c r="L234" i="32"/>
  <c r="L233" i="32" s="1"/>
  <c r="K234" i="32"/>
  <c r="K233" i="32" s="1"/>
  <c r="J234" i="32"/>
  <c r="J233" i="32" s="1"/>
  <c r="M231" i="32"/>
  <c r="M230" i="32"/>
  <c r="M229" i="32"/>
  <c r="M228" i="32"/>
  <c r="M226" i="32" s="1"/>
  <c r="M227" i="32"/>
  <c r="L226" i="32"/>
  <c r="K226" i="32"/>
  <c r="J226" i="32"/>
  <c r="M225" i="32"/>
  <c r="M224" i="32"/>
  <c r="M223" i="32"/>
  <c r="M222" i="32"/>
  <c r="M221" i="32"/>
  <c r="L220" i="32"/>
  <c r="K220" i="32"/>
  <c r="J220" i="32"/>
  <c r="M219" i="32"/>
  <c r="M218" i="32"/>
  <c r="M217" i="32"/>
  <c r="M216" i="32"/>
  <c r="M215" i="32"/>
  <c r="L214" i="32"/>
  <c r="K214" i="32"/>
  <c r="J214" i="32"/>
  <c r="M213" i="32"/>
  <c r="M212" i="32"/>
  <c r="M211" i="32"/>
  <c r="M210" i="32"/>
  <c r="M208" i="32" s="1"/>
  <c r="M209" i="32"/>
  <c r="L208" i="32"/>
  <c r="K208" i="32"/>
  <c r="J208" i="32"/>
  <c r="M207" i="32"/>
  <c r="M206" i="32"/>
  <c r="M205" i="32"/>
  <c r="M204" i="32"/>
  <c r="M203" i="32"/>
  <c r="L202" i="32"/>
  <c r="L201" i="32" s="1"/>
  <c r="K202" i="32"/>
  <c r="K201" i="32" s="1"/>
  <c r="J202" i="32"/>
  <c r="M199" i="32"/>
  <c r="M198" i="32"/>
  <c r="M197" i="32"/>
  <c r="M194" i="32" s="1"/>
  <c r="M196" i="32"/>
  <c r="M195" i="32"/>
  <c r="L194" i="32"/>
  <c r="K194" i="32"/>
  <c r="J194" i="32"/>
  <c r="M193" i="32"/>
  <c r="M192" i="32"/>
  <c r="M191" i="32"/>
  <c r="M190" i="32"/>
  <c r="M189" i="32"/>
  <c r="L188" i="32"/>
  <c r="K188" i="32"/>
  <c r="J188" i="32"/>
  <c r="M187" i="32"/>
  <c r="M186" i="32"/>
  <c r="M185" i="32"/>
  <c r="M184" i="32"/>
  <c r="M183" i="32"/>
  <c r="L182" i="32"/>
  <c r="K182" i="32"/>
  <c r="J182" i="32"/>
  <c r="M181" i="32"/>
  <c r="M180" i="32"/>
  <c r="M179" i="32"/>
  <c r="M178" i="32"/>
  <c r="M177" i="32"/>
  <c r="L176" i="32"/>
  <c r="K176" i="32"/>
  <c r="J176" i="32"/>
  <c r="M175" i="32"/>
  <c r="M174" i="32"/>
  <c r="M173" i="32"/>
  <c r="M172" i="32"/>
  <c r="M171" i="32"/>
  <c r="L170" i="32"/>
  <c r="L169" i="32" s="1"/>
  <c r="K170" i="32"/>
  <c r="J170" i="32"/>
  <c r="J169" i="32" s="1"/>
  <c r="M167" i="32"/>
  <c r="M166" i="32"/>
  <c r="M165" i="32"/>
  <c r="M164" i="32"/>
  <c r="M163" i="32"/>
  <c r="L162" i="32"/>
  <c r="K162" i="32"/>
  <c r="J162" i="32"/>
  <c r="M161" i="32"/>
  <c r="M160" i="32"/>
  <c r="M159" i="32"/>
  <c r="M158" i="32"/>
  <c r="M157" i="32"/>
  <c r="L156" i="32"/>
  <c r="K156" i="32"/>
  <c r="J156" i="32"/>
  <c r="M155" i="32"/>
  <c r="M154" i="32"/>
  <c r="M153" i="32"/>
  <c r="M152" i="32"/>
  <c r="M151" i="32"/>
  <c r="L150" i="32"/>
  <c r="K150" i="32"/>
  <c r="J150" i="32"/>
  <c r="M149" i="32"/>
  <c r="M148" i="32"/>
  <c r="M147" i="32"/>
  <c r="M146" i="32"/>
  <c r="M145" i="32"/>
  <c r="L144" i="32"/>
  <c r="K144" i="32"/>
  <c r="J144" i="32"/>
  <c r="M143" i="32"/>
  <c r="M142" i="32"/>
  <c r="M141" i="32"/>
  <c r="M140" i="32"/>
  <c r="M139" i="32"/>
  <c r="M138" i="32" s="1"/>
  <c r="L138" i="32"/>
  <c r="L137" i="32" s="1"/>
  <c r="K138" i="32"/>
  <c r="K137" i="32" s="1"/>
  <c r="J138" i="32"/>
  <c r="J137" i="32" s="1"/>
  <c r="M135" i="32"/>
  <c r="M134" i="32"/>
  <c r="M133" i="32"/>
  <c r="M132" i="32"/>
  <c r="M131" i="32"/>
  <c r="L130" i="32"/>
  <c r="K130" i="32"/>
  <c r="J130" i="32"/>
  <c r="M129" i="32"/>
  <c r="M128" i="32"/>
  <c r="M127" i="32"/>
  <c r="M126" i="32"/>
  <c r="M125" i="32"/>
  <c r="L124" i="32"/>
  <c r="K124" i="32"/>
  <c r="J124" i="32"/>
  <c r="M123" i="32"/>
  <c r="M122" i="32"/>
  <c r="M121" i="32"/>
  <c r="M120" i="32"/>
  <c r="M119" i="32"/>
  <c r="L118" i="32"/>
  <c r="K118" i="32"/>
  <c r="J118" i="32"/>
  <c r="M117" i="32"/>
  <c r="M116" i="32"/>
  <c r="M115" i="32"/>
  <c r="M114" i="32"/>
  <c r="M113" i="32"/>
  <c r="M112" i="32" s="1"/>
  <c r="L112" i="32"/>
  <c r="K112" i="32"/>
  <c r="J112" i="32"/>
  <c r="M111" i="32"/>
  <c r="M110" i="32"/>
  <c r="M109" i="32"/>
  <c r="M108" i="32"/>
  <c r="M107" i="32"/>
  <c r="L106" i="32"/>
  <c r="L105" i="32" s="1"/>
  <c r="K106" i="32"/>
  <c r="K105" i="32" s="1"/>
  <c r="J106" i="32"/>
  <c r="J105" i="32" s="1"/>
  <c r="M103" i="32"/>
  <c r="M102" i="32"/>
  <c r="M101" i="32"/>
  <c r="M100" i="32"/>
  <c r="M99" i="32"/>
  <c r="M98" i="32" s="1"/>
  <c r="L98" i="32"/>
  <c r="K98" i="32"/>
  <c r="J98" i="32"/>
  <c r="M97" i="32"/>
  <c r="M96" i="32"/>
  <c r="M95" i="32"/>
  <c r="M94" i="32"/>
  <c r="M93" i="32"/>
  <c r="M92" i="32" s="1"/>
  <c r="L92" i="32"/>
  <c r="K92" i="32"/>
  <c r="J92" i="32"/>
  <c r="M91" i="32"/>
  <c r="M90" i="32"/>
  <c r="M89" i="32"/>
  <c r="M88" i="32"/>
  <c r="M87" i="32"/>
  <c r="M86" i="32"/>
  <c r="L86" i="32"/>
  <c r="K86" i="32"/>
  <c r="J86" i="32"/>
  <c r="M85" i="32"/>
  <c r="M84" i="32"/>
  <c r="M83" i="32"/>
  <c r="M82" i="32"/>
  <c r="M81" i="32"/>
  <c r="M80" i="32" s="1"/>
  <c r="L80" i="32"/>
  <c r="K80" i="32"/>
  <c r="J80" i="32"/>
  <c r="M79" i="32"/>
  <c r="M78" i="32"/>
  <c r="M77" i="32"/>
  <c r="M76" i="32"/>
  <c r="M75" i="32"/>
  <c r="L74" i="32"/>
  <c r="K74" i="32"/>
  <c r="J74" i="32"/>
  <c r="M71" i="32"/>
  <c r="M70" i="32"/>
  <c r="M69" i="32"/>
  <c r="M68" i="32"/>
  <c r="M67" i="32"/>
  <c r="L66" i="32"/>
  <c r="K66" i="32"/>
  <c r="J66" i="32"/>
  <c r="M65" i="32"/>
  <c r="M64" i="32"/>
  <c r="M63" i="32"/>
  <c r="M62" i="32"/>
  <c r="M61" i="32"/>
  <c r="M60" i="32"/>
  <c r="L60" i="32"/>
  <c r="K60" i="32"/>
  <c r="J60" i="32"/>
  <c r="M59" i="32"/>
  <c r="M58" i="32"/>
  <c r="M57" i="32"/>
  <c r="M56" i="32"/>
  <c r="M55" i="32"/>
  <c r="M54" i="32" s="1"/>
  <c r="L54" i="32"/>
  <c r="K54" i="32"/>
  <c r="J54" i="32"/>
  <c r="M53" i="32"/>
  <c r="M52" i="32"/>
  <c r="M51" i="32"/>
  <c r="M50" i="32"/>
  <c r="M49" i="32"/>
  <c r="L48" i="32"/>
  <c r="K48" i="32"/>
  <c r="J48" i="32"/>
  <c r="M47" i="32"/>
  <c r="M46" i="32"/>
  <c r="M45" i="32"/>
  <c r="M44" i="32"/>
  <c r="M43" i="32"/>
  <c r="L42" i="32"/>
  <c r="L41" i="32" s="1"/>
  <c r="K42" i="32"/>
  <c r="J42" i="32"/>
  <c r="M39" i="32"/>
  <c r="M38" i="32"/>
  <c r="M37" i="32"/>
  <c r="M36" i="32"/>
  <c r="M35" i="32"/>
  <c r="M34" i="32" s="1"/>
  <c r="L34" i="32"/>
  <c r="K34" i="32"/>
  <c r="J34" i="32"/>
  <c r="M33" i="32"/>
  <c r="M32" i="32"/>
  <c r="M31" i="32"/>
  <c r="M30" i="32"/>
  <c r="M29" i="32"/>
  <c r="L28" i="32"/>
  <c r="K28" i="32"/>
  <c r="J28" i="32"/>
  <c r="M27" i="32"/>
  <c r="M26" i="32"/>
  <c r="M25" i="32"/>
  <c r="M24" i="32"/>
  <c r="M23" i="32"/>
  <c r="L22" i="32"/>
  <c r="K22" i="32"/>
  <c r="J22" i="32"/>
  <c r="M21" i="32"/>
  <c r="M20" i="32"/>
  <c r="M19" i="32"/>
  <c r="M18" i="32"/>
  <c r="M17" i="32"/>
  <c r="L16" i="32"/>
  <c r="K16" i="32"/>
  <c r="J16" i="32"/>
  <c r="M15" i="32"/>
  <c r="M14" i="32"/>
  <c r="M13" i="32"/>
  <c r="M12" i="32"/>
  <c r="M11" i="32"/>
  <c r="L10" i="32"/>
  <c r="K10" i="32"/>
  <c r="K9" i="32" s="1"/>
  <c r="J10" i="32"/>
  <c r="J9" i="32" s="1"/>
  <c r="G268" i="32"/>
  <c r="G267" i="32"/>
  <c r="G266" i="32"/>
  <c r="G265" i="32" s="1"/>
  <c r="F265" i="32"/>
  <c r="E265" i="32"/>
  <c r="D265" i="32"/>
  <c r="G263" i="32"/>
  <c r="G262" i="32"/>
  <c r="G261" i="32"/>
  <c r="G260" i="32"/>
  <c r="G259" i="32"/>
  <c r="F258" i="32"/>
  <c r="E258" i="32"/>
  <c r="D258" i="32"/>
  <c r="G257" i="32"/>
  <c r="G256" i="32"/>
  <c r="G255" i="32"/>
  <c r="G254" i="32"/>
  <c r="G253" i="32"/>
  <c r="G252" i="32" s="1"/>
  <c r="F252" i="32"/>
  <c r="E252" i="32"/>
  <c r="D252" i="32"/>
  <c r="G251" i="32"/>
  <c r="G250" i="32"/>
  <c r="G249" i="32"/>
  <c r="G248" i="32"/>
  <c r="G247" i="32"/>
  <c r="F246" i="32"/>
  <c r="E246" i="32"/>
  <c r="D246" i="32"/>
  <c r="G245" i="32"/>
  <c r="G244" i="32"/>
  <c r="G243" i="32"/>
  <c r="G242" i="32"/>
  <c r="G241" i="32"/>
  <c r="F240" i="32"/>
  <c r="E240" i="32"/>
  <c r="D240" i="32"/>
  <c r="G239" i="32"/>
  <c r="G238" i="32"/>
  <c r="G237" i="32"/>
  <c r="G236" i="32"/>
  <c r="G235" i="32"/>
  <c r="G234" i="32" s="1"/>
  <c r="F234" i="32"/>
  <c r="F233" i="32" s="1"/>
  <c r="E234" i="32"/>
  <c r="D234" i="32"/>
  <c r="D233" i="32" s="1"/>
  <c r="G231" i="32"/>
  <c r="G230" i="32"/>
  <c r="G229" i="32"/>
  <c r="G228" i="32"/>
  <c r="G227" i="32"/>
  <c r="G226" i="32"/>
  <c r="F226" i="32"/>
  <c r="E226" i="32"/>
  <c r="D226" i="32"/>
  <c r="G225" i="32"/>
  <c r="G224" i="32"/>
  <c r="G223" i="32"/>
  <c r="G222" i="32"/>
  <c r="G221" i="32"/>
  <c r="G220" i="32" s="1"/>
  <c r="F220" i="32"/>
  <c r="E220" i="32"/>
  <c r="D220" i="32"/>
  <c r="G219" i="32"/>
  <c r="G218" i="32"/>
  <c r="G217" i="32"/>
  <c r="G216" i="32"/>
  <c r="G215" i="32"/>
  <c r="G214" i="32" s="1"/>
  <c r="F214" i="32"/>
  <c r="E214" i="32"/>
  <c r="D214" i="32"/>
  <c r="G213" i="32"/>
  <c r="G212" i="32"/>
  <c r="G211" i="32"/>
  <c r="G210" i="32"/>
  <c r="G209" i="32"/>
  <c r="G208" i="32" s="1"/>
  <c r="F208" i="32"/>
  <c r="E208" i="32"/>
  <c r="D208" i="32"/>
  <c r="G207" i="32"/>
  <c r="G206" i="32"/>
  <c r="G205" i="32"/>
  <c r="G204" i="32"/>
  <c r="G203" i="32"/>
  <c r="G202" i="32" s="1"/>
  <c r="G201" i="32" s="1"/>
  <c r="F202" i="32"/>
  <c r="F201" i="32" s="1"/>
  <c r="E202" i="32"/>
  <c r="E201" i="32" s="1"/>
  <c r="D202" i="32"/>
  <c r="D201" i="32" s="1"/>
  <c r="G199" i="32"/>
  <c r="G198" i="32"/>
  <c r="G197" i="32"/>
  <c r="G196" i="32"/>
  <c r="G195" i="32"/>
  <c r="F194" i="32"/>
  <c r="E194" i="32"/>
  <c r="D194" i="32"/>
  <c r="G193" i="32"/>
  <c r="G192" i="32"/>
  <c r="G191" i="32"/>
  <c r="G190" i="32"/>
  <c r="G189" i="32"/>
  <c r="F188" i="32"/>
  <c r="E188" i="32"/>
  <c r="D188" i="32"/>
  <c r="G187" i="32"/>
  <c r="G186" i="32"/>
  <c r="G185" i="32"/>
  <c r="G184" i="32"/>
  <c r="G183" i="32"/>
  <c r="F182" i="32"/>
  <c r="E182" i="32"/>
  <c r="D182" i="32"/>
  <c r="G181" i="32"/>
  <c r="G180" i="32"/>
  <c r="G179" i="32"/>
  <c r="G178" i="32"/>
  <c r="G177" i="32"/>
  <c r="F176" i="32"/>
  <c r="E176" i="32"/>
  <c r="D176" i="32"/>
  <c r="G175" i="32"/>
  <c r="G174" i="32"/>
  <c r="G173" i="32"/>
  <c r="G172" i="32"/>
  <c r="G171" i="32"/>
  <c r="F170" i="32"/>
  <c r="F169" i="32" s="1"/>
  <c r="E170" i="32"/>
  <c r="E169" i="32" s="1"/>
  <c r="D170" i="32"/>
  <c r="D169" i="32" s="1"/>
  <c r="G167" i="32"/>
  <c r="G166" i="32"/>
  <c r="G165" i="32"/>
  <c r="G164" i="32"/>
  <c r="G163" i="32"/>
  <c r="F162" i="32"/>
  <c r="E162" i="32"/>
  <c r="D162" i="32"/>
  <c r="G161" i="32"/>
  <c r="G160" i="32"/>
  <c r="G159" i="32"/>
  <c r="G158" i="32"/>
  <c r="G157" i="32"/>
  <c r="F156" i="32"/>
  <c r="E156" i="32"/>
  <c r="D156" i="32"/>
  <c r="G155" i="32"/>
  <c r="G154" i="32"/>
  <c r="G153" i="32"/>
  <c r="G152" i="32"/>
  <c r="G151" i="32"/>
  <c r="F150" i="32"/>
  <c r="E150" i="32"/>
  <c r="D150" i="32"/>
  <c r="G149" i="32"/>
  <c r="G148" i="32"/>
  <c r="G147" i="32"/>
  <c r="G146" i="32"/>
  <c r="G145" i="32"/>
  <c r="F144" i="32"/>
  <c r="E144" i="32"/>
  <c r="D144" i="32"/>
  <c r="G143" i="32"/>
  <c r="G142" i="32"/>
  <c r="G141" i="32"/>
  <c r="G140" i="32"/>
  <c r="G139" i="32"/>
  <c r="G138" i="32" s="1"/>
  <c r="F138" i="32"/>
  <c r="E138" i="32"/>
  <c r="D138" i="32"/>
  <c r="D137" i="32" s="1"/>
  <c r="G135" i="32"/>
  <c r="G134" i="32"/>
  <c r="G133" i="32"/>
  <c r="G132" i="32"/>
  <c r="G131" i="32"/>
  <c r="F130" i="32"/>
  <c r="E130" i="32"/>
  <c r="D130" i="32"/>
  <c r="G129" i="32"/>
  <c r="G128" i="32"/>
  <c r="G127" i="32"/>
  <c r="G126" i="32"/>
  <c r="G125" i="32"/>
  <c r="F124" i="32"/>
  <c r="E124" i="32"/>
  <c r="D124" i="32"/>
  <c r="G123" i="32"/>
  <c r="G122" i="32"/>
  <c r="G121" i="32"/>
  <c r="G118" i="32" s="1"/>
  <c r="G120" i="32"/>
  <c r="G119" i="32"/>
  <c r="F118" i="32"/>
  <c r="E118" i="32"/>
  <c r="D118" i="32"/>
  <c r="G117" i="32"/>
  <c r="G116" i="32"/>
  <c r="G115" i="32"/>
  <c r="G114" i="32"/>
  <c r="G113" i="32"/>
  <c r="G112" i="32" s="1"/>
  <c r="F112" i="32"/>
  <c r="E112" i="32"/>
  <c r="D112" i="32"/>
  <c r="G111" i="32"/>
  <c r="G110" i="32"/>
  <c r="G109" i="32"/>
  <c r="G108" i="32"/>
  <c r="G107" i="32"/>
  <c r="F106" i="32"/>
  <c r="F105" i="32" s="1"/>
  <c r="E106" i="32"/>
  <c r="D106" i="32"/>
  <c r="G103" i="32"/>
  <c r="G102" i="32"/>
  <c r="G101" i="32"/>
  <c r="G100" i="32"/>
  <c r="G99" i="32"/>
  <c r="F98" i="32"/>
  <c r="E98" i="32"/>
  <c r="D98" i="32"/>
  <c r="G97" i="32"/>
  <c r="G96" i="32"/>
  <c r="G95" i="32"/>
  <c r="G94" i="32"/>
  <c r="G93" i="32"/>
  <c r="F92" i="32"/>
  <c r="E92" i="32"/>
  <c r="D92" i="32"/>
  <c r="G91" i="32"/>
  <c r="G90" i="32"/>
  <c r="G89" i="32"/>
  <c r="G88" i="32"/>
  <c r="G87" i="32"/>
  <c r="G86" i="32" s="1"/>
  <c r="F86" i="32"/>
  <c r="E86" i="32"/>
  <c r="D86" i="32"/>
  <c r="G85" i="32"/>
  <c r="G84" i="32"/>
  <c r="G83" i="32"/>
  <c r="G82" i="32"/>
  <c r="G81" i="32"/>
  <c r="F80" i="32"/>
  <c r="E80" i="32"/>
  <c r="D80" i="32"/>
  <c r="G79" i="32"/>
  <c r="G74" i="32" s="1"/>
  <c r="G78" i="32"/>
  <c r="G77" i="32"/>
  <c r="G76" i="32"/>
  <c r="G75" i="32"/>
  <c r="F74" i="32"/>
  <c r="F73" i="32" s="1"/>
  <c r="E74" i="32"/>
  <c r="D74" i="32"/>
  <c r="G71" i="32"/>
  <c r="G70" i="32"/>
  <c r="G69" i="32"/>
  <c r="G68" i="32"/>
  <c r="G67" i="32"/>
  <c r="F66" i="32"/>
  <c r="E66" i="32"/>
  <c r="D66" i="32"/>
  <c r="G65" i="32"/>
  <c r="G64" i="32"/>
  <c r="G63" i="32"/>
  <c r="G62" i="32"/>
  <c r="G61" i="32"/>
  <c r="F60" i="32"/>
  <c r="E60" i="32"/>
  <c r="D60" i="32"/>
  <c r="G59" i="32"/>
  <c r="G58" i="32"/>
  <c r="G57" i="32"/>
  <c r="G56" i="32"/>
  <c r="G55" i="32"/>
  <c r="G54" i="32" s="1"/>
  <c r="F54" i="32"/>
  <c r="E54" i="32"/>
  <c r="D54" i="32"/>
  <c r="G53" i="32"/>
  <c r="G52" i="32"/>
  <c r="G51" i="32"/>
  <c r="G50" i="32"/>
  <c r="G49" i="32"/>
  <c r="G48" i="32"/>
  <c r="F48" i="32"/>
  <c r="E48" i="32"/>
  <c r="D48" i="32"/>
  <c r="G47" i="32"/>
  <c r="G46" i="32"/>
  <c r="G45" i="32"/>
  <c r="G44" i="32"/>
  <c r="G43" i="32"/>
  <c r="G42" i="32" s="1"/>
  <c r="F42" i="32"/>
  <c r="E42" i="32"/>
  <c r="D42" i="32"/>
  <c r="G39" i="32"/>
  <c r="G38" i="32"/>
  <c r="G37" i="32"/>
  <c r="G36" i="32"/>
  <c r="G35" i="32"/>
  <c r="F34" i="32"/>
  <c r="E34" i="32"/>
  <c r="D34" i="32"/>
  <c r="G33" i="32"/>
  <c r="G32" i="32"/>
  <c r="G31" i="32"/>
  <c r="G30" i="32"/>
  <c r="G29" i="32"/>
  <c r="F28" i="32"/>
  <c r="E28" i="32"/>
  <c r="D28" i="32"/>
  <c r="G27" i="32"/>
  <c r="G26" i="32"/>
  <c r="G25" i="32"/>
  <c r="G24" i="32"/>
  <c r="G23" i="32"/>
  <c r="G22" i="32"/>
  <c r="F22" i="32"/>
  <c r="E22" i="32"/>
  <c r="D22" i="32"/>
  <c r="G21" i="32"/>
  <c r="G20" i="32"/>
  <c r="G19" i="32"/>
  <c r="G18" i="32"/>
  <c r="G17" i="32"/>
  <c r="G16" i="32" s="1"/>
  <c r="F16" i="32"/>
  <c r="E16" i="32"/>
  <c r="D16" i="32"/>
  <c r="G15" i="32"/>
  <c r="G14" i="32"/>
  <c r="G13" i="32"/>
  <c r="G12" i="32"/>
  <c r="G11" i="32"/>
  <c r="G10" i="32" s="1"/>
  <c r="F10" i="32"/>
  <c r="E10" i="32"/>
  <c r="D10" i="32"/>
  <c r="AF199" i="30"/>
  <c r="AF198" i="30"/>
  <c r="AF197" i="30"/>
  <c r="AF196" i="30"/>
  <c r="AF195" i="30"/>
  <c r="AF193" i="30"/>
  <c r="AF192" i="30"/>
  <c r="AF191" i="30"/>
  <c r="AF190" i="30"/>
  <c r="AF189" i="30"/>
  <c r="AF187" i="30"/>
  <c r="AF186" i="30"/>
  <c r="AF185" i="30"/>
  <c r="AF184" i="30"/>
  <c r="AF183" i="30"/>
  <c r="AF181" i="30"/>
  <c r="AF180" i="30"/>
  <c r="AF179" i="30"/>
  <c r="AF178" i="30"/>
  <c r="AF177" i="30"/>
  <c r="AF175" i="30"/>
  <c r="AF174" i="30"/>
  <c r="AF173" i="30"/>
  <c r="AF172" i="30"/>
  <c r="AF171" i="30"/>
  <c r="AF167" i="30"/>
  <c r="AF166" i="30"/>
  <c r="AF165" i="30"/>
  <c r="AF164" i="30"/>
  <c r="AF163" i="30"/>
  <c r="AF161" i="30"/>
  <c r="AF160" i="30"/>
  <c r="AF159" i="30"/>
  <c r="AF158" i="30"/>
  <c r="AF157" i="30"/>
  <c r="AF155" i="30"/>
  <c r="AF154" i="30"/>
  <c r="AF153" i="30"/>
  <c r="AF152" i="30"/>
  <c r="AF151" i="30"/>
  <c r="AF149" i="30"/>
  <c r="AF148" i="30"/>
  <c r="AF147" i="30"/>
  <c r="AF146" i="30"/>
  <c r="AF145" i="30"/>
  <c r="AF143" i="30"/>
  <c r="AF142" i="30"/>
  <c r="AF141" i="30"/>
  <c r="AF140" i="30"/>
  <c r="AF139" i="30"/>
  <c r="AF135" i="30"/>
  <c r="AF134" i="30"/>
  <c r="AF133" i="30"/>
  <c r="AF132" i="30"/>
  <c r="AF131" i="30"/>
  <c r="AF129" i="30"/>
  <c r="AF128" i="30"/>
  <c r="AF127" i="30"/>
  <c r="AF126" i="30"/>
  <c r="AF125" i="30"/>
  <c r="AF123" i="30"/>
  <c r="AF122" i="30"/>
  <c r="AF121" i="30"/>
  <c r="AF120" i="30"/>
  <c r="AF119" i="30"/>
  <c r="AF117" i="30"/>
  <c r="AF116" i="30"/>
  <c r="AF115" i="30"/>
  <c r="AF114" i="30"/>
  <c r="AF113" i="30"/>
  <c r="AF111" i="30"/>
  <c r="AF110" i="30"/>
  <c r="AF109" i="30"/>
  <c r="AF108" i="30"/>
  <c r="AF107" i="30"/>
  <c r="AF103" i="30"/>
  <c r="AF102" i="30"/>
  <c r="AF101" i="30"/>
  <c r="AF100" i="30"/>
  <c r="AF99" i="30"/>
  <c r="AF97" i="30"/>
  <c r="AF96" i="30"/>
  <c r="AF95" i="30"/>
  <c r="AF94" i="30"/>
  <c r="AF93" i="30"/>
  <c r="AF91" i="30"/>
  <c r="AF90" i="30"/>
  <c r="AF89" i="30"/>
  <c r="AF88" i="30"/>
  <c r="AF87" i="30"/>
  <c r="AF85" i="30"/>
  <c r="AF84" i="30"/>
  <c r="AF83" i="30"/>
  <c r="AF82" i="30"/>
  <c r="AF81" i="30"/>
  <c r="AF79" i="30"/>
  <c r="AF78" i="30"/>
  <c r="AF77" i="30"/>
  <c r="AF76" i="30"/>
  <c r="AF75" i="30"/>
  <c r="AF71" i="30"/>
  <c r="AF70" i="30"/>
  <c r="AF69" i="30"/>
  <c r="AF68" i="30"/>
  <c r="AF67" i="30"/>
  <c r="AF65" i="30"/>
  <c r="AF64" i="30"/>
  <c r="AF63" i="30"/>
  <c r="AF62" i="30"/>
  <c r="AF61" i="30"/>
  <c r="AF59" i="30"/>
  <c r="AF58" i="30"/>
  <c r="AF57" i="30"/>
  <c r="AF56" i="30"/>
  <c r="AF55" i="30"/>
  <c r="AF53" i="30"/>
  <c r="AF52" i="30"/>
  <c r="AF51" i="30"/>
  <c r="AF50" i="30"/>
  <c r="AF49" i="30"/>
  <c r="AF47" i="30"/>
  <c r="AF46" i="30"/>
  <c r="AF45" i="30"/>
  <c r="AF44" i="30"/>
  <c r="AF43" i="30"/>
  <c r="AF39" i="30"/>
  <c r="AF38" i="30"/>
  <c r="AF37" i="30"/>
  <c r="AF36" i="30"/>
  <c r="AF35" i="30"/>
  <c r="AF33" i="30"/>
  <c r="AF32" i="30"/>
  <c r="AF31" i="30"/>
  <c r="AF30" i="30"/>
  <c r="AF29" i="30"/>
  <c r="AF27" i="30"/>
  <c r="AF26" i="30"/>
  <c r="AF25" i="30"/>
  <c r="AF24" i="30"/>
  <c r="AF23" i="30"/>
  <c r="AF21" i="30"/>
  <c r="AF20" i="30"/>
  <c r="AF19" i="30"/>
  <c r="AF18" i="30"/>
  <c r="AF17" i="30"/>
  <c r="AF15" i="30"/>
  <c r="AF14" i="30"/>
  <c r="AF13" i="30"/>
  <c r="AF12" i="30"/>
  <c r="AF11" i="30"/>
  <c r="AF207" i="30"/>
  <c r="AF206" i="30"/>
  <c r="AF205" i="30"/>
  <c r="AF204" i="30"/>
  <c r="AF203" i="30"/>
  <c r="AF213" i="30"/>
  <c r="AF212" i="30"/>
  <c r="AF211" i="30"/>
  <c r="AF210" i="30"/>
  <c r="AF209" i="30"/>
  <c r="AF219" i="30"/>
  <c r="AF218" i="30"/>
  <c r="AF217" i="30"/>
  <c r="AF216" i="30"/>
  <c r="AF215" i="30"/>
  <c r="AF225" i="30"/>
  <c r="AF224" i="30"/>
  <c r="AF223" i="30"/>
  <c r="AF222" i="30"/>
  <c r="AF221" i="30"/>
  <c r="AF231" i="30"/>
  <c r="AF230" i="30"/>
  <c r="AF229" i="30"/>
  <c r="AF228" i="30"/>
  <c r="AF227" i="30"/>
  <c r="AF239" i="30"/>
  <c r="AF238" i="30"/>
  <c r="AF237" i="30"/>
  <c r="AF236" i="30"/>
  <c r="AF235" i="30"/>
  <c r="AF245" i="30"/>
  <c r="AF244" i="30"/>
  <c r="AF243" i="30"/>
  <c r="AF242" i="30"/>
  <c r="AF241" i="30"/>
  <c r="AF251" i="30"/>
  <c r="AF250" i="30"/>
  <c r="AF249" i="30"/>
  <c r="AF248" i="30"/>
  <c r="AF247" i="30"/>
  <c r="AF254" i="30"/>
  <c r="AF255" i="30"/>
  <c r="AF256" i="30"/>
  <c r="AF257" i="30"/>
  <c r="AF260" i="30"/>
  <c r="AF261" i="30"/>
  <c r="G263" i="30"/>
  <c r="G262" i="30"/>
  <c r="G261" i="30"/>
  <c r="G260" i="30"/>
  <c r="G259" i="30"/>
  <c r="G257" i="30"/>
  <c r="G256" i="30"/>
  <c r="G255" i="30"/>
  <c r="G254" i="30"/>
  <c r="G253" i="30"/>
  <c r="G251" i="30"/>
  <c r="G250" i="30"/>
  <c r="G249" i="30"/>
  <c r="G248" i="30"/>
  <c r="G247" i="30"/>
  <c r="G245" i="30"/>
  <c r="G244" i="30"/>
  <c r="G243" i="30"/>
  <c r="G242" i="30"/>
  <c r="G241" i="30"/>
  <c r="G239" i="30"/>
  <c r="G238" i="30"/>
  <c r="G237" i="30"/>
  <c r="G236" i="30"/>
  <c r="G235" i="30"/>
  <c r="G231" i="30"/>
  <c r="G230" i="30"/>
  <c r="G229" i="30"/>
  <c r="G228" i="30"/>
  <c r="G227" i="30"/>
  <c r="G225" i="30"/>
  <c r="G224" i="30"/>
  <c r="G223" i="30"/>
  <c r="G222" i="30"/>
  <c r="G221" i="30"/>
  <c r="G219" i="30"/>
  <c r="G218" i="30"/>
  <c r="G217" i="30"/>
  <c r="G216" i="30"/>
  <c r="G215" i="30"/>
  <c r="G213" i="30"/>
  <c r="G212" i="30"/>
  <c r="G211" i="30"/>
  <c r="G210" i="30"/>
  <c r="G209" i="30"/>
  <c r="G207" i="30"/>
  <c r="G206" i="30"/>
  <c r="G205" i="30"/>
  <c r="G204" i="30"/>
  <c r="G203" i="30"/>
  <c r="G199" i="30"/>
  <c r="G198" i="30"/>
  <c r="G197" i="30"/>
  <c r="G196" i="30"/>
  <c r="G195" i="30"/>
  <c r="G193" i="30"/>
  <c r="G192" i="30"/>
  <c r="G191" i="30"/>
  <c r="G190" i="30"/>
  <c r="G189" i="30"/>
  <c r="G187" i="30"/>
  <c r="G186" i="30"/>
  <c r="G185" i="30"/>
  <c r="G184" i="30"/>
  <c r="G183" i="30"/>
  <c r="G181" i="30"/>
  <c r="G180" i="30"/>
  <c r="G179" i="30"/>
  <c r="G178" i="30"/>
  <c r="G177" i="30"/>
  <c r="G175" i="30"/>
  <c r="G174" i="30"/>
  <c r="G173" i="30"/>
  <c r="G172" i="30"/>
  <c r="G171" i="30"/>
  <c r="G167" i="30"/>
  <c r="G166" i="30"/>
  <c r="G165" i="30"/>
  <c r="G164" i="30"/>
  <c r="G163" i="30"/>
  <c r="G161" i="30"/>
  <c r="G160" i="30"/>
  <c r="G159" i="30"/>
  <c r="G158" i="30"/>
  <c r="G157" i="30"/>
  <c r="G155" i="30"/>
  <c r="G154" i="30"/>
  <c r="G153" i="30"/>
  <c r="G152" i="30"/>
  <c r="G151" i="30"/>
  <c r="G149" i="30"/>
  <c r="G148" i="30"/>
  <c r="G147" i="30"/>
  <c r="G146" i="30"/>
  <c r="G145" i="30"/>
  <c r="G143" i="30"/>
  <c r="G142" i="30"/>
  <c r="G141" i="30"/>
  <c r="G140" i="30"/>
  <c r="G139" i="30"/>
  <c r="G135" i="30"/>
  <c r="G134" i="30"/>
  <c r="G133" i="30"/>
  <c r="G132" i="30"/>
  <c r="G131" i="30"/>
  <c r="G129" i="30"/>
  <c r="G128" i="30"/>
  <c r="G127" i="30"/>
  <c r="G126" i="30"/>
  <c r="G125" i="30"/>
  <c r="G123" i="30"/>
  <c r="G122" i="30"/>
  <c r="G121" i="30"/>
  <c r="G120" i="30"/>
  <c r="G119" i="30"/>
  <c r="G117" i="30"/>
  <c r="G116" i="30"/>
  <c r="G115" i="30"/>
  <c r="G114" i="30"/>
  <c r="G113" i="30"/>
  <c r="G111" i="30"/>
  <c r="G110" i="30"/>
  <c r="G109" i="30"/>
  <c r="G108" i="30"/>
  <c r="G107" i="30"/>
  <c r="G103" i="30"/>
  <c r="G102" i="30"/>
  <c r="G101" i="30"/>
  <c r="G100" i="30"/>
  <c r="G99" i="30"/>
  <c r="G97" i="30"/>
  <c r="G96" i="30"/>
  <c r="G95" i="30"/>
  <c r="G94" i="30"/>
  <c r="G93" i="30"/>
  <c r="G91" i="30"/>
  <c r="G90" i="30"/>
  <c r="G89" i="30"/>
  <c r="G88" i="30"/>
  <c r="G87" i="30"/>
  <c r="G85" i="30"/>
  <c r="G84" i="30"/>
  <c r="G83" i="30"/>
  <c r="G82" i="30"/>
  <c r="G81" i="30"/>
  <c r="G79" i="30"/>
  <c r="G78" i="30"/>
  <c r="G77" i="30"/>
  <c r="G76" i="30"/>
  <c r="G75" i="30"/>
  <c r="G71" i="30"/>
  <c r="G70" i="30"/>
  <c r="G69" i="30"/>
  <c r="G68" i="30"/>
  <c r="G67" i="30"/>
  <c r="G65" i="30"/>
  <c r="G64" i="30"/>
  <c r="G63" i="30"/>
  <c r="G62" i="30"/>
  <c r="G61" i="30"/>
  <c r="G59" i="30"/>
  <c r="G58" i="30"/>
  <c r="G57" i="30"/>
  <c r="G56" i="30"/>
  <c r="G55" i="30"/>
  <c r="G53" i="30"/>
  <c r="G52" i="30"/>
  <c r="G51" i="30"/>
  <c r="G50" i="30"/>
  <c r="G49" i="30"/>
  <c r="G47" i="30"/>
  <c r="G46" i="30"/>
  <c r="G45" i="30"/>
  <c r="G44" i="30"/>
  <c r="G43" i="30"/>
  <c r="Z263" i="19"/>
  <c r="Z262" i="19"/>
  <c r="Z261" i="19"/>
  <c r="Z260" i="19"/>
  <c r="Z259" i="19"/>
  <c r="Z257" i="19"/>
  <c r="Z256" i="19"/>
  <c r="Z255" i="19"/>
  <c r="Z254" i="19"/>
  <c r="Z253" i="19"/>
  <c r="Z251" i="19"/>
  <c r="Z250" i="19"/>
  <c r="Z249" i="19"/>
  <c r="Z248" i="19"/>
  <c r="Z247" i="19"/>
  <c r="Z245" i="19"/>
  <c r="Z244" i="19"/>
  <c r="Z243" i="19"/>
  <c r="Z242" i="19"/>
  <c r="Z241" i="19"/>
  <c r="Z239" i="19"/>
  <c r="Z238" i="19"/>
  <c r="Z237" i="19"/>
  <c r="Z236" i="19"/>
  <c r="Z235" i="19"/>
  <c r="Z231" i="19"/>
  <c r="Z230" i="19"/>
  <c r="Z229" i="19"/>
  <c r="Z228" i="19"/>
  <c r="Z227" i="19"/>
  <c r="Z225" i="19"/>
  <c r="Z224" i="19"/>
  <c r="Z223" i="19"/>
  <c r="Z222" i="19"/>
  <c r="Z221" i="19"/>
  <c r="Z219" i="19"/>
  <c r="Z218" i="19"/>
  <c r="Z217" i="19"/>
  <c r="Z216" i="19"/>
  <c r="Z215" i="19"/>
  <c r="Z213" i="19"/>
  <c r="Z212" i="19"/>
  <c r="Z211" i="19"/>
  <c r="Z210" i="19"/>
  <c r="Z209" i="19"/>
  <c r="Z207" i="19"/>
  <c r="Z206" i="19"/>
  <c r="Z205" i="19"/>
  <c r="Z204" i="19"/>
  <c r="Z203" i="19"/>
  <c r="Z199" i="19"/>
  <c r="Z198" i="19"/>
  <c r="Z197" i="19"/>
  <c r="Z196" i="19"/>
  <c r="Z195" i="19"/>
  <c r="Z193" i="19"/>
  <c r="Z192" i="19"/>
  <c r="Z191" i="19"/>
  <c r="Z190" i="19"/>
  <c r="Z189" i="19"/>
  <c r="Z187" i="19"/>
  <c r="Z186" i="19"/>
  <c r="Z185" i="19"/>
  <c r="Z184" i="19"/>
  <c r="Z183" i="19"/>
  <c r="Z181" i="19"/>
  <c r="Z180" i="19"/>
  <c r="Z179" i="19"/>
  <c r="Z178" i="19"/>
  <c r="Z177" i="19"/>
  <c r="Z175" i="19"/>
  <c r="Z174" i="19"/>
  <c r="Z173" i="19"/>
  <c r="Z172" i="19"/>
  <c r="Z171" i="19"/>
  <c r="Z167" i="19"/>
  <c r="Z166" i="19"/>
  <c r="Z165" i="19"/>
  <c r="Z164" i="19"/>
  <c r="Z163" i="19"/>
  <c r="Z161" i="19"/>
  <c r="Z160" i="19"/>
  <c r="Z159" i="19"/>
  <c r="Z158" i="19"/>
  <c r="Z157" i="19"/>
  <c r="Z155" i="19"/>
  <c r="Z154" i="19"/>
  <c r="Z153" i="19"/>
  <c r="Z152" i="19"/>
  <c r="Z151" i="19"/>
  <c r="Z149" i="19"/>
  <c r="Z148" i="19"/>
  <c r="Z147" i="19"/>
  <c r="Z146" i="19"/>
  <c r="Z145" i="19"/>
  <c r="Z143" i="19"/>
  <c r="Z142" i="19"/>
  <c r="Z141" i="19"/>
  <c r="Z140" i="19"/>
  <c r="Z139" i="19"/>
  <c r="Z135" i="19"/>
  <c r="Z134" i="19"/>
  <c r="Z133" i="19"/>
  <c r="Z132" i="19"/>
  <c r="Z131" i="19"/>
  <c r="Z129" i="19"/>
  <c r="Z128" i="19"/>
  <c r="Z127" i="19"/>
  <c r="Z126" i="19"/>
  <c r="Z125" i="19"/>
  <c r="Z123" i="19"/>
  <c r="Z122" i="19"/>
  <c r="Z121" i="19"/>
  <c r="Z120" i="19"/>
  <c r="Z119" i="19"/>
  <c r="Z117" i="19"/>
  <c r="Z116" i="19"/>
  <c r="Z115" i="19"/>
  <c r="Z114" i="19"/>
  <c r="Z113" i="19"/>
  <c r="Z111" i="19"/>
  <c r="Z110" i="19"/>
  <c r="Z109" i="19"/>
  <c r="Z108" i="19"/>
  <c r="Z107" i="19"/>
  <c r="Z103" i="19"/>
  <c r="Z102" i="19"/>
  <c r="Z101" i="19"/>
  <c r="Z100" i="19"/>
  <c r="Z99" i="19"/>
  <c r="Z97" i="19"/>
  <c r="Z96" i="19"/>
  <c r="Z95" i="19"/>
  <c r="Z94" i="19"/>
  <c r="Z93" i="19"/>
  <c r="Z91" i="19"/>
  <c r="Z90" i="19"/>
  <c r="Z89" i="19"/>
  <c r="Z88" i="19"/>
  <c r="Z87" i="19"/>
  <c r="Z85" i="19"/>
  <c r="Z84" i="19"/>
  <c r="Z83" i="19"/>
  <c r="Z82" i="19"/>
  <c r="Z81" i="19"/>
  <c r="Z79" i="19"/>
  <c r="Z78" i="19"/>
  <c r="Z77" i="19"/>
  <c r="Z76" i="19"/>
  <c r="Z75" i="19"/>
  <c r="Z71" i="19"/>
  <c r="Z70" i="19"/>
  <c r="Z69" i="19"/>
  <c r="Z68" i="19"/>
  <c r="Z67" i="19"/>
  <c r="Z65" i="19"/>
  <c r="Z64" i="19"/>
  <c r="Z63" i="19"/>
  <c r="Z62" i="19"/>
  <c r="Z61" i="19"/>
  <c r="Z59" i="19"/>
  <c r="Z58" i="19"/>
  <c r="Z57" i="19"/>
  <c r="Z56" i="19"/>
  <c r="Z55" i="19"/>
  <c r="Z53" i="19"/>
  <c r="Z52" i="19"/>
  <c r="Z51" i="19"/>
  <c r="Z50" i="19"/>
  <c r="Z49" i="19"/>
  <c r="Z47" i="19"/>
  <c r="Z46" i="19"/>
  <c r="Z45" i="19"/>
  <c r="Z44" i="19"/>
  <c r="Z43" i="19"/>
  <c r="Z37" i="19"/>
  <c r="Z36" i="19"/>
  <c r="Z31" i="19"/>
  <c r="Z30" i="19"/>
  <c r="Z24" i="19"/>
  <c r="Z25" i="19"/>
  <c r="Z21" i="19"/>
  <c r="Z20" i="19"/>
  <c r="Z19" i="19"/>
  <c r="Z18" i="19"/>
  <c r="Z17" i="19"/>
  <c r="Z15" i="19"/>
  <c r="Z14" i="19"/>
  <c r="Z13" i="19"/>
  <c r="Z12" i="19"/>
  <c r="Z11" i="19"/>
  <c r="J226" i="19"/>
  <c r="I226" i="19"/>
  <c r="H226" i="19"/>
  <c r="J220" i="19"/>
  <c r="I220" i="19"/>
  <c r="H220" i="19"/>
  <c r="J214" i="19"/>
  <c r="I214" i="19"/>
  <c r="H214" i="19"/>
  <c r="J208" i="19"/>
  <c r="I208" i="19"/>
  <c r="H208" i="19"/>
  <c r="I202" i="19"/>
  <c r="J202" i="19"/>
  <c r="J194" i="19"/>
  <c r="I194" i="19"/>
  <c r="H194" i="19"/>
  <c r="J188" i="19"/>
  <c r="I188" i="19"/>
  <c r="H188" i="19"/>
  <c r="J182" i="19"/>
  <c r="I182" i="19"/>
  <c r="H182" i="19"/>
  <c r="J176" i="19"/>
  <c r="I176" i="19"/>
  <c r="H176" i="19"/>
  <c r="I170" i="19"/>
  <c r="J170" i="19"/>
  <c r="J162" i="19"/>
  <c r="I162" i="19"/>
  <c r="H162" i="19"/>
  <c r="J156" i="19"/>
  <c r="I156" i="19"/>
  <c r="H156" i="19"/>
  <c r="J150" i="19"/>
  <c r="I150" i="19"/>
  <c r="H150" i="19"/>
  <c r="J144" i="19"/>
  <c r="I144" i="19"/>
  <c r="H144" i="19"/>
  <c r="I138" i="19"/>
  <c r="J138" i="19"/>
  <c r="J130" i="19"/>
  <c r="I130" i="19"/>
  <c r="H130" i="19"/>
  <c r="J124" i="19"/>
  <c r="I124" i="19"/>
  <c r="H124" i="19"/>
  <c r="J118" i="19"/>
  <c r="I118" i="19"/>
  <c r="H118" i="19"/>
  <c r="J112" i="19"/>
  <c r="I112" i="19"/>
  <c r="H112" i="19"/>
  <c r="I106" i="19"/>
  <c r="J106" i="19"/>
  <c r="J98" i="19"/>
  <c r="I98" i="19"/>
  <c r="H98" i="19"/>
  <c r="J92" i="19"/>
  <c r="I92" i="19"/>
  <c r="H92" i="19"/>
  <c r="J86" i="19"/>
  <c r="I86" i="19"/>
  <c r="H86" i="19"/>
  <c r="J80" i="19"/>
  <c r="I80" i="19"/>
  <c r="H80" i="19"/>
  <c r="I74" i="19"/>
  <c r="J74" i="19"/>
  <c r="J66" i="19"/>
  <c r="I66" i="19"/>
  <c r="H66" i="19"/>
  <c r="J60" i="19"/>
  <c r="I60" i="19"/>
  <c r="H60" i="19"/>
  <c r="J54" i="19"/>
  <c r="I54" i="19"/>
  <c r="H54" i="19"/>
  <c r="J48" i="19"/>
  <c r="I48" i="19"/>
  <c r="H48" i="19"/>
  <c r="I42" i="19"/>
  <c r="J42" i="19"/>
  <c r="F39" i="26"/>
  <c r="E39" i="26"/>
  <c r="T22" i="30"/>
  <c r="U22" i="30"/>
  <c r="V22" i="30"/>
  <c r="AD258" i="30"/>
  <c r="AB258" i="30"/>
  <c r="Z258" i="30"/>
  <c r="AD252" i="30"/>
  <c r="AB252" i="30"/>
  <c r="Z252" i="30"/>
  <c r="AD246" i="30"/>
  <c r="AB246" i="30"/>
  <c r="Z246" i="30"/>
  <c r="AD240" i="30"/>
  <c r="AB240" i="30"/>
  <c r="Z240" i="30"/>
  <c r="AD226" i="30"/>
  <c r="AB226" i="30"/>
  <c r="Z226" i="30"/>
  <c r="AD220" i="30"/>
  <c r="AB220" i="30"/>
  <c r="Z220" i="30"/>
  <c r="AD214" i="30"/>
  <c r="AB214" i="30"/>
  <c r="Z214" i="30"/>
  <c r="AD208" i="30"/>
  <c r="AB208" i="30"/>
  <c r="Z208" i="30"/>
  <c r="AD194" i="30"/>
  <c r="AB194" i="30"/>
  <c r="Z194" i="30"/>
  <c r="AF194" i="30" s="1"/>
  <c r="AD188" i="30"/>
  <c r="AB188" i="30"/>
  <c r="Z188" i="30"/>
  <c r="AF188" i="30" s="1"/>
  <c r="AD182" i="30"/>
  <c r="AB182" i="30"/>
  <c r="Z182" i="30"/>
  <c r="AF182" i="30" s="1"/>
  <c r="AD176" i="30"/>
  <c r="AB176" i="30"/>
  <c r="Z176" i="30"/>
  <c r="AF176" i="30" s="1"/>
  <c r="AD162" i="30"/>
  <c r="AB162" i="30"/>
  <c r="Z162" i="30"/>
  <c r="AF162" i="30" s="1"/>
  <c r="AD156" i="30"/>
  <c r="AB156" i="30"/>
  <c r="Z156" i="30"/>
  <c r="AF156" i="30" s="1"/>
  <c r="AD150" i="30"/>
  <c r="AB150" i="30"/>
  <c r="Z150" i="30"/>
  <c r="AF150" i="30" s="1"/>
  <c r="AD144" i="30"/>
  <c r="AB144" i="30"/>
  <c r="Z144" i="30"/>
  <c r="AF144" i="30" s="1"/>
  <c r="Z138" i="30"/>
  <c r="AF138" i="30" s="1"/>
  <c r="AB138" i="30"/>
  <c r="AD138" i="30"/>
  <c r="AD130" i="30"/>
  <c r="AB130" i="30"/>
  <c r="Z130" i="30"/>
  <c r="AF130" i="30" s="1"/>
  <c r="AD124" i="30"/>
  <c r="AB124" i="30"/>
  <c r="Z124" i="30"/>
  <c r="AF124" i="30" s="1"/>
  <c r="AD118" i="30"/>
  <c r="AB118" i="30"/>
  <c r="Z118" i="30"/>
  <c r="AF118" i="30" s="1"/>
  <c r="AD112" i="30"/>
  <c r="AB112" i="30"/>
  <c r="Z112" i="30"/>
  <c r="AF112" i="30" s="1"/>
  <c r="AD98" i="30"/>
  <c r="AB98" i="30"/>
  <c r="Z98" i="30"/>
  <c r="AF98" i="30" s="1"/>
  <c r="AD92" i="30"/>
  <c r="AB92" i="30"/>
  <c r="Z92" i="30"/>
  <c r="AF92" i="30" s="1"/>
  <c r="AD86" i="30"/>
  <c r="AB86" i="30"/>
  <c r="Z86" i="30"/>
  <c r="AF86" i="30" s="1"/>
  <c r="AD80" i="30"/>
  <c r="AB80" i="30"/>
  <c r="Z80" i="30"/>
  <c r="AF80" i="30" s="1"/>
  <c r="AD66" i="30"/>
  <c r="AB66" i="30"/>
  <c r="Z66" i="30"/>
  <c r="AF66" i="30" s="1"/>
  <c r="AD60" i="30"/>
  <c r="AB60" i="30"/>
  <c r="Z60" i="30"/>
  <c r="AF60" i="30" s="1"/>
  <c r="AD54" i="30"/>
  <c r="AB54" i="30"/>
  <c r="Z54" i="30"/>
  <c r="AF54" i="30" s="1"/>
  <c r="AD48" i="30"/>
  <c r="AB48" i="30"/>
  <c r="Z48" i="30"/>
  <c r="AF48" i="30" s="1"/>
  <c r="V258" i="30"/>
  <c r="U258" i="30"/>
  <c r="T258" i="30"/>
  <c r="V252" i="30"/>
  <c r="U252" i="30"/>
  <c r="T252" i="30"/>
  <c r="V246" i="30"/>
  <c r="U246" i="30"/>
  <c r="T246" i="30"/>
  <c r="V240" i="30"/>
  <c r="U240" i="30"/>
  <c r="T240" i="30"/>
  <c r="V234" i="30"/>
  <c r="U234" i="30"/>
  <c r="T234" i="30"/>
  <c r="V226" i="30"/>
  <c r="U226" i="30"/>
  <c r="T226" i="30"/>
  <c r="V220" i="30"/>
  <c r="U220" i="30"/>
  <c r="T220" i="30"/>
  <c r="V214" i="30"/>
  <c r="U214" i="30"/>
  <c r="T214" i="30"/>
  <c r="V208" i="30"/>
  <c r="U208" i="30"/>
  <c r="T208" i="30"/>
  <c r="V202" i="30"/>
  <c r="U202" i="30"/>
  <c r="T202" i="30"/>
  <c r="V194" i="30"/>
  <c r="U194" i="30"/>
  <c r="T194" i="30"/>
  <c r="V188" i="30"/>
  <c r="U188" i="30"/>
  <c r="T188" i="30"/>
  <c r="V182" i="30"/>
  <c r="U182" i="30"/>
  <c r="T182" i="30"/>
  <c r="V176" i="30"/>
  <c r="U176" i="30"/>
  <c r="T176" i="30"/>
  <c r="V170" i="30"/>
  <c r="U170" i="30"/>
  <c r="T170" i="30"/>
  <c r="V162" i="30"/>
  <c r="U162" i="30"/>
  <c r="T162" i="30"/>
  <c r="V156" i="30"/>
  <c r="U156" i="30"/>
  <c r="T156" i="30"/>
  <c r="V150" i="30"/>
  <c r="U150" i="30"/>
  <c r="T150" i="30"/>
  <c r="V144" i="30"/>
  <c r="U144" i="30"/>
  <c r="T144" i="30"/>
  <c r="V138" i="30"/>
  <c r="U138" i="30"/>
  <c r="T138" i="30"/>
  <c r="V130" i="30"/>
  <c r="U130" i="30"/>
  <c r="T130" i="30"/>
  <c r="V124" i="30"/>
  <c r="U124" i="30"/>
  <c r="T124" i="30"/>
  <c r="V118" i="30"/>
  <c r="U118" i="30"/>
  <c r="T118" i="30"/>
  <c r="V112" i="30"/>
  <c r="U112" i="30"/>
  <c r="T112" i="30"/>
  <c r="V106" i="30"/>
  <c r="U106" i="30"/>
  <c r="T106" i="30"/>
  <c r="V98" i="30"/>
  <c r="U98" i="30"/>
  <c r="T98" i="30"/>
  <c r="V92" i="30"/>
  <c r="U92" i="30"/>
  <c r="T92" i="30"/>
  <c r="V86" i="30"/>
  <c r="U86" i="30"/>
  <c r="T86" i="30"/>
  <c r="V80" i="30"/>
  <c r="U80" i="30"/>
  <c r="T80" i="30"/>
  <c r="V74" i="30"/>
  <c r="U74" i="30"/>
  <c r="T74" i="30"/>
  <c r="V66" i="30"/>
  <c r="U66" i="30"/>
  <c r="T66" i="30"/>
  <c r="V60" i="30"/>
  <c r="U60" i="30"/>
  <c r="T60" i="30"/>
  <c r="V54" i="30"/>
  <c r="U54" i="30"/>
  <c r="T54" i="30"/>
  <c r="V48" i="30"/>
  <c r="U48" i="30"/>
  <c r="T48" i="30"/>
  <c r="V42" i="30"/>
  <c r="U42" i="30"/>
  <c r="T42" i="30"/>
  <c r="P258" i="30"/>
  <c r="O258" i="30"/>
  <c r="N258" i="30"/>
  <c r="P252" i="30"/>
  <c r="O252" i="30"/>
  <c r="N252" i="30"/>
  <c r="P246" i="30"/>
  <c r="O246" i="30"/>
  <c r="N246" i="30"/>
  <c r="P240" i="30"/>
  <c r="O240" i="30"/>
  <c r="N240" i="30"/>
  <c r="P226" i="30"/>
  <c r="O226" i="30"/>
  <c r="N226" i="30"/>
  <c r="P220" i="30"/>
  <c r="O220" i="30"/>
  <c r="N220" i="30"/>
  <c r="P214" i="30"/>
  <c r="O214" i="30"/>
  <c r="N214" i="30"/>
  <c r="P208" i="30"/>
  <c r="O208" i="30"/>
  <c r="N208" i="30"/>
  <c r="P194" i="30"/>
  <c r="O194" i="30"/>
  <c r="N194" i="30"/>
  <c r="P188" i="30"/>
  <c r="O188" i="30"/>
  <c r="N188" i="30"/>
  <c r="P182" i="30"/>
  <c r="O182" i="30"/>
  <c r="N182" i="30"/>
  <c r="P176" i="30"/>
  <c r="O176" i="30"/>
  <c r="N176" i="30"/>
  <c r="P162" i="30"/>
  <c r="O162" i="30"/>
  <c r="N162" i="30"/>
  <c r="P156" i="30"/>
  <c r="O156" i="30"/>
  <c r="N156" i="30"/>
  <c r="P150" i="30"/>
  <c r="O150" i="30"/>
  <c r="N150" i="30"/>
  <c r="P144" i="30"/>
  <c r="O144" i="30"/>
  <c r="N144" i="30"/>
  <c r="P130" i="30"/>
  <c r="O130" i="30"/>
  <c r="N130" i="30"/>
  <c r="P124" i="30"/>
  <c r="O124" i="30"/>
  <c r="N124" i="30"/>
  <c r="P118" i="30"/>
  <c r="O118" i="30"/>
  <c r="N118" i="30"/>
  <c r="P112" i="30"/>
  <c r="O112" i="30"/>
  <c r="N112" i="30"/>
  <c r="P98" i="30"/>
  <c r="O98" i="30"/>
  <c r="N98" i="30"/>
  <c r="P92" i="30"/>
  <c r="O92" i="30"/>
  <c r="N92" i="30"/>
  <c r="P86" i="30"/>
  <c r="O86" i="30"/>
  <c r="N86" i="30"/>
  <c r="P80" i="30"/>
  <c r="O80" i="30"/>
  <c r="N80" i="30"/>
  <c r="P66" i="30"/>
  <c r="O66" i="30"/>
  <c r="N66" i="30"/>
  <c r="P60" i="30"/>
  <c r="O60" i="30"/>
  <c r="N60" i="30"/>
  <c r="P54" i="30"/>
  <c r="O54" i="30"/>
  <c r="N54" i="30"/>
  <c r="P48" i="30"/>
  <c r="O48" i="30"/>
  <c r="N48" i="30"/>
  <c r="N28" i="30"/>
  <c r="AD5" i="30"/>
  <c r="AB5" i="30"/>
  <c r="V5" i="30"/>
  <c r="U5" i="30"/>
  <c r="G226" i="30" l="1"/>
  <c r="G150" i="30"/>
  <c r="G54" i="30"/>
  <c r="G124" i="30"/>
  <c r="G240" i="30"/>
  <c r="G234" i="30"/>
  <c r="G258" i="30"/>
  <c r="G60" i="30"/>
  <c r="G118" i="30"/>
  <c r="G220" i="30"/>
  <c r="G48" i="30"/>
  <c r="G162" i="30"/>
  <c r="G214" i="30"/>
  <c r="G156" i="30"/>
  <c r="G144" i="30"/>
  <c r="G86" i="30"/>
  <c r="G138" i="30"/>
  <c r="G194" i="30"/>
  <c r="G252" i="30"/>
  <c r="D9" i="32"/>
  <c r="E73" i="32"/>
  <c r="E270" i="32" s="1"/>
  <c r="E6" i="32" s="1"/>
  <c r="E233" i="32"/>
  <c r="K73" i="32"/>
  <c r="E105" i="32"/>
  <c r="E9" i="32"/>
  <c r="D41" i="32"/>
  <c r="J41" i="32"/>
  <c r="J270" i="32" s="1"/>
  <c r="H170" i="19"/>
  <c r="H169" i="19" s="1"/>
  <c r="J201" i="19"/>
  <c r="J137" i="19"/>
  <c r="I73" i="19"/>
  <c r="I169" i="19"/>
  <c r="V169" i="30"/>
  <c r="V233" i="30"/>
  <c r="U137" i="30"/>
  <c r="T137" i="30"/>
  <c r="V105" i="30"/>
  <c r="T201" i="30"/>
  <c r="U233" i="30"/>
  <c r="V73" i="30"/>
  <c r="J105" i="19"/>
  <c r="H138" i="19"/>
  <c r="H137" i="19" s="1"/>
  <c r="I201" i="19"/>
  <c r="I41" i="19"/>
  <c r="J73" i="19"/>
  <c r="I137" i="19"/>
  <c r="V137" i="30"/>
  <c r="U201" i="30"/>
  <c r="I105" i="19"/>
  <c r="G130" i="30"/>
  <c r="G28" i="32"/>
  <c r="G9" i="32" s="1"/>
  <c r="F41" i="32"/>
  <c r="E41" i="32"/>
  <c r="D73" i="32"/>
  <c r="D270" i="32" s="1"/>
  <c r="D6" i="32" s="1"/>
  <c r="M48" i="32"/>
  <c r="M66" i="32"/>
  <c r="L73" i="32"/>
  <c r="M240" i="32"/>
  <c r="M246" i="32"/>
  <c r="M258" i="32"/>
  <c r="H74" i="19"/>
  <c r="H73" i="19" s="1"/>
  <c r="K138" i="19"/>
  <c r="G42" i="30"/>
  <c r="D105" i="32"/>
  <c r="G240" i="32"/>
  <c r="G233" i="32" s="1"/>
  <c r="G246" i="32"/>
  <c r="M74" i="32"/>
  <c r="T169" i="30"/>
  <c r="J41" i="19"/>
  <c r="G80" i="30"/>
  <c r="G246" i="30"/>
  <c r="G66" i="32"/>
  <c r="G80" i="32"/>
  <c r="E137" i="32"/>
  <c r="G258" i="32"/>
  <c r="L9" i="32"/>
  <c r="M106" i="32"/>
  <c r="K169" i="32"/>
  <c r="J201" i="32"/>
  <c r="K42" i="19"/>
  <c r="T73" i="30"/>
  <c r="T105" i="30"/>
  <c r="U169" i="30"/>
  <c r="K74" i="19"/>
  <c r="G66" i="30"/>
  <c r="G74" i="30"/>
  <c r="G92" i="30"/>
  <c r="G98" i="30"/>
  <c r="G170" i="30"/>
  <c r="G182" i="30"/>
  <c r="G188" i="30"/>
  <c r="G34" i="32"/>
  <c r="G98" i="32"/>
  <c r="G73" i="32" s="1"/>
  <c r="G106" i="32"/>
  <c r="F137" i="32"/>
  <c r="M10" i="32"/>
  <c r="M28" i="32"/>
  <c r="M118" i="32"/>
  <c r="M124" i="32"/>
  <c r="K202" i="19"/>
  <c r="M42" i="32"/>
  <c r="M41" i="32" s="1"/>
  <c r="U73" i="30"/>
  <c r="U105" i="30"/>
  <c r="V201" i="30"/>
  <c r="H106" i="19"/>
  <c r="H105" i="19" s="1"/>
  <c r="G106" i="30"/>
  <c r="G112" i="30"/>
  <c r="G124" i="32"/>
  <c r="G130" i="32"/>
  <c r="G105" i="32" s="1"/>
  <c r="M22" i="32"/>
  <c r="K41" i="32"/>
  <c r="M130" i="32"/>
  <c r="M144" i="32"/>
  <c r="M150" i="32"/>
  <c r="M162" i="32"/>
  <c r="M137" i="32" s="1"/>
  <c r="M170" i="32"/>
  <c r="M169" i="32" s="1"/>
  <c r="M176" i="32"/>
  <c r="M188" i="32"/>
  <c r="K106" i="19"/>
  <c r="T233" i="30"/>
  <c r="H42" i="19"/>
  <c r="H41" i="19" s="1"/>
  <c r="K170" i="19"/>
  <c r="J169" i="19"/>
  <c r="H202" i="19"/>
  <c r="H201" i="19" s="1"/>
  <c r="G176" i="30"/>
  <c r="G202" i="30"/>
  <c r="G208" i="30"/>
  <c r="F9" i="32"/>
  <c r="G60" i="32"/>
  <c r="G41" i="32" s="1"/>
  <c r="G92" i="32"/>
  <c r="G144" i="32"/>
  <c r="G150" i="32"/>
  <c r="G156" i="32"/>
  <c r="G162" i="32"/>
  <c r="G170" i="32"/>
  <c r="G176" i="32"/>
  <c r="G182" i="32"/>
  <c r="G188" i="32"/>
  <c r="G194" i="32"/>
  <c r="M16" i="32"/>
  <c r="J73" i="32"/>
  <c r="M156" i="32"/>
  <c r="M182" i="32"/>
  <c r="M202" i="32"/>
  <c r="M214" i="32"/>
  <c r="M220" i="32"/>
  <c r="M73" i="32"/>
  <c r="M233" i="32"/>
  <c r="G137" i="32"/>
  <c r="U41" i="30"/>
  <c r="T41" i="30"/>
  <c r="V41" i="30"/>
  <c r="G137" i="30" l="1"/>
  <c r="G201" i="30"/>
  <c r="G233" i="30"/>
  <c r="G41" i="30"/>
  <c r="L270" i="32"/>
  <c r="L6" i="32" s="1"/>
  <c r="K270" i="32"/>
  <c r="K137" i="19"/>
  <c r="AA137" i="19" s="1"/>
  <c r="K201" i="19"/>
  <c r="AA201" i="19" s="1"/>
  <c r="K169" i="19"/>
  <c r="AA169" i="19" s="1"/>
  <c r="K41" i="19"/>
  <c r="AA41" i="19" s="1"/>
  <c r="M201" i="32"/>
  <c r="F270" i="32"/>
  <c r="F6" i="32" s="1"/>
  <c r="G73" i="30"/>
  <c r="M105" i="32"/>
  <c r="G105" i="30"/>
  <c r="K73" i="19"/>
  <c r="AA73" i="19" s="1"/>
  <c r="K105" i="19"/>
  <c r="AA105" i="19" s="1"/>
  <c r="G169" i="30"/>
  <c r="G169" i="32"/>
  <c r="G270" i="32" s="1"/>
  <c r="M9" i="32"/>
  <c r="K6" i="32"/>
  <c r="J6" i="32"/>
  <c r="M270" i="32" l="1"/>
  <c r="L7" i="32" s="1"/>
  <c r="J7" i="32"/>
  <c r="M6" i="32"/>
  <c r="D7" i="32"/>
  <c r="E7" i="32"/>
  <c r="G7" i="32"/>
  <c r="G6" i="32"/>
  <c r="F7" i="32"/>
  <c r="BB268" i="32"/>
  <c r="AZ268" i="32"/>
  <c r="AX268" i="32"/>
  <c r="BB267" i="32"/>
  <c r="AZ267" i="32"/>
  <c r="AX267" i="32"/>
  <c r="BB266" i="32"/>
  <c r="AZ266" i="32"/>
  <c r="AX266" i="32"/>
  <c r="BB263" i="32"/>
  <c r="AZ263" i="32"/>
  <c r="AX263" i="32"/>
  <c r="BB262" i="32"/>
  <c r="AZ262" i="32"/>
  <c r="AX262" i="32"/>
  <c r="BB261" i="32"/>
  <c r="AZ261" i="32"/>
  <c r="AX261" i="32"/>
  <c r="BB260" i="32"/>
  <c r="AZ260" i="32"/>
  <c r="AX260" i="32"/>
  <c r="BB259" i="32"/>
  <c r="AZ259" i="32"/>
  <c r="AX259" i="32"/>
  <c r="BB257" i="32"/>
  <c r="AZ257" i="32"/>
  <c r="AX257" i="32"/>
  <c r="BB256" i="32"/>
  <c r="AZ256" i="32"/>
  <c r="AX256" i="32"/>
  <c r="BB255" i="32"/>
  <c r="AZ255" i="32"/>
  <c r="AX255" i="32"/>
  <c r="BB254" i="32"/>
  <c r="AZ254" i="32"/>
  <c r="AX254" i="32"/>
  <c r="BB253" i="32"/>
  <c r="AZ253" i="32"/>
  <c r="AX253" i="32"/>
  <c r="BB251" i="32"/>
  <c r="AZ251" i="32"/>
  <c r="AX251" i="32"/>
  <c r="BB250" i="32"/>
  <c r="AZ250" i="32"/>
  <c r="AX250" i="32"/>
  <c r="BB249" i="32"/>
  <c r="AZ249" i="32"/>
  <c r="AX249" i="32"/>
  <c r="BB248" i="32"/>
  <c r="AZ248" i="32"/>
  <c r="AX248" i="32"/>
  <c r="BB247" i="32"/>
  <c r="AZ247" i="32"/>
  <c r="AX247" i="32"/>
  <c r="BB245" i="32"/>
  <c r="AZ245" i="32"/>
  <c r="AX245" i="32"/>
  <c r="BB244" i="32"/>
  <c r="AZ244" i="32"/>
  <c r="AX244" i="32"/>
  <c r="BB243" i="32"/>
  <c r="AZ243" i="32"/>
  <c r="AX243" i="32"/>
  <c r="BB242" i="32"/>
  <c r="AZ242" i="32"/>
  <c r="AX242" i="32"/>
  <c r="BB241" i="32"/>
  <c r="AZ241" i="32"/>
  <c r="AX241" i="32"/>
  <c r="BB239" i="32"/>
  <c r="AZ239" i="32"/>
  <c r="AX239" i="32"/>
  <c r="BB238" i="32"/>
  <c r="AZ238" i="32"/>
  <c r="AX238" i="32"/>
  <c r="BB237" i="32"/>
  <c r="AZ237" i="32"/>
  <c r="AX237" i="32"/>
  <c r="BB236" i="32"/>
  <c r="AZ236" i="32"/>
  <c r="AX236" i="32"/>
  <c r="BB235" i="32"/>
  <c r="AZ235" i="32"/>
  <c r="AX235" i="32"/>
  <c r="BB231" i="32"/>
  <c r="AZ231" i="32"/>
  <c r="AX231" i="32"/>
  <c r="BB230" i="32"/>
  <c r="AZ230" i="32"/>
  <c r="AX230" i="32"/>
  <c r="BB229" i="32"/>
  <c r="AZ229" i="32"/>
  <c r="AX229" i="32"/>
  <c r="BB228" i="32"/>
  <c r="AZ228" i="32"/>
  <c r="AX228" i="32"/>
  <c r="BB227" i="32"/>
  <c r="AZ227" i="32"/>
  <c r="AX227" i="32"/>
  <c r="BB225" i="32"/>
  <c r="AZ225" i="32"/>
  <c r="AX225" i="32"/>
  <c r="BB224" i="32"/>
  <c r="AZ224" i="32"/>
  <c r="AX224" i="32"/>
  <c r="BB223" i="32"/>
  <c r="AZ223" i="32"/>
  <c r="AX223" i="32"/>
  <c r="BB222" i="32"/>
  <c r="AZ222" i="32"/>
  <c r="AX222" i="32"/>
  <c r="BB221" i="32"/>
  <c r="AZ221" i="32"/>
  <c r="AX221" i="32"/>
  <c r="BB219" i="32"/>
  <c r="AZ219" i="32"/>
  <c r="AX219" i="32"/>
  <c r="BB218" i="32"/>
  <c r="AZ218" i="32"/>
  <c r="AX218" i="32"/>
  <c r="BB217" i="32"/>
  <c r="AZ217" i="32"/>
  <c r="AX217" i="32"/>
  <c r="BB216" i="32"/>
  <c r="AZ216" i="32"/>
  <c r="AX216" i="32"/>
  <c r="BB215" i="32"/>
  <c r="AZ215" i="32"/>
  <c r="AX215" i="32"/>
  <c r="BB213" i="32"/>
  <c r="AZ213" i="32"/>
  <c r="AX213" i="32"/>
  <c r="BB212" i="32"/>
  <c r="AZ212" i="32"/>
  <c r="AX212" i="32"/>
  <c r="BB211" i="32"/>
  <c r="AZ211" i="32"/>
  <c r="AX211" i="32"/>
  <c r="BB210" i="32"/>
  <c r="AZ210" i="32"/>
  <c r="AX210" i="32"/>
  <c r="BB209" i="32"/>
  <c r="AZ209" i="32"/>
  <c r="AX209" i="32"/>
  <c r="BB207" i="32"/>
  <c r="AZ207" i="32"/>
  <c r="AX207" i="32"/>
  <c r="BB206" i="32"/>
  <c r="AZ206" i="32"/>
  <c r="AX206" i="32"/>
  <c r="BB205" i="32"/>
  <c r="AZ205" i="32"/>
  <c r="AX205" i="32"/>
  <c r="BB204" i="32"/>
  <c r="AZ204" i="32"/>
  <c r="AX204" i="32"/>
  <c r="BB203" i="32"/>
  <c r="AZ203" i="32"/>
  <c r="AX203" i="32"/>
  <c r="BB199" i="32"/>
  <c r="AZ199" i="32"/>
  <c r="AX199" i="32"/>
  <c r="BB198" i="32"/>
  <c r="AZ198" i="32"/>
  <c r="AX198" i="32"/>
  <c r="BB197" i="32"/>
  <c r="AZ197" i="32"/>
  <c r="AX197" i="32"/>
  <c r="BB196" i="32"/>
  <c r="AZ196" i="32"/>
  <c r="AX196" i="32"/>
  <c r="BB195" i="32"/>
  <c r="AZ195" i="32"/>
  <c r="AX195" i="32"/>
  <c r="BB193" i="32"/>
  <c r="AZ193" i="32"/>
  <c r="AX193" i="32"/>
  <c r="BB192" i="32"/>
  <c r="AZ192" i="32"/>
  <c r="AX192" i="32"/>
  <c r="BB191" i="32"/>
  <c r="AZ191" i="32"/>
  <c r="AX191" i="32"/>
  <c r="BB190" i="32"/>
  <c r="AZ190" i="32"/>
  <c r="AX190" i="32"/>
  <c r="BB189" i="32"/>
  <c r="AZ189" i="32"/>
  <c r="AX189" i="32"/>
  <c r="BB187" i="32"/>
  <c r="AZ187" i="32"/>
  <c r="AX187" i="32"/>
  <c r="BB186" i="32"/>
  <c r="AZ186" i="32"/>
  <c r="AX186" i="32"/>
  <c r="BB185" i="32"/>
  <c r="AZ185" i="32"/>
  <c r="AX185" i="32"/>
  <c r="BB184" i="32"/>
  <c r="AZ184" i="32"/>
  <c r="AX184" i="32"/>
  <c r="BB183" i="32"/>
  <c r="AZ183" i="32"/>
  <c r="AX183" i="32"/>
  <c r="BB181" i="32"/>
  <c r="AZ181" i="32"/>
  <c r="AX181" i="32"/>
  <c r="BB180" i="32"/>
  <c r="AZ180" i="32"/>
  <c r="AX180" i="32"/>
  <c r="BB179" i="32"/>
  <c r="AZ179" i="32"/>
  <c r="AX179" i="32"/>
  <c r="BB178" i="32"/>
  <c r="AZ178" i="32"/>
  <c r="AX178" i="32"/>
  <c r="BB177" i="32"/>
  <c r="AZ177" i="32"/>
  <c r="AX177" i="32"/>
  <c r="BB175" i="32"/>
  <c r="AZ175" i="32"/>
  <c r="AX175" i="32"/>
  <c r="BB174" i="32"/>
  <c r="AZ174" i="32"/>
  <c r="AX174" i="32"/>
  <c r="BB173" i="32"/>
  <c r="AZ173" i="32"/>
  <c r="AX173" i="32"/>
  <c r="BB172" i="32"/>
  <c r="AZ172" i="32"/>
  <c r="AX172" i="32"/>
  <c r="BB171" i="32"/>
  <c r="AZ171" i="32"/>
  <c r="AX171" i="32"/>
  <c r="BB167" i="32"/>
  <c r="AZ167" i="32"/>
  <c r="AX167" i="32"/>
  <c r="BB166" i="32"/>
  <c r="AZ166" i="32"/>
  <c r="AX166" i="32"/>
  <c r="BB165" i="32"/>
  <c r="AZ165" i="32"/>
  <c r="AX165" i="32"/>
  <c r="BB164" i="32"/>
  <c r="AZ164" i="32"/>
  <c r="AX164" i="32"/>
  <c r="BB163" i="32"/>
  <c r="AZ163" i="32"/>
  <c r="AX163" i="32"/>
  <c r="BB161" i="32"/>
  <c r="AZ161" i="32"/>
  <c r="AX161" i="32"/>
  <c r="BB160" i="32"/>
  <c r="AZ160" i="32"/>
  <c r="AX160" i="32"/>
  <c r="BB159" i="32"/>
  <c r="AZ159" i="32"/>
  <c r="AX159" i="32"/>
  <c r="BB158" i="32"/>
  <c r="AZ158" i="32"/>
  <c r="AX158" i="32"/>
  <c r="BB157" i="32"/>
  <c r="AZ157" i="32"/>
  <c r="AX157" i="32"/>
  <c r="BB155" i="32"/>
  <c r="AZ155" i="32"/>
  <c r="AX155" i="32"/>
  <c r="BB154" i="32"/>
  <c r="AZ154" i="32"/>
  <c r="AX154" i="32"/>
  <c r="BB153" i="32"/>
  <c r="AZ153" i="32"/>
  <c r="AX153" i="32"/>
  <c r="BB152" i="32"/>
  <c r="AZ152" i="32"/>
  <c r="AX152" i="32"/>
  <c r="BB151" i="32"/>
  <c r="AZ151" i="32"/>
  <c r="AX151" i="32"/>
  <c r="BB149" i="32"/>
  <c r="AZ149" i="32"/>
  <c r="AX149" i="32"/>
  <c r="BB148" i="32"/>
  <c r="AZ148" i="32"/>
  <c r="AX148" i="32"/>
  <c r="BB147" i="32"/>
  <c r="AZ147" i="32"/>
  <c r="AX147" i="32"/>
  <c r="BB146" i="32"/>
  <c r="AZ146" i="32"/>
  <c r="AX146" i="32"/>
  <c r="BB145" i="32"/>
  <c r="AZ145" i="32"/>
  <c r="AX145" i="32"/>
  <c r="BB143" i="32"/>
  <c r="AZ143" i="32"/>
  <c r="AX143" i="32"/>
  <c r="BB142" i="32"/>
  <c r="AZ142" i="32"/>
  <c r="AX142" i="32"/>
  <c r="BB141" i="32"/>
  <c r="AZ141" i="32"/>
  <c r="AX141" i="32"/>
  <c r="BB140" i="32"/>
  <c r="AZ140" i="32"/>
  <c r="AX140" i="32"/>
  <c r="BB139" i="32"/>
  <c r="AZ139" i="32"/>
  <c r="AX139" i="32"/>
  <c r="BB135" i="32"/>
  <c r="AZ135" i="32"/>
  <c r="AX135" i="32"/>
  <c r="BB134" i="32"/>
  <c r="AZ134" i="32"/>
  <c r="AX134" i="32"/>
  <c r="BB133" i="32"/>
  <c r="AZ133" i="32"/>
  <c r="AX133" i="32"/>
  <c r="BB132" i="32"/>
  <c r="AZ132" i="32"/>
  <c r="AX132" i="32"/>
  <c r="BB131" i="32"/>
  <c r="AZ131" i="32"/>
  <c r="AX131" i="32"/>
  <c r="BB129" i="32"/>
  <c r="AZ129" i="32"/>
  <c r="AX129" i="32"/>
  <c r="BB128" i="32"/>
  <c r="AZ128" i="32"/>
  <c r="AX128" i="32"/>
  <c r="BB127" i="32"/>
  <c r="AZ127" i="32"/>
  <c r="AX127" i="32"/>
  <c r="BB126" i="32"/>
  <c r="AZ126" i="32"/>
  <c r="AX126" i="32"/>
  <c r="BB125" i="32"/>
  <c r="AZ125" i="32"/>
  <c r="AX125" i="32"/>
  <c r="BB123" i="32"/>
  <c r="AZ123" i="32"/>
  <c r="AX123" i="32"/>
  <c r="BB122" i="32"/>
  <c r="AZ122" i="32"/>
  <c r="AX122" i="32"/>
  <c r="BB121" i="32"/>
  <c r="AZ121" i="32"/>
  <c r="AX121" i="32"/>
  <c r="BB120" i="32"/>
  <c r="AZ120" i="32"/>
  <c r="AX120" i="32"/>
  <c r="BB119" i="32"/>
  <c r="AZ119" i="32"/>
  <c r="AX119" i="32"/>
  <c r="BB117" i="32"/>
  <c r="AZ117" i="32"/>
  <c r="AX117" i="32"/>
  <c r="BB116" i="32"/>
  <c r="AZ116" i="32"/>
  <c r="AX116" i="32"/>
  <c r="BB115" i="32"/>
  <c r="AZ115" i="32"/>
  <c r="AX115" i="32"/>
  <c r="BB114" i="32"/>
  <c r="AZ114" i="32"/>
  <c r="AX114" i="32"/>
  <c r="BB113" i="32"/>
  <c r="AZ113" i="32"/>
  <c r="AX113" i="32"/>
  <c r="BB111" i="32"/>
  <c r="AZ111" i="32"/>
  <c r="AX111" i="32"/>
  <c r="BB110" i="32"/>
  <c r="AZ110" i="32"/>
  <c r="AX110" i="32"/>
  <c r="BB109" i="32"/>
  <c r="AZ109" i="32"/>
  <c r="AX109" i="32"/>
  <c r="BB108" i="32"/>
  <c r="AZ108" i="32"/>
  <c r="AX108" i="32"/>
  <c r="BB107" i="32"/>
  <c r="AZ107" i="32"/>
  <c r="AX107" i="32"/>
  <c r="BB103" i="32"/>
  <c r="AZ103" i="32"/>
  <c r="AX103" i="32"/>
  <c r="BB102" i="32"/>
  <c r="AZ102" i="32"/>
  <c r="AX102" i="32"/>
  <c r="BB101" i="32"/>
  <c r="AZ101" i="32"/>
  <c r="AX101" i="32"/>
  <c r="BB100" i="32"/>
  <c r="AZ100" i="32"/>
  <c r="AX100" i="32"/>
  <c r="BB99" i="32"/>
  <c r="AZ99" i="32"/>
  <c r="AX99" i="32"/>
  <c r="BB97" i="32"/>
  <c r="AZ97" i="32"/>
  <c r="AX97" i="32"/>
  <c r="BB96" i="32"/>
  <c r="AZ96" i="32"/>
  <c r="AX96" i="32"/>
  <c r="BB95" i="32"/>
  <c r="AZ95" i="32"/>
  <c r="AX95" i="32"/>
  <c r="BB94" i="32"/>
  <c r="AZ94" i="32"/>
  <c r="AX94" i="32"/>
  <c r="BB93" i="32"/>
  <c r="AZ93" i="32"/>
  <c r="AX93" i="32"/>
  <c r="BB91" i="32"/>
  <c r="AZ91" i="32"/>
  <c r="AX91" i="32"/>
  <c r="BB90" i="32"/>
  <c r="AZ90" i="32"/>
  <c r="AX90" i="32"/>
  <c r="BB89" i="32"/>
  <c r="AZ89" i="32"/>
  <c r="AX89" i="32"/>
  <c r="BB88" i="32"/>
  <c r="AZ88" i="32"/>
  <c r="AX88" i="32"/>
  <c r="BB87" i="32"/>
  <c r="AZ87" i="32"/>
  <c r="AX87" i="32"/>
  <c r="BB85" i="32"/>
  <c r="AZ85" i="32"/>
  <c r="AX85" i="32"/>
  <c r="BB84" i="32"/>
  <c r="AZ84" i="32"/>
  <c r="AX84" i="32"/>
  <c r="BB83" i="32"/>
  <c r="AZ83" i="32"/>
  <c r="AX83" i="32"/>
  <c r="BB82" i="32"/>
  <c r="AZ82" i="32"/>
  <c r="AX82" i="32"/>
  <c r="BB81" i="32"/>
  <c r="AZ81" i="32"/>
  <c r="AX81" i="32"/>
  <c r="BB79" i="32"/>
  <c r="AZ79" i="32"/>
  <c r="AX79" i="32"/>
  <c r="BB78" i="32"/>
  <c r="AZ78" i="32"/>
  <c r="AX78" i="32"/>
  <c r="BB77" i="32"/>
  <c r="AZ77" i="32"/>
  <c r="AX77" i="32"/>
  <c r="BB76" i="32"/>
  <c r="AZ76" i="32"/>
  <c r="AX76" i="32"/>
  <c r="BB75" i="32"/>
  <c r="AZ75" i="32"/>
  <c r="AX75" i="32"/>
  <c r="BB71" i="32"/>
  <c r="AZ71" i="32"/>
  <c r="AX71" i="32"/>
  <c r="BB70" i="32"/>
  <c r="AZ70" i="32"/>
  <c r="AX70" i="32"/>
  <c r="BB69" i="32"/>
  <c r="AZ69" i="32"/>
  <c r="AX69" i="32"/>
  <c r="BB68" i="32"/>
  <c r="AZ68" i="32"/>
  <c r="AX68" i="32"/>
  <c r="BB67" i="32"/>
  <c r="AZ67" i="32"/>
  <c r="AX67" i="32"/>
  <c r="BB65" i="32"/>
  <c r="AZ65" i="32"/>
  <c r="AX65" i="32"/>
  <c r="BB64" i="32"/>
  <c r="AZ64" i="32"/>
  <c r="AX64" i="32"/>
  <c r="BB63" i="32"/>
  <c r="AZ63" i="32"/>
  <c r="AX63" i="32"/>
  <c r="BB62" i="32"/>
  <c r="AZ62" i="32"/>
  <c r="AX62" i="32"/>
  <c r="BB61" i="32"/>
  <c r="AZ61" i="32"/>
  <c r="AX61" i="32"/>
  <c r="BB59" i="32"/>
  <c r="AZ59" i="32"/>
  <c r="AX59" i="32"/>
  <c r="BB58" i="32"/>
  <c r="AZ58" i="32"/>
  <c r="AX58" i="32"/>
  <c r="BB57" i="32"/>
  <c r="AZ57" i="32"/>
  <c r="AX57" i="32"/>
  <c r="BB56" i="32"/>
  <c r="AZ56" i="32"/>
  <c r="AX56" i="32"/>
  <c r="BB55" i="32"/>
  <c r="AZ55" i="32"/>
  <c r="AX55" i="32"/>
  <c r="BB53" i="32"/>
  <c r="AZ53" i="32"/>
  <c r="AX53" i="32"/>
  <c r="BB52" i="32"/>
  <c r="AZ52" i="32"/>
  <c r="AX52" i="32"/>
  <c r="BB51" i="32"/>
  <c r="AZ51" i="32"/>
  <c r="AX51" i="32"/>
  <c r="BB50" i="32"/>
  <c r="AZ50" i="32"/>
  <c r="AX50" i="32"/>
  <c r="BB49" i="32"/>
  <c r="AZ49" i="32"/>
  <c r="AX49" i="32"/>
  <c r="BB47" i="32"/>
  <c r="AZ47" i="32"/>
  <c r="AX47" i="32"/>
  <c r="BB46" i="32"/>
  <c r="AZ46" i="32"/>
  <c r="AX46" i="32"/>
  <c r="BB45" i="32"/>
  <c r="AZ45" i="32"/>
  <c r="AX45" i="32"/>
  <c r="BB44" i="32"/>
  <c r="AZ44" i="32"/>
  <c r="AX44" i="32"/>
  <c r="BB43" i="32"/>
  <c r="AZ43" i="32"/>
  <c r="AX43" i="32"/>
  <c r="BB39" i="32"/>
  <c r="AZ39" i="32"/>
  <c r="AX39" i="32"/>
  <c r="BB38" i="32"/>
  <c r="AZ38" i="32"/>
  <c r="AX38" i="32"/>
  <c r="BB37" i="32"/>
  <c r="AZ37" i="32"/>
  <c r="AX37" i="32"/>
  <c r="BB36" i="32"/>
  <c r="AZ36" i="32"/>
  <c r="AX36" i="32"/>
  <c r="BB35" i="32"/>
  <c r="AZ35" i="32"/>
  <c r="AX35" i="32"/>
  <c r="BB33" i="32"/>
  <c r="AZ33" i="32"/>
  <c r="AX33" i="32"/>
  <c r="BB32" i="32"/>
  <c r="AZ32" i="32"/>
  <c r="AX32" i="32"/>
  <c r="BB31" i="32"/>
  <c r="AZ31" i="32"/>
  <c r="AX31" i="32"/>
  <c r="BB30" i="32"/>
  <c r="AZ30" i="32"/>
  <c r="AX30" i="32"/>
  <c r="BB29" i="32"/>
  <c r="AZ29" i="32"/>
  <c r="AX29" i="32"/>
  <c r="BB27" i="32"/>
  <c r="AZ27" i="32"/>
  <c r="AX27" i="32"/>
  <c r="BB26" i="32"/>
  <c r="AZ26" i="32"/>
  <c r="AX26" i="32"/>
  <c r="BB25" i="32"/>
  <c r="AZ25" i="32"/>
  <c r="AX25" i="32"/>
  <c r="BB24" i="32"/>
  <c r="AZ24" i="32"/>
  <c r="AX24" i="32"/>
  <c r="BB23" i="32"/>
  <c r="AZ23" i="32"/>
  <c r="AX23" i="32"/>
  <c r="BB21" i="32"/>
  <c r="AZ21" i="32"/>
  <c r="AX21" i="32"/>
  <c r="BB20" i="32"/>
  <c r="AZ20" i="32"/>
  <c r="AX20" i="32"/>
  <c r="BB19" i="32"/>
  <c r="AZ19" i="32"/>
  <c r="AX19" i="32"/>
  <c r="BB18" i="32"/>
  <c r="AZ18" i="32"/>
  <c r="AX18" i="32"/>
  <c r="BB17" i="32"/>
  <c r="AZ17" i="32"/>
  <c r="AX17" i="32"/>
  <c r="BB15" i="32"/>
  <c r="AZ15" i="32"/>
  <c r="AX15" i="32"/>
  <c r="BB14" i="32"/>
  <c r="AZ14" i="32"/>
  <c r="AX14" i="32"/>
  <c r="BB13" i="32"/>
  <c r="AZ13" i="32"/>
  <c r="AX13" i="32"/>
  <c r="BB12" i="32"/>
  <c r="AZ12" i="32"/>
  <c r="AX12" i="32"/>
  <c r="BB11" i="32"/>
  <c r="AZ11" i="32"/>
  <c r="AX11" i="32"/>
  <c r="AL268" i="32"/>
  <c r="AC268" i="32"/>
  <c r="AL267" i="32"/>
  <c r="AC267" i="32"/>
  <c r="AL266" i="32"/>
  <c r="AC266" i="32"/>
  <c r="AJ265" i="32"/>
  <c r="AH265" i="32"/>
  <c r="AF265" i="32"/>
  <c r="AB265" i="32"/>
  <c r="AA265" i="32"/>
  <c r="Z265" i="32"/>
  <c r="AL263" i="32"/>
  <c r="AC263" i="32"/>
  <c r="AL262" i="32"/>
  <c r="AC262" i="32"/>
  <c r="AC261" i="32"/>
  <c r="AC260" i="32"/>
  <c r="AL259" i="32"/>
  <c r="AC259" i="32"/>
  <c r="AJ258" i="32"/>
  <c r="AH258" i="32"/>
  <c r="AF258" i="32"/>
  <c r="AB258" i="32"/>
  <c r="AA258" i="32"/>
  <c r="Z258" i="32"/>
  <c r="AL257" i="32"/>
  <c r="AC257" i="32"/>
  <c r="AL256" i="32"/>
  <c r="AC256" i="32"/>
  <c r="AC255" i="32"/>
  <c r="AC254" i="32"/>
  <c r="AL253" i="32"/>
  <c r="AC253" i="32"/>
  <c r="AJ252" i="32"/>
  <c r="AH252" i="32"/>
  <c r="AF252" i="32"/>
  <c r="AB252" i="32"/>
  <c r="AA252" i="32"/>
  <c r="Z252" i="32"/>
  <c r="AL251" i="32"/>
  <c r="AC251" i="32"/>
  <c r="AL250" i="32"/>
  <c r="AC250" i="32"/>
  <c r="AC249" i="32"/>
  <c r="AC248" i="32"/>
  <c r="AL247" i="32"/>
  <c r="AC247" i="32"/>
  <c r="AJ246" i="32"/>
  <c r="AH246" i="32"/>
  <c r="AF246" i="32"/>
  <c r="AB246" i="32"/>
  <c r="AA246" i="32"/>
  <c r="Z246" i="32"/>
  <c r="AC245" i="32"/>
  <c r="AC244" i="32"/>
  <c r="AC243" i="32"/>
  <c r="AC242" i="32"/>
  <c r="AC241" i="32"/>
  <c r="AJ240" i="32"/>
  <c r="AH240" i="32"/>
  <c r="AF240" i="32"/>
  <c r="AB240" i="32"/>
  <c r="AA240" i="32"/>
  <c r="Z240" i="32"/>
  <c r="AC239" i="32"/>
  <c r="AC238" i="32"/>
  <c r="AC237" i="32"/>
  <c r="AC236" i="32"/>
  <c r="AC235" i="32"/>
  <c r="AJ234" i="32"/>
  <c r="AH234" i="32"/>
  <c r="AF234" i="32"/>
  <c r="AB234" i="32"/>
  <c r="AA234" i="32"/>
  <c r="Z234" i="32"/>
  <c r="AL231" i="32"/>
  <c r="AC231" i="32"/>
  <c r="AL230" i="32"/>
  <c r="AC230" i="32"/>
  <c r="AC229" i="32"/>
  <c r="AC228" i="32"/>
  <c r="AL227" i="32"/>
  <c r="AC227" i="32"/>
  <c r="AJ226" i="32"/>
  <c r="AH226" i="32"/>
  <c r="AF226" i="32"/>
  <c r="AB226" i="32"/>
  <c r="AA226" i="32"/>
  <c r="Z226" i="32"/>
  <c r="AL225" i="32"/>
  <c r="AC225" i="32"/>
  <c r="AL224" i="32"/>
  <c r="AC224" i="32"/>
  <c r="AC223" i="32"/>
  <c r="AC222" i="32"/>
  <c r="AL221" i="32"/>
  <c r="AC221" i="32"/>
  <c r="AJ220" i="32"/>
  <c r="AH220" i="32"/>
  <c r="AF220" i="32"/>
  <c r="AB220" i="32"/>
  <c r="AA220" i="32"/>
  <c r="Z220" i="32"/>
  <c r="AL219" i="32"/>
  <c r="AC219" i="32"/>
  <c r="AL218" i="32"/>
  <c r="AC218" i="32"/>
  <c r="AC217" i="32"/>
  <c r="AC216" i="32"/>
  <c r="AL215" i="32"/>
  <c r="AC215" i="32"/>
  <c r="AJ214" i="32"/>
  <c r="AH214" i="32"/>
  <c r="AF214" i="32"/>
  <c r="AB214" i="32"/>
  <c r="AA214" i="32"/>
  <c r="Z214" i="32"/>
  <c r="AC213" i="32"/>
  <c r="AC212" i="32"/>
  <c r="AC211" i="32"/>
  <c r="AC210" i="32"/>
  <c r="AC209" i="32"/>
  <c r="AJ208" i="32"/>
  <c r="AH208" i="32"/>
  <c r="AF208" i="32"/>
  <c r="AB208" i="32"/>
  <c r="AA208" i="32"/>
  <c r="Z208" i="32"/>
  <c r="AC207" i="32"/>
  <c r="AC206" i="32"/>
  <c r="AC205" i="32"/>
  <c r="AC204" i="32"/>
  <c r="AC203" i="32"/>
  <c r="AJ202" i="32"/>
  <c r="AH202" i="32"/>
  <c r="AF202" i="32"/>
  <c r="AB202" i="32"/>
  <c r="AA202" i="32"/>
  <c r="Z202" i="32"/>
  <c r="AL199" i="32"/>
  <c r="AC199" i="32"/>
  <c r="AL198" i="32"/>
  <c r="AC198" i="32"/>
  <c r="AC197" i="32"/>
  <c r="AC196" i="32"/>
  <c r="AL195" i="32"/>
  <c r="AC195" i="32"/>
  <c r="AJ194" i="32"/>
  <c r="AH194" i="32"/>
  <c r="AF194" i="32"/>
  <c r="AB194" i="32"/>
  <c r="AA194" i="32"/>
  <c r="Z194" i="32"/>
  <c r="AL193" i="32"/>
  <c r="AC193" i="32"/>
  <c r="AL192" i="32"/>
  <c r="AC192" i="32"/>
  <c r="AC191" i="32"/>
  <c r="AC190" i="32"/>
  <c r="AL189" i="32"/>
  <c r="AC189" i="32"/>
  <c r="AJ188" i="32"/>
  <c r="AH188" i="32"/>
  <c r="AF188" i="32"/>
  <c r="AB188" i="32"/>
  <c r="AA188" i="32"/>
  <c r="Z188" i="32"/>
  <c r="AL187" i="32"/>
  <c r="AC187" i="32"/>
  <c r="AL186" i="32"/>
  <c r="AC186" i="32"/>
  <c r="AC185" i="32"/>
  <c r="AC184" i="32"/>
  <c r="AL183" i="32"/>
  <c r="AC183" i="32"/>
  <c r="AJ182" i="32"/>
  <c r="AH182" i="32"/>
  <c r="AF182" i="32"/>
  <c r="AB182" i="32"/>
  <c r="AA182" i="32"/>
  <c r="Z182" i="32"/>
  <c r="AC181" i="32"/>
  <c r="AC180" i="32"/>
  <c r="AC179" i="32"/>
  <c r="AC178" i="32"/>
  <c r="AC177" i="32"/>
  <c r="AJ176" i="32"/>
  <c r="AH176" i="32"/>
  <c r="AF176" i="32"/>
  <c r="AB176" i="32"/>
  <c r="AA176" i="32"/>
  <c r="Z176" i="32"/>
  <c r="AC175" i="32"/>
  <c r="AC174" i="32"/>
  <c r="AC173" i="32"/>
  <c r="AC172" i="32"/>
  <c r="AC171" i="32"/>
  <c r="AJ170" i="32"/>
  <c r="AH170" i="32"/>
  <c r="AF170" i="32"/>
  <c r="AB170" i="32"/>
  <c r="AA170" i="32"/>
  <c r="Z170" i="32"/>
  <c r="AL167" i="32"/>
  <c r="AC167" i="32"/>
  <c r="AL166" i="32"/>
  <c r="AC166" i="32"/>
  <c r="AC165" i="32"/>
  <c r="AC164" i="32"/>
  <c r="AL163" i="32"/>
  <c r="AC163" i="32"/>
  <c r="AJ162" i="32"/>
  <c r="AH162" i="32"/>
  <c r="AF162" i="32"/>
  <c r="AB162" i="32"/>
  <c r="AA162" i="32"/>
  <c r="Z162" i="32"/>
  <c r="AL161" i="32"/>
  <c r="AC161" i="32"/>
  <c r="AL160" i="32"/>
  <c r="AC160" i="32"/>
  <c r="AC159" i="32"/>
  <c r="AC158" i="32"/>
  <c r="AL157" i="32"/>
  <c r="AC157" i="32"/>
  <c r="AJ156" i="32"/>
  <c r="AH156" i="32"/>
  <c r="AF156" i="32"/>
  <c r="AB156" i="32"/>
  <c r="AA156" i="32"/>
  <c r="Z156" i="32"/>
  <c r="AL155" i="32"/>
  <c r="AC155" i="32"/>
  <c r="AL154" i="32"/>
  <c r="AC154" i="32"/>
  <c r="AC153" i="32"/>
  <c r="AC152" i="32"/>
  <c r="AL151" i="32"/>
  <c r="AC151" i="32"/>
  <c r="AJ150" i="32"/>
  <c r="AH150" i="32"/>
  <c r="AF150" i="32"/>
  <c r="AB150" i="32"/>
  <c r="AA150" i="32"/>
  <c r="Z150" i="32"/>
  <c r="AC149" i="32"/>
  <c r="AC148" i="32"/>
  <c r="AC147" i="32"/>
  <c r="AC146" i="32"/>
  <c r="AC145" i="32"/>
  <c r="AJ144" i="32"/>
  <c r="AH144" i="32"/>
  <c r="AF144" i="32"/>
  <c r="AB144" i="32"/>
  <c r="AA144" i="32"/>
  <c r="Z144" i="32"/>
  <c r="AC143" i="32"/>
  <c r="AC142" i="32"/>
  <c r="AC141" i="32"/>
  <c r="AC140" i="32"/>
  <c r="AC139" i="32"/>
  <c r="AJ138" i="32"/>
  <c r="AH138" i="32"/>
  <c r="AF138" i="32"/>
  <c r="AB138" i="32"/>
  <c r="AA138" i="32"/>
  <c r="Z138" i="32"/>
  <c r="AL135" i="32"/>
  <c r="AC135" i="32"/>
  <c r="AL134" i="32"/>
  <c r="AC134" i="32"/>
  <c r="AC133" i="32"/>
  <c r="AC132" i="32"/>
  <c r="AL131" i="32"/>
  <c r="AC131" i="32"/>
  <c r="AJ130" i="32"/>
  <c r="AH130" i="32"/>
  <c r="AF130" i="32"/>
  <c r="AB130" i="32"/>
  <c r="AA130" i="32"/>
  <c r="Z130" i="32"/>
  <c r="AL129" i="32"/>
  <c r="AC129" i="32"/>
  <c r="AL128" i="32"/>
  <c r="AC128" i="32"/>
  <c r="AC127" i="32"/>
  <c r="AC126" i="32"/>
  <c r="AL125" i="32"/>
  <c r="AC125" i="32"/>
  <c r="AJ124" i="32"/>
  <c r="AH124" i="32"/>
  <c r="AF124" i="32"/>
  <c r="AB124" i="32"/>
  <c r="AA124" i="32"/>
  <c r="Z124" i="32"/>
  <c r="AL123" i="32"/>
  <c r="AC123" i="32"/>
  <c r="AL122" i="32"/>
  <c r="AC122" i="32"/>
  <c r="AC121" i="32"/>
  <c r="AC120" i="32"/>
  <c r="AL119" i="32"/>
  <c r="AC119" i="32"/>
  <c r="AJ118" i="32"/>
  <c r="AH118" i="32"/>
  <c r="AF118" i="32"/>
  <c r="AB118" i="32"/>
  <c r="AA118" i="32"/>
  <c r="Z118" i="32"/>
  <c r="AC117" i="32"/>
  <c r="AC116" i="32"/>
  <c r="AC115" i="32"/>
  <c r="AC114" i="32"/>
  <c r="AC113" i="32"/>
  <c r="AJ112" i="32"/>
  <c r="AH112" i="32"/>
  <c r="AF112" i="32"/>
  <c r="AB112" i="32"/>
  <c r="AA112" i="32"/>
  <c r="Z112" i="32"/>
  <c r="AC111" i="32"/>
  <c r="AC110" i="32"/>
  <c r="AC109" i="32"/>
  <c r="AC108" i="32"/>
  <c r="AC107" i="32"/>
  <c r="AJ106" i="32"/>
  <c r="AH106" i="32"/>
  <c r="AF106" i="32"/>
  <c r="AB106" i="32"/>
  <c r="AA106" i="32"/>
  <c r="Z106" i="32"/>
  <c r="AL103" i="32"/>
  <c r="AC103" i="32"/>
  <c r="AL102" i="32"/>
  <c r="AC102" i="32"/>
  <c r="AC101" i="32"/>
  <c r="AC100" i="32"/>
  <c r="AL99" i="32"/>
  <c r="AC99" i="32"/>
  <c r="AJ98" i="32"/>
  <c r="AH98" i="32"/>
  <c r="AF98" i="32"/>
  <c r="AB98" i="32"/>
  <c r="AA98" i="32"/>
  <c r="Z98" i="32"/>
  <c r="AL97" i="32"/>
  <c r="AC97" i="32"/>
  <c r="AL96" i="32"/>
  <c r="AC96" i="32"/>
  <c r="AC95" i="32"/>
  <c r="AC94" i="32"/>
  <c r="AL93" i="32"/>
  <c r="AC93" i="32"/>
  <c r="AJ92" i="32"/>
  <c r="AH92" i="32"/>
  <c r="AF92" i="32"/>
  <c r="AB92" i="32"/>
  <c r="AA92" i="32"/>
  <c r="Z92" i="32"/>
  <c r="AL91" i="32"/>
  <c r="AC91" i="32"/>
  <c r="AL90" i="32"/>
  <c r="AC90" i="32"/>
  <c r="AC89" i="32"/>
  <c r="AC88" i="32"/>
  <c r="AL87" i="32"/>
  <c r="AC87" i="32"/>
  <c r="AJ86" i="32"/>
  <c r="AH86" i="32"/>
  <c r="AF86" i="32"/>
  <c r="AB86" i="32"/>
  <c r="AA86" i="32"/>
  <c r="Z86" i="32"/>
  <c r="AC85" i="32"/>
  <c r="AC84" i="32"/>
  <c r="AC83" i="32"/>
  <c r="AC82" i="32"/>
  <c r="AC81" i="32"/>
  <c r="AJ80" i="32"/>
  <c r="AH80" i="32"/>
  <c r="AF80" i="32"/>
  <c r="AB80" i="32"/>
  <c r="AA80" i="32"/>
  <c r="Z80" i="32"/>
  <c r="AC79" i="32"/>
  <c r="AC78" i="32"/>
  <c r="AC77" i="32"/>
  <c r="AC76" i="32"/>
  <c r="AC75" i="32"/>
  <c r="AJ74" i="32"/>
  <c r="AH74" i="32"/>
  <c r="AF74" i="32"/>
  <c r="AB74" i="32"/>
  <c r="AA74" i="32"/>
  <c r="Z74" i="32"/>
  <c r="AL71" i="32"/>
  <c r="AC71" i="32"/>
  <c r="AL70" i="32"/>
  <c r="AC70" i="32"/>
  <c r="AC69" i="32"/>
  <c r="AC68" i="32"/>
  <c r="AL67" i="32"/>
  <c r="AC67" i="32"/>
  <c r="AJ66" i="32"/>
  <c r="AH66" i="32"/>
  <c r="AF66" i="32"/>
  <c r="AB66" i="32"/>
  <c r="AA66" i="32"/>
  <c r="Z66" i="32"/>
  <c r="AL65" i="32"/>
  <c r="AC65" i="32"/>
  <c r="AL64" i="32"/>
  <c r="AC64" i="32"/>
  <c r="AC63" i="32"/>
  <c r="AC62" i="32"/>
  <c r="AL61" i="32"/>
  <c r="AC61" i="32"/>
  <c r="AJ60" i="32"/>
  <c r="AH60" i="32"/>
  <c r="AF60" i="32"/>
  <c r="AB60" i="32"/>
  <c r="AA60" i="32"/>
  <c r="Z60" i="32"/>
  <c r="AL59" i="32"/>
  <c r="AC59" i="32"/>
  <c r="AL58" i="32"/>
  <c r="AC58" i="32"/>
  <c r="AC57" i="32"/>
  <c r="AC56" i="32"/>
  <c r="AL55" i="32"/>
  <c r="AC55" i="32"/>
  <c r="AJ54" i="32"/>
  <c r="AH54" i="32"/>
  <c r="AF54" i="32"/>
  <c r="AB54" i="32"/>
  <c r="AA54" i="32"/>
  <c r="Z54" i="32"/>
  <c r="AC53" i="32"/>
  <c r="AC52" i="32"/>
  <c r="AC51" i="32"/>
  <c r="AC50" i="32"/>
  <c r="AC49" i="32"/>
  <c r="AJ48" i="32"/>
  <c r="AH48" i="32"/>
  <c r="AF48" i="32"/>
  <c r="AB48" i="32"/>
  <c r="AA48" i="32"/>
  <c r="Z48" i="32"/>
  <c r="AC47" i="32"/>
  <c r="AC46" i="32"/>
  <c r="AC45" i="32"/>
  <c r="AC44" i="32"/>
  <c r="AC43" i="32"/>
  <c r="AJ42" i="32"/>
  <c r="AH42" i="32"/>
  <c r="AF42" i="32"/>
  <c r="AB42" i="32"/>
  <c r="AA42" i="32"/>
  <c r="Z42" i="32"/>
  <c r="AL39" i="32"/>
  <c r="AC39" i="32"/>
  <c r="AL38" i="32"/>
  <c r="AC38" i="32"/>
  <c r="AC37" i="32"/>
  <c r="AC36" i="32"/>
  <c r="AL35" i="32"/>
  <c r="AC35" i="32"/>
  <c r="AJ34" i="32"/>
  <c r="AH34" i="32"/>
  <c r="AF34" i="32"/>
  <c r="AB34" i="32"/>
  <c r="AA34" i="32"/>
  <c r="Z34" i="32"/>
  <c r="AL33" i="32"/>
  <c r="AC33" i="32"/>
  <c r="AL32" i="32"/>
  <c r="AC32" i="32"/>
  <c r="AC31" i="32"/>
  <c r="AC30" i="32"/>
  <c r="AL29" i="32"/>
  <c r="AC29" i="32"/>
  <c r="AJ28" i="32"/>
  <c r="AH28" i="32"/>
  <c r="AF28" i="32"/>
  <c r="AB28" i="32"/>
  <c r="AA28" i="32"/>
  <c r="Z28" i="32"/>
  <c r="AL27" i="32"/>
  <c r="AC27" i="32"/>
  <c r="AL26" i="32"/>
  <c r="AC26" i="32"/>
  <c r="AC25" i="32"/>
  <c r="AC24" i="32"/>
  <c r="AL23" i="32"/>
  <c r="AC23" i="32"/>
  <c r="AJ22" i="32"/>
  <c r="AH22" i="32"/>
  <c r="AF22" i="32"/>
  <c r="AB22" i="32"/>
  <c r="AA22" i="32"/>
  <c r="Z22" i="32"/>
  <c r="AC21" i="32"/>
  <c r="AC20" i="32"/>
  <c r="AC19" i="32"/>
  <c r="AC18" i="32"/>
  <c r="AC17" i="32"/>
  <c r="AJ16" i="32"/>
  <c r="AH16" i="32"/>
  <c r="AF16" i="32"/>
  <c r="AB16" i="32"/>
  <c r="AA16" i="32"/>
  <c r="Z16" i="32"/>
  <c r="AC15" i="32"/>
  <c r="AC14" i="32"/>
  <c r="AC13" i="32"/>
  <c r="AC12" i="32"/>
  <c r="AC11" i="32"/>
  <c r="AJ10" i="32"/>
  <c r="AH10" i="32"/>
  <c r="AF10" i="32"/>
  <c r="AB10" i="32"/>
  <c r="AA10" i="32"/>
  <c r="Z10" i="32"/>
  <c r="AJ5" i="32"/>
  <c r="AH5" i="32"/>
  <c r="AB5" i="32"/>
  <c r="AA5" i="32"/>
  <c r="AT268" i="32"/>
  <c r="AS268" i="32"/>
  <c r="AR268" i="32"/>
  <c r="W268" i="32"/>
  <c r="AT267" i="32"/>
  <c r="AS267" i="32"/>
  <c r="AR267" i="32"/>
  <c r="W267" i="32"/>
  <c r="AT266" i="32"/>
  <c r="AS266" i="32"/>
  <c r="AR266" i="32"/>
  <c r="W266" i="32"/>
  <c r="V265" i="32"/>
  <c r="U265" i="32"/>
  <c r="T265" i="32"/>
  <c r="AT263" i="32"/>
  <c r="AS263" i="32"/>
  <c r="AR263" i="32"/>
  <c r="W263" i="32"/>
  <c r="AT262" i="32"/>
  <c r="AS262" i="32"/>
  <c r="AR262" i="32"/>
  <c r="W262" i="32"/>
  <c r="AT261" i="32"/>
  <c r="AS261" i="32"/>
  <c r="AR261" i="32"/>
  <c r="W261" i="32"/>
  <c r="AT260" i="32"/>
  <c r="AS260" i="32"/>
  <c r="AR260" i="32"/>
  <c r="W260" i="32"/>
  <c r="AT259" i="32"/>
  <c r="AS259" i="32"/>
  <c r="AR259" i="32"/>
  <c r="W259" i="32"/>
  <c r="V258" i="32"/>
  <c r="U258" i="32"/>
  <c r="T258" i="32"/>
  <c r="AT257" i="32"/>
  <c r="AS257" i="32"/>
  <c r="AR257" i="32"/>
  <c r="W257" i="32"/>
  <c r="AT256" i="32"/>
  <c r="AS256" i="32"/>
  <c r="AR256" i="32"/>
  <c r="W256" i="32"/>
  <c r="AT255" i="32"/>
  <c r="AS255" i="32"/>
  <c r="AR255" i="32"/>
  <c r="W255" i="32"/>
  <c r="AT254" i="32"/>
  <c r="AS254" i="32"/>
  <c r="AR254" i="32"/>
  <c r="W254" i="32"/>
  <c r="AT253" i="32"/>
  <c r="AS253" i="32"/>
  <c r="AR253" i="32"/>
  <c r="W253" i="32"/>
  <c r="V252" i="32"/>
  <c r="U252" i="32"/>
  <c r="T252" i="32"/>
  <c r="AT251" i="32"/>
  <c r="AS251" i="32"/>
  <c r="AR251" i="32"/>
  <c r="W251" i="32"/>
  <c r="AT250" i="32"/>
  <c r="AS250" i="32"/>
  <c r="AR250" i="32"/>
  <c r="W250" i="32"/>
  <c r="AT249" i="32"/>
  <c r="AS249" i="32"/>
  <c r="AR249" i="32"/>
  <c r="W249" i="32"/>
  <c r="AT248" i="32"/>
  <c r="AS248" i="32"/>
  <c r="AR248" i="32"/>
  <c r="W248" i="32"/>
  <c r="AT247" i="32"/>
  <c r="AS247" i="32"/>
  <c r="AR247" i="32"/>
  <c r="W247" i="32"/>
  <c r="V246" i="32"/>
  <c r="U246" i="32"/>
  <c r="T246" i="32"/>
  <c r="AT245" i="32"/>
  <c r="AS245" i="32"/>
  <c r="AR245" i="32"/>
  <c r="W245" i="32"/>
  <c r="AT244" i="32"/>
  <c r="AS244" i="32"/>
  <c r="AR244" i="32"/>
  <c r="W244" i="32"/>
  <c r="AT243" i="32"/>
  <c r="AS243" i="32"/>
  <c r="AR243" i="32"/>
  <c r="W243" i="32"/>
  <c r="AT242" i="32"/>
  <c r="AS242" i="32"/>
  <c r="AR242" i="32"/>
  <c r="W242" i="32"/>
  <c r="AT241" i="32"/>
  <c r="AS241" i="32"/>
  <c r="AR241" i="32"/>
  <c r="W241" i="32"/>
  <c r="V240" i="32"/>
  <c r="U240" i="32"/>
  <c r="T240" i="32"/>
  <c r="AT239" i="32"/>
  <c r="AS239" i="32"/>
  <c r="AR239" i="32"/>
  <c r="W239" i="32"/>
  <c r="AT238" i="32"/>
  <c r="AS238" i="32"/>
  <c r="AR238" i="32"/>
  <c r="W238" i="32"/>
  <c r="AT237" i="32"/>
  <c r="AS237" i="32"/>
  <c r="AR237" i="32"/>
  <c r="W237" i="32"/>
  <c r="AT236" i="32"/>
  <c r="AS236" i="32"/>
  <c r="AR236" i="32"/>
  <c r="W236" i="32"/>
  <c r="AT235" i="32"/>
  <c r="AS235" i="32"/>
  <c r="AR235" i="32"/>
  <c r="W235" i="32"/>
  <c r="V234" i="32"/>
  <c r="U234" i="32"/>
  <c r="T234" i="32"/>
  <c r="AT231" i="32"/>
  <c r="AS231" i="32"/>
  <c r="AR231" i="32"/>
  <c r="W231" i="32"/>
  <c r="AT230" i="32"/>
  <c r="AS230" i="32"/>
  <c r="AR230" i="32"/>
  <c r="W230" i="32"/>
  <c r="AT229" i="32"/>
  <c r="AS229" i="32"/>
  <c r="AR229" i="32"/>
  <c r="W229" i="32"/>
  <c r="AT228" i="32"/>
  <c r="AS228" i="32"/>
  <c r="AR228" i="32"/>
  <c r="W228" i="32"/>
  <c r="AT227" i="32"/>
  <c r="AS227" i="32"/>
  <c r="AR227" i="32"/>
  <c r="W227" i="32"/>
  <c r="V226" i="32"/>
  <c r="U226" i="32"/>
  <c r="T226" i="32"/>
  <c r="AT225" i="32"/>
  <c r="AS225" i="32"/>
  <c r="AR225" i="32"/>
  <c r="W225" i="32"/>
  <c r="AT224" i="32"/>
  <c r="AS224" i="32"/>
  <c r="AR224" i="32"/>
  <c r="W224" i="32"/>
  <c r="AT223" i="32"/>
  <c r="AS223" i="32"/>
  <c r="AR223" i="32"/>
  <c r="W223" i="32"/>
  <c r="AT222" i="32"/>
  <c r="AS222" i="32"/>
  <c r="AR222" i="32"/>
  <c r="W222" i="32"/>
  <c r="AT221" i="32"/>
  <c r="AS221" i="32"/>
  <c r="AR221" i="32"/>
  <c r="W221" i="32"/>
  <c r="V220" i="32"/>
  <c r="U220" i="32"/>
  <c r="T220" i="32"/>
  <c r="AT219" i="32"/>
  <c r="AS219" i="32"/>
  <c r="AR219" i="32"/>
  <c r="W219" i="32"/>
  <c r="AT218" i="32"/>
  <c r="AS218" i="32"/>
  <c r="AR218" i="32"/>
  <c r="W218" i="32"/>
  <c r="AT217" i="32"/>
  <c r="AS217" i="32"/>
  <c r="AR217" i="32"/>
  <c r="W217" i="32"/>
  <c r="AT216" i="32"/>
  <c r="AS216" i="32"/>
  <c r="AR216" i="32"/>
  <c r="W216" i="32"/>
  <c r="AT215" i="32"/>
  <c r="AS215" i="32"/>
  <c r="AR215" i="32"/>
  <c r="W215" i="32"/>
  <c r="V214" i="32"/>
  <c r="U214" i="32"/>
  <c r="T214" i="32"/>
  <c r="AT213" i="32"/>
  <c r="AS213" i="32"/>
  <c r="AR213" i="32"/>
  <c r="W213" i="32"/>
  <c r="AT212" i="32"/>
  <c r="AS212" i="32"/>
  <c r="AR212" i="32"/>
  <c r="W212" i="32"/>
  <c r="AT211" i="32"/>
  <c r="AS211" i="32"/>
  <c r="AR211" i="32"/>
  <c r="W211" i="32"/>
  <c r="AT210" i="32"/>
  <c r="AS210" i="32"/>
  <c r="AR210" i="32"/>
  <c r="W210" i="32"/>
  <c r="AT209" i="32"/>
  <c r="AS209" i="32"/>
  <c r="AR209" i="32"/>
  <c r="W209" i="32"/>
  <c r="V208" i="32"/>
  <c r="U208" i="32"/>
  <c r="T208" i="32"/>
  <c r="AT207" i="32"/>
  <c r="AS207" i="32"/>
  <c r="AR207" i="32"/>
  <c r="W207" i="32"/>
  <c r="AT206" i="32"/>
  <c r="AS206" i="32"/>
  <c r="AR206" i="32"/>
  <c r="W206" i="32"/>
  <c r="AT205" i="32"/>
  <c r="AS205" i="32"/>
  <c r="AR205" i="32"/>
  <c r="W205" i="32"/>
  <c r="AT204" i="32"/>
  <c r="AS204" i="32"/>
  <c r="AR204" i="32"/>
  <c r="W204" i="32"/>
  <c r="AT203" i="32"/>
  <c r="AS203" i="32"/>
  <c r="AR203" i="32"/>
  <c r="W203" i="32"/>
  <c r="V202" i="32"/>
  <c r="U202" i="32"/>
  <c r="T202" i="32"/>
  <c r="AT199" i="32"/>
  <c r="AS199" i="32"/>
  <c r="AR199" i="32"/>
  <c r="W199" i="32"/>
  <c r="AT198" i="32"/>
  <c r="AS198" i="32"/>
  <c r="AR198" i="32"/>
  <c r="W198" i="32"/>
  <c r="AT197" i="32"/>
  <c r="AS197" i="32"/>
  <c r="AR197" i="32"/>
  <c r="W197" i="32"/>
  <c r="AT196" i="32"/>
  <c r="AS196" i="32"/>
  <c r="AR196" i="32"/>
  <c r="W196" i="32"/>
  <c r="AT195" i="32"/>
  <c r="AS195" i="32"/>
  <c r="AR195" i="32"/>
  <c r="W195" i="32"/>
  <c r="V194" i="32"/>
  <c r="U194" i="32"/>
  <c r="T194" i="32"/>
  <c r="AT193" i="32"/>
  <c r="AS193" i="32"/>
  <c r="AR193" i="32"/>
  <c r="W193" i="32"/>
  <c r="AT192" i="32"/>
  <c r="AS192" i="32"/>
  <c r="AR192" i="32"/>
  <c r="W192" i="32"/>
  <c r="AT191" i="32"/>
  <c r="AS191" i="32"/>
  <c r="AR191" i="32"/>
  <c r="W191" i="32"/>
  <c r="AT190" i="32"/>
  <c r="AS190" i="32"/>
  <c r="AR190" i="32"/>
  <c r="W190" i="32"/>
  <c r="AT189" i="32"/>
  <c r="AS189" i="32"/>
  <c r="AR189" i="32"/>
  <c r="W189" i="32"/>
  <c r="V188" i="32"/>
  <c r="U188" i="32"/>
  <c r="T188" i="32"/>
  <c r="AT187" i="32"/>
  <c r="AS187" i="32"/>
  <c r="AR187" i="32"/>
  <c r="W187" i="32"/>
  <c r="AT186" i="32"/>
  <c r="AS186" i="32"/>
  <c r="AR186" i="32"/>
  <c r="W186" i="32"/>
  <c r="AT185" i="32"/>
  <c r="AS185" i="32"/>
  <c r="AR185" i="32"/>
  <c r="W185" i="32"/>
  <c r="AT184" i="32"/>
  <c r="AS184" i="32"/>
  <c r="AR184" i="32"/>
  <c r="W184" i="32"/>
  <c r="AT183" i="32"/>
  <c r="AS183" i="32"/>
  <c r="AR183" i="32"/>
  <c r="W183" i="32"/>
  <c r="V182" i="32"/>
  <c r="U182" i="32"/>
  <c r="T182" i="32"/>
  <c r="AT181" i="32"/>
  <c r="AS181" i="32"/>
  <c r="AR181" i="32"/>
  <c r="W181" i="32"/>
  <c r="AT180" i="32"/>
  <c r="AS180" i="32"/>
  <c r="AR180" i="32"/>
  <c r="W180" i="32"/>
  <c r="AT179" i="32"/>
  <c r="AS179" i="32"/>
  <c r="AR179" i="32"/>
  <c r="W179" i="32"/>
  <c r="AT178" i="32"/>
  <c r="AS178" i="32"/>
  <c r="AR178" i="32"/>
  <c r="W178" i="32"/>
  <c r="AT177" i="32"/>
  <c r="AS177" i="32"/>
  <c r="AR177" i="32"/>
  <c r="W177" i="32"/>
  <c r="V176" i="32"/>
  <c r="U176" i="32"/>
  <c r="T176" i="32"/>
  <c r="AT175" i="32"/>
  <c r="AS175" i="32"/>
  <c r="AR175" i="32"/>
  <c r="W175" i="32"/>
  <c r="AT174" i="32"/>
  <c r="AS174" i="32"/>
  <c r="AR174" i="32"/>
  <c r="W174" i="32"/>
  <c r="AT173" i="32"/>
  <c r="AS173" i="32"/>
  <c r="AR173" i="32"/>
  <c r="W173" i="32"/>
  <c r="AT172" i="32"/>
  <c r="AS172" i="32"/>
  <c r="AR172" i="32"/>
  <c r="W172" i="32"/>
  <c r="AT171" i="32"/>
  <c r="AS171" i="32"/>
  <c r="AR171" i="32"/>
  <c r="W171" i="32"/>
  <c r="V170" i="32"/>
  <c r="U170" i="32"/>
  <c r="T170" i="32"/>
  <c r="AT167" i="32"/>
  <c r="AS167" i="32"/>
  <c r="AR167" i="32"/>
  <c r="W167" i="32"/>
  <c r="AT166" i="32"/>
  <c r="AS166" i="32"/>
  <c r="AR166" i="32"/>
  <c r="W166" i="32"/>
  <c r="AT165" i="32"/>
  <c r="AS165" i="32"/>
  <c r="AR165" i="32"/>
  <c r="W165" i="32"/>
  <c r="AT164" i="32"/>
  <c r="AS164" i="32"/>
  <c r="AR164" i="32"/>
  <c r="W164" i="32"/>
  <c r="AT163" i="32"/>
  <c r="AS163" i="32"/>
  <c r="AR163" i="32"/>
  <c r="W163" i="32"/>
  <c r="V162" i="32"/>
  <c r="U162" i="32"/>
  <c r="T162" i="32"/>
  <c r="AT161" i="32"/>
  <c r="AS161" i="32"/>
  <c r="AR161" i="32"/>
  <c r="W161" i="32"/>
  <c r="AT160" i="32"/>
  <c r="AS160" i="32"/>
  <c r="AR160" i="32"/>
  <c r="W160" i="32"/>
  <c r="AT159" i="32"/>
  <c r="AS159" i="32"/>
  <c r="AR159" i="32"/>
  <c r="W159" i="32"/>
  <c r="AT158" i="32"/>
  <c r="AS158" i="32"/>
  <c r="AR158" i="32"/>
  <c r="W158" i="32"/>
  <c r="AT157" i="32"/>
  <c r="AS157" i="32"/>
  <c r="AR157" i="32"/>
  <c r="W157" i="32"/>
  <c r="V156" i="32"/>
  <c r="U156" i="32"/>
  <c r="T156" i="32"/>
  <c r="AT155" i="32"/>
  <c r="AS155" i="32"/>
  <c r="AR155" i="32"/>
  <c r="W155" i="32"/>
  <c r="AT154" i="32"/>
  <c r="AS154" i="32"/>
  <c r="AR154" i="32"/>
  <c r="W154" i="32"/>
  <c r="AT153" i="32"/>
  <c r="AS153" i="32"/>
  <c r="AR153" i="32"/>
  <c r="W153" i="32"/>
  <c r="AT152" i="32"/>
  <c r="AS152" i="32"/>
  <c r="AR152" i="32"/>
  <c r="W152" i="32"/>
  <c r="AT151" i="32"/>
  <c r="AS151" i="32"/>
  <c r="AR151" i="32"/>
  <c r="W151" i="32"/>
  <c r="V150" i="32"/>
  <c r="U150" i="32"/>
  <c r="T150" i="32"/>
  <c r="AT149" i="32"/>
  <c r="AS149" i="32"/>
  <c r="AR149" i="32"/>
  <c r="W149" i="32"/>
  <c r="AT148" i="32"/>
  <c r="AS148" i="32"/>
  <c r="AR148" i="32"/>
  <c r="W148" i="32"/>
  <c r="AT147" i="32"/>
  <c r="AS147" i="32"/>
  <c r="AR147" i="32"/>
  <c r="W147" i="32"/>
  <c r="AT146" i="32"/>
  <c r="AS146" i="32"/>
  <c r="AR146" i="32"/>
  <c r="W146" i="32"/>
  <c r="AT145" i="32"/>
  <c r="AS145" i="32"/>
  <c r="AR145" i="32"/>
  <c r="W145" i="32"/>
  <c r="V144" i="32"/>
  <c r="U144" i="32"/>
  <c r="T144" i="32"/>
  <c r="AT143" i="32"/>
  <c r="AS143" i="32"/>
  <c r="AR143" i="32"/>
  <c r="W143" i="32"/>
  <c r="AT142" i="32"/>
  <c r="AS142" i="32"/>
  <c r="AR142" i="32"/>
  <c r="W142" i="32"/>
  <c r="AT141" i="32"/>
  <c r="AS141" i="32"/>
  <c r="AR141" i="32"/>
  <c r="W141" i="32"/>
  <c r="AT140" i="32"/>
  <c r="AS140" i="32"/>
  <c r="AR140" i="32"/>
  <c r="W140" i="32"/>
  <c r="AT139" i="32"/>
  <c r="AS139" i="32"/>
  <c r="AR139" i="32"/>
  <c r="W139" i="32"/>
  <c r="V138" i="32"/>
  <c r="U138" i="32"/>
  <c r="T138" i="32"/>
  <c r="AT135" i="32"/>
  <c r="AS135" i="32"/>
  <c r="AR135" i="32"/>
  <c r="W135" i="32"/>
  <c r="AT134" i="32"/>
  <c r="AS134" i="32"/>
  <c r="AR134" i="32"/>
  <c r="W134" i="32"/>
  <c r="AT133" i="32"/>
  <c r="AS133" i="32"/>
  <c r="AR133" i="32"/>
  <c r="W133" i="32"/>
  <c r="AT132" i="32"/>
  <c r="AS132" i="32"/>
  <c r="AR132" i="32"/>
  <c r="W132" i="32"/>
  <c r="AT131" i="32"/>
  <c r="AS131" i="32"/>
  <c r="AR131" i="32"/>
  <c r="W131" i="32"/>
  <c r="V130" i="32"/>
  <c r="U130" i="32"/>
  <c r="T130" i="32"/>
  <c r="AT129" i="32"/>
  <c r="AS129" i="32"/>
  <c r="AR129" i="32"/>
  <c r="W129" i="32"/>
  <c r="AT128" i="32"/>
  <c r="AS128" i="32"/>
  <c r="AR128" i="32"/>
  <c r="W128" i="32"/>
  <c r="AT127" i="32"/>
  <c r="AS127" i="32"/>
  <c r="AR127" i="32"/>
  <c r="W127" i="32"/>
  <c r="AT126" i="32"/>
  <c r="AS126" i="32"/>
  <c r="AR126" i="32"/>
  <c r="W126" i="32"/>
  <c r="AT125" i="32"/>
  <c r="AS125" i="32"/>
  <c r="AR125" i="32"/>
  <c r="W125" i="32"/>
  <c r="V124" i="32"/>
  <c r="U124" i="32"/>
  <c r="T124" i="32"/>
  <c r="AT123" i="32"/>
  <c r="AS123" i="32"/>
  <c r="AR123" i="32"/>
  <c r="W123" i="32"/>
  <c r="AT122" i="32"/>
  <c r="AS122" i="32"/>
  <c r="AR122" i="32"/>
  <c r="W122" i="32"/>
  <c r="AT121" i="32"/>
  <c r="AS121" i="32"/>
  <c r="AR121" i="32"/>
  <c r="W121" i="32"/>
  <c r="AT120" i="32"/>
  <c r="AS120" i="32"/>
  <c r="AR120" i="32"/>
  <c r="W120" i="32"/>
  <c r="BD119" i="32"/>
  <c r="AT119" i="32"/>
  <c r="AS119" i="32"/>
  <c r="AR119" i="32"/>
  <c r="W119" i="32"/>
  <c r="V118" i="32"/>
  <c r="U118" i="32"/>
  <c r="T118" i="32"/>
  <c r="AT117" i="32"/>
  <c r="AS117" i="32"/>
  <c r="AR117" i="32"/>
  <c r="W117" i="32"/>
  <c r="AT116" i="32"/>
  <c r="AS116" i="32"/>
  <c r="AR116" i="32"/>
  <c r="W116" i="32"/>
  <c r="AT115" i="32"/>
  <c r="AS115" i="32"/>
  <c r="AR115" i="32"/>
  <c r="W115" i="32"/>
  <c r="AT114" i="32"/>
  <c r="AS114" i="32"/>
  <c r="AR114" i="32"/>
  <c r="W114" i="32"/>
  <c r="AT113" i="32"/>
  <c r="AS113" i="32"/>
  <c r="AR113" i="32"/>
  <c r="W113" i="32"/>
  <c r="V112" i="32"/>
  <c r="U112" i="32"/>
  <c r="T112" i="32"/>
  <c r="AT111" i="32"/>
  <c r="AS111" i="32"/>
  <c r="AR111" i="32"/>
  <c r="W111" i="32"/>
  <c r="AT110" i="32"/>
  <c r="AS110" i="32"/>
  <c r="AR110" i="32"/>
  <c r="W110" i="32"/>
  <c r="AT109" i="32"/>
  <c r="AS109" i="32"/>
  <c r="AR109" i="32"/>
  <c r="W109" i="32"/>
  <c r="AT108" i="32"/>
  <c r="AS108" i="32"/>
  <c r="AR108" i="32"/>
  <c r="W108" i="32"/>
  <c r="AT107" i="32"/>
  <c r="AS107" i="32"/>
  <c r="AR107" i="32"/>
  <c r="W107" i="32"/>
  <c r="V106" i="32"/>
  <c r="U106" i="32"/>
  <c r="T106" i="32"/>
  <c r="AT103" i="32"/>
  <c r="AS103" i="32"/>
  <c r="AR103" i="32"/>
  <c r="W103" i="32"/>
  <c r="AT102" i="32"/>
  <c r="AS102" i="32"/>
  <c r="AR102" i="32"/>
  <c r="W102" i="32"/>
  <c r="AT101" i="32"/>
  <c r="AS101" i="32"/>
  <c r="AR101" i="32"/>
  <c r="W101" i="32"/>
  <c r="AT100" i="32"/>
  <c r="AS100" i="32"/>
  <c r="AR100" i="32"/>
  <c r="W100" i="32"/>
  <c r="AT99" i="32"/>
  <c r="AS99" i="32"/>
  <c r="AR99" i="32"/>
  <c r="W99" i="32"/>
  <c r="V98" i="32"/>
  <c r="U98" i="32"/>
  <c r="T98" i="32"/>
  <c r="AT97" i="32"/>
  <c r="AS97" i="32"/>
  <c r="AR97" i="32"/>
  <c r="W97" i="32"/>
  <c r="AT96" i="32"/>
  <c r="AS96" i="32"/>
  <c r="AR96" i="32"/>
  <c r="W96" i="32"/>
  <c r="AT95" i="32"/>
  <c r="AS95" i="32"/>
  <c r="AR95" i="32"/>
  <c r="W95" i="32"/>
  <c r="AT94" i="32"/>
  <c r="AS94" i="32"/>
  <c r="AR94" i="32"/>
  <c r="W94" i="32"/>
  <c r="AT93" i="32"/>
  <c r="AS93" i="32"/>
  <c r="AR93" i="32"/>
  <c r="W93" i="32"/>
  <c r="V92" i="32"/>
  <c r="U92" i="32"/>
  <c r="T92" i="32"/>
  <c r="AT91" i="32"/>
  <c r="AS91" i="32"/>
  <c r="AR91" i="32"/>
  <c r="W91" i="32"/>
  <c r="AT90" i="32"/>
  <c r="AS90" i="32"/>
  <c r="AR90" i="32"/>
  <c r="W90" i="32"/>
  <c r="AT89" i="32"/>
  <c r="AS89" i="32"/>
  <c r="AR89" i="32"/>
  <c r="W89" i="32"/>
  <c r="AT88" i="32"/>
  <c r="AS88" i="32"/>
  <c r="AR88" i="32"/>
  <c r="W88" i="32"/>
  <c r="AT87" i="32"/>
  <c r="AS87" i="32"/>
  <c r="AR87" i="32"/>
  <c r="W87" i="32"/>
  <c r="V86" i="32"/>
  <c r="U86" i="32"/>
  <c r="T86" i="32"/>
  <c r="AT85" i="32"/>
  <c r="AS85" i="32"/>
  <c r="AR85" i="32"/>
  <c r="W85" i="32"/>
  <c r="AT84" i="32"/>
  <c r="AS84" i="32"/>
  <c r="AR84" i="32"/>
  <c r="W84" i="32"/>
  <c r="AT83" i="32"/>
  <c r="AS83" i="32"/>
  <c r="AR83" i="32"/>
  <c r="W83" i="32"/>
  <c r="AT82" i="32"/>
  <c r="AS82" i="32"/>
  <c r="AR82" i="32"/>
  <c r="W82" i="32"/>
  <c r="AT81" i="32"/>
  <c r="AS81" i="32"/>
  <c r="AR81" i="32"/>
  <c r="W81" i="32"/>
  <c r="V80" i="32"/>
  <c r="U80" i="32"/>
  <c r="T80" i="32"/>
  <c r="AT79" i="32"/>
  <c r="AS79" i="32"/>
  <c r="AR79" i="32"/>
  <c r="W79" i="32"/>
  <c r="AT78" i="32"/>
  <c r="AS78" i="32"/>
  <c r="AR78" i="32"/>
  <c r="W78" i="32"/>
  <c r="AT77" i="32"/>
  <c r="AS77" i="32"/>
  <c r="AR77" i="32"/>
  <c r="W77" i="32"/>
  <c r="AT76" i="32"/>
  <c r="AS76" i="32"/>
  <c r="AR76" i="32"/>
  <c r="W76" i="32"/>
  <c r="AT75" i="32"/>
  <c r="AS75" i="32"/>
  <c r="AR75" i="32"/>
  <c r="W75" i="32"/>
  <c r="V74" i="32"/>
  <c r="U74" i="32"/>
  <c r="T74" i="32"/>
  <c r="AT71" i="32"/>
  <c r="AS71" i="32"/>
  <c r="AR71" i="32"/>
  <c r="W71" i="32"/>
  <c r="AT70" i="32"/>
  <c r="AS70" i="32"/>
  <c r="AR70" i="32"/>
  <c r="W70" i="32"/>
  <c r="AT69" i="32"/>
  <c r="AS69" i="32"/>
  <c r="AR69" i="32"/>
  <c r="W69" i="32"/>
  <c r="AT68" i="32"/>
  <c r="AS68" i="32"/>
  <c r="AR68" i="32"/>
  <c r="W68" i="32"/>
  <c r="AT67" i="32"/>
  <c r="AS67" i="32"/>
  <c r="AR67" i="32"/>
  <c r="W67" i="32"/>
  <c r="V66" i="32"/>
  <c r="U66" i="32"/>
  <c r="T66" i="32"/>
  <c r="AT65" i="32"/>
  <c r="AS65" i="32"/>
  <c r="AR65" i="32"/>
  <c r="W65" i="32"/>
  <c r="AT64" i="32"/>
  <c r="AS64" i="32"/>
  <c r="AR64" i="32"/>
  <c r="W64" i="32"/>
  <c r="AT63" i="32"/>
  <c r="AS63" i="32"/>
  <c r="AR63" i="32"/>
  <c r="W63" i="32"/>
  <c r="AT62" i="32"/>
  <c r="AS62" i="32"/>
  <c r="AR62" i="32"/>
  <c r="W62" i="32"/>
  <c r="AT61" i="32"/>
  <c r="AS61" i="32"/>
  <c r="AR61" i="32"/>
  <c r="W61" i="32"/>
  <c r="V60" i="32"/>
  <c r="U60" i="32"/>
  <c r="T60" i="32"/>
  <c r="AT59" i="32"/>
  <c r="AS59" i="32"/>
  <c r="AR59" i="32"/>
  <c r="W59" i="32"/>
  <c r="AT58" i="32"/>
  <c r="AS58" i="32"/>
  <c r="AR58" i="32"/>
  <c r="W58" i="32"/>
  <c r="AT57" i="32"/>
  <c r="AS57" i="32"/>
  <c r="AR57" i="32"/>
  <c r="W57" i="32"/>
  <c r="AT56" i="32"/>
  <c r="AS56" i="32"/>
  <c r="AR56" i="32"/>
  <c r="W56" i="32"/>
  <c r="AT55" i="32"/>
  <c r="AS55" i="32"/>
  <c r="AR55" i="32"/>
  <c r="W55" i="32"/>
  <c r="V54" i="32"/>
  <c r="U54" i="32"/>
  <c r="T54" i="32"/>
  <c r="AT53" i="32"/>
  <c r="AS53" i="32"/>
  <c r="AR53" i="32"/>
  <c r="W53" i="32"/>
  <c r="AT52" i="32"/>
  <c r="AS52" i="32"/>
  <c r="AR52" i="32"/>
  <c r="W52" i="32"/>
  <c r="AT51" i="32"/>
  <c r="AS51" i="32"/>
  <c r="AR51" i="32"/>
  <c r="W51" i="32"/>
  <c r="AT50" i="32"/>
  <c r="AS50" i="32"/>
  <c r="AR50" i="32"/>
  <c r="W50" i="32"/>
  <c r="AT49" i="32"/>
  <c r="AS49" i="32"/>
  <c r="AR49" i="32"/>
  <c r="W49" i="32"/>
  <c r="V48" i="32"/>
  <c r="U48" i="32"/>
  <c r="T48" i="32"/>
  <c r="AT47" i="32"/>
  <c r="AS47" i="32"/>
  <c r="AR47" i="32"/>
  <c r="W47" i="32"/>
  <c r="AT46" i="32"/>
  <c r="AS46" i="32"/>
  <c r="AR46" i="32"/>
  <c r="W46" i="32"/>
  <c r="AT45" i="32"/>
  <c r="AS45" i="32"/>
  <c r="AR45" i="32"/>
  <c r="W45" i="32"/>
  <c r="AT44" i="32"/>
  <c r="AS44" i="32"/>
  <c r="AR44" i="32"/>
  <c r="W44" i="32"/>
  <c r="AT43" i="32"/>
  <c r="AS43" i="32"/>
  <c r="AR43" i="32"/>
  <c r="W43" i="32"/>
  <c r="V42" i="32"/>
  <c r="U42" i="32"/>
  <c r="T42" i="32"/>
  <c r="AT39" i="32"/>
  <c r="AS39" i="32"/>
  <c r="AR39" i="32"/>
  <c r="W39" i="32"/>
  <c r="AT38" i="32"/>
  <c r="AS38" i="32"/>
  <c r="AR38" i="32"/>
  <c r="W38" i="32"/>
  <c r="AT37" i="32"/>
  <c r="AS37" i="32"/>
  <c r="AR37" i="32"/>
  <c r="W37" i="32"/>
  <c r="AT36" i="32"/>
  <c r="AS36" i="32"/>
  <c r="AR36" i="32"/>
  <c r="W36" i="32"/>
  <c r="AT35" i="32"/>
  <c r="AS35" i="32"/>
  <c r="AR35" i="32"/>
  <c r="W35" i="32"/>
  <c r="V34" i="32"/>
  <c r="U34" i="32"/>
  <c r="T34" i="32"/>
  <c r="AT33" i="32"/>
  <c r="AS33" i="32"/>
  <c r="AR33" i="32"/>
  <c r="W33" i="32"/>
  <c r="AT32" i="32"/>
  <c r="AS32" i="32"/>
  <c r="AR32" i="32"/>
  <c r="W32" i="32"/>
  <c r="AT31" i="32"/>
  <c r="AS31" i="32"/>
  <c r="AR31" i="32"/>
  <c r="W31" i="32"/>
  <c r="AT30" i="32"/>
  <c r="AS30" i="32"/>
  <c r="AR30" i="32"/>
  <c r="W30" i="32"/>
  <c r="AT29" i="32"/>
  <c r="AS29" i="32"/>
  <c r="AR29" i="32"/>
  <c r="W29" i="32"/>
  <c r="V28" i="32"/>
  <c r="U28" i="32"/>
  <c r="T28" i="32"/>
  <c r="AT27" i="32"/>
  <c r="AS27" i="32"/>
  <c r="AR27" i="32"/>
  <c r="W27" i="32"/>
  <c r="AT26" i="32"/>
  <c r="AS26" i="32"/>
  <c r="AR26" i="32"/>
  <c r="W26" i="32"/>
  <c r="AT25" i="32"/>
  <c r="AS25" i="32"/>
  <c r="AR25" i="32"/>
  <c r="W25" i="32"/>
  <c r="AT24" i="32"/>
  <c r="AS24" i="32"/>
  <c r="AR24" i="32"/>
  <c r="W24" i="32"/>
  <c r="AT23" i="32"/>
  <c r="AS23" i="32"/>
  <c r="AR23" i="32"/>
  <c r="W23" i="32"/>
  <c r="V22" i="32"/>
  <c r="U22" i="32"/>
  <c r="T22" i="32"/>
  <c r="AT21" i="32"/>
  <c r="AS21" i="32"/>
  <c r="AR21" i="32"/>
  <c r="W21" i="32"/>
  <c r="AT20" i="32"/>
  <c r="AS20" i="32"/>
  <c r="AR20" i="32"/>
  <c r="W20" i="32"/>
  <c r="AT19" i="32"/>
  <c r="AS19" i="32"/>
  <c r="AR19" i="32"/>
  <c r="W19" i="32"/>
  <c r="AT18" i="32"/>
  <c r="AS18" i="32"/>
  <c r="AR18" i="32"/>
  <c r="W18" i="32"/>
  <c r="AT17" i="32"/>
  <c r="AS17" i="32"/>
  <c r="AR17" i="32"/>
  <c r="W17" i="32"/>
  <c r="V16" i="32"/>
  <c r="U16" i="32"/>
  <c r="T16" i="32"/>
  <c r="AT15" i="32"/>
  <c r="AS15" i="32"/>
  <c r="AR15" i="32"/>
  <c r="W15" i="32"/>
  <c r="AT14" i="32"/>
  <c r="AS14" i="32"/>
  <c r="AR14" i="32"/>
  <c r="W14" i="32"/>
  <c r="AT13" i="32"/>
  <c r="AS13" i="32"/>
  <c r="AR13" i="32"/>
  <c r="W13" i="32"/>
  <c r="AT12" i="32"/>
  <c r="AS12" i="32"/>
  <c r="AR12" i="32"/>
  <c r="W12" i="32"/>
  <c r="AT11" i="32"/>
  <c r="AS11" i="32"/>
  <c r="AR11" i="32"/>
  <c r="W11" i="32"/>
  <c r="V10" i="32"/>
  <c r="U10" i="32"/>
  <c r="T10" i="32"/>
  <c r="BB5" i="32"/>
  <c r="AZ5" i="32"/>
  <c r="AT5" i="32"/>
  <c r="AS5" i="32"/>
  <c r="V5" i="32"/>
  <c r="U5" i="32"/>
  <c r="L5" i="32"/>
  <c r="K5" i="32"/>
  <c r="BO268" i="30"/>
  <c r="BO267" i="30"/>
  <c r="BO266" i="30"/>
  <c r="W268" i="30"/>
  <c r="W267" i="30"/>
  <c r="W266" i="30"/>
  <c r="Q268" i="30"/>
  <c r="Q267" i="30"/>
  <c r="Q266" i="30"/>
  <c r="G268" i="30"/>
  <c r="G267" i="30"/>
  <c r="G266" i="30"/>
  <c r="AQ268" i="30"/>
  <c r="AY268" i="30" s="1"/>
  <c r="AP268" i="30"/>
  <c r="AW268" i="30" s="1"/>
  <c r="AO268" i="30"/>
  <c r="AU268" i="30" s="1"/>
  <c r="AN268" i="30"/>
  <c r="AM268" i="30"/>
  <c r="AL268" i="30"/>
  <c r="AQ267" i="30"/>
  <c r="AY267" i="30" s="1"/>
  <c r="AP267" i="30"/>
  <c r="AW267" i="30" s="1"/>
  <c r="AO267" i="30"/>
  <c r="AN267" i="30"/>
  <c r="AM267" i="30"/>
  <c r="AL267" i="30"/>
  <c r="AQ266" i="30"/>
  <c r="AY266" i="30" s="1"/>
  <c r="AP266" i="30"/>
  <c r="AW266" i="30" s="1"/>
  <c r="AO266" i="30"/>
  <c r="AR266" i="30" s="1"/>
  <c r="AN266" i="30"/>
  <c r="AM266" i="30"/>
  <c r="AL266" i="30"/>
  <c r="AQ263" i="30"/>
  <c r="AY263" i="30" s="1"/>
  <c r="AP263" i="30"/>
  <c r="AW263" i="30" s="1"/>
  <c r="AO263" i="30"/>
  <c r="AU263" i="30" s="1"/>
  <c r="AN263" i="30"/>
  <c r="AM263" i="30"/>
  <c r="AL263" i="30"/>
  <c r="AQ262" i="30"/>
  <c r="AY262" i="30" s="1"/>
  <c r="AP262" i="30"/>
  <c r="AW262" i="30" s="1"/>
  <c r="AO262" i="30"/>
  <c r="AU262" i="30" s="1"/>
  <c r="AN262" i="30"/>
  <c r="AM262" i="30"/>
  <c r="AL262" i="30"/>
  <c r="AQ261" i="30"/>
  <c r="AY261" i="30" s="1"/>
  <c r="AP261" i="30"/>
  <c r="AW261" i="30" s="1"/>
  <c r="AO261" i="30"/>
  <c r="AU261" i="30" s="1"/>
  <c r="AN261" i="30"/>
  <c r="AM261" i="30"/>
  <c r="AL261" i="30"/>
  <c r="AQ260" i="30"/>
  <c r="AY260" i="30" s="1"/>
  <c r="AP260" i="30"/>
  <c r="AW260" i="30" s="1"/>
  <c r="AO260" i="30"/>
  <c r="AU260" i="30" s="1"/>
  <c r="AN260" i="30"/>
  <c r="AM260" i="30"/>
  <c r="AL260" i="30"/>
  <c r="AQ259" i="30"/>
  <c r="AP259" i="30"/>
  <c r="AW259" i="30" s="1"/>
  <c r="AO259" i="30"/>
  <c r="AU259" i="30" s="1"/>
  <c r="AN259" i="30"/>
  <c r="AM259" i="30"/>
  <c r="AL259" i="30"/>
  <c r="AQ257" i="30"/>
  <c r="AY257" i="30" s="1"/>
  <c r="AP257" i="30"/>
  <c r="AW257" i="30" s="1"/>
  <c r="AO257" i="30"/>
  <c r="AU257" i="30" s="1"/>
  <c r="AN257" i="30"/>
  <c r="AM257" i="30"/>
  <c r="AL257" i="30"/>
  <c r="AQ256" i="30"/>
  <c r="AY256" i="30" s="1"/>
  <c r="AP256" i="30"/>
  <c r="AW256" i="30" s="1"/>
  <c r="AO256" i="30"/>
  <c r="AU256" i="30" s="1"/>
  <c r="AN256" i="30"/>
  <c r="AM256" i="30"/>
  <c r="AL256" i="30"/>
  <c r="AQ255" i="30"/>
  <c r="AY255" i="30" s="1"/>
  <c r="AP255" i="30"/>
  <c r="AW255" i="30" s="1"/>
  <c r="AO255" i="30"/>
  <c r="AU255" i="30" s="1"/>
  <c r="AN255" i="30"/>
  <c r="AM255" i="30"/>
  <c r="AL255" i="30"/>
  <c r="AQ254" i="30"/>
  <c r="AY254" i="30" s="1"/>
  <c r="AP254" i="30"/>
  <c r="AW254" i="30" s="1"/>
  <c r="AO254" i="30"/>
  <c r="AU254" i="30" s="1"/>
  <c r="AN254" i="30"/>
  <c r="AM254" i="30"/>
  <c r="AL254" i="30"/>
  <c r="AQ253" i="30"/>
  <c r="AY253" i="30" s="1"/>
  <c r="AP253" i="30"/>
  <c r="AW253" i="30" s="1"/>
  <c r="AO253" i="30"/>
  <c r="AU253" i="30" s="1"/>
  <c r="AN253" i="30"/>
  <c r="AM253" i="30"/>
  <c r="AL253" i="30"/>
  <c r="AQ251" i="30"/>
  <c r="AY251" i="30" s="1"/>
  <c r="AP251" i="30"/>
  <c r="AW251" i="30" s="1"/>
  <c r="AO251" i="30"/>
  <c r="AU251" i="30" s="1"/>
  <c r="AN251" i="30"/>
  <c r="AM251" i="30"/>
  <c r="AL251" i="30"/>
  <c r="AQ250" i="30"/>
  <c r="AY250" i="30" s="1"/>
  <c r="AP250" i="30"/>
  <c r="AW250" i="30" s="1"/>
  <c r="AO250" i="30"/>
  <c r="AU250" i="30" s="1"/>
  <c r="AN250" i="30"/>
  <c r="AM250" i="30"/>
  <c r="AL250" i="30"/>
  <c r="AQ249" i="30"/>
  <c r="AY249" i="30" s="1"/>
  <c r="AP249" i="30"/>
  <c r="AW249" i="30" s="1"/>
  <c r="AO249" i="30"/>
  <c r="AN249" i="30"/>
  <c r="AM249" i="30"/>
  <c r="AL249" i="30"/>
  <c r="AQ248" i="30"/>
  <c r="AY248" i="30" s="1"/>
  <c r="AP248" i="30"/>
  <c r="AW248" i="30" s="1"/>
  <c r="AO248" i="30"/>
  <c r="AU248" i="30" s="1"/>
  <c r="AN248" i="30"/>
  <c r="AM248" i="30"/>
  <c r="AL248" i="30"/>
  <c r="AQ247" i="30"/>
  <c r="AY247" i="30" s="1"/>
  <c r="AP247" i="30"/>
  <c r="AO247" i="30"/>
  <c r="AU247" i="30" s="1"/>
  <c r="AN247" i="30"/>
  <c r="AM247" i="30"/>
  <c r="AL247" i="30"/>
  <c r="AQ245" i="30"/>
  <c r="AY245" i="30" s="1"/>
  <c r="AP245" i="30"/>
  <c r="AW245" i="30" s="1"/>
  <c r="AO245" i="30"/>
  <c r="AU245" i="30" s="1"/>
  <c r="AN245" i="30"/>
  <c r="AM245" i="30"/>
  <c r="AL245" i="30"/>
  <c r="AQ244" i="30"/>
  <c r="AY244" i="30" s="1"/>
  <c r="AP244" i="30"/>
  <c r="AW244" i="30" s="1"/>
  <c r="AO244" i="30"/>
  <c r="AU244" i="30" s="1"/>
  <c r="AN244" i="30"/>
  <c r="AM244" i="30"/>
  <c r="AL244" i="30"/>
  <c r="AQ243" i="30"/>
  <c r="AY243" i="30" s="1"/>
  <c r="AP243" i="30"/>
  <c r="AO243" i="30"/>
  <c r="AU243" i="30" s="1"/>
  <c r="AN243" i="30"/>
  <c r="AM243" i="30"/>
  <c r="AL243" i="30"/>
  <c r="AQ242" i="30"/>
  <c r="AP242" i="30"/>
  <c r="AW242" i="30" s="1"/>
  <c r="AO242" i="30"/>
  <c r="AU242" i="30" s="1"/>
  <c r="AN242" i="30"/>
  <c r="AM242" i="30"/>
  <c r="AL242" i="30"/>
  <c r="AQ241" i="30"/>
  <c r="AY241" i="30" s="1"/>
  <c r="AP241" i="30"/>
  <c r="AW241" i="30" s="1"/>
  <c r="AO241" i="30"/>
  <c r="AN241" i="30"/>
  <c r="AM241" i="30"/>
  <c r="AL241" i="30"/>
  <c r="AQ239" i="30"/>
  <c r="AY239" i="30" s="1"/>
  <c r="AP239" i="30"/>
  <c r="AW239" i="30" s="1"/>
  <c r="AO239" i="30"/>
  <c r="AU239" i="30" s="1"/>
  <c r="AN239" i="30"/>
  <c r="AM239" i="30"/>
  <c r="AL239" i="30"/>
  <c r="AQ238" i="30"/>
  <c r="AY238" i="30" s="1"/>
  <c r="AP238" i="30"/>
  <c r="AW238" i="30" s="1"/>
  <c r="AO238" i="30"/>
  <c r="AU238" i="30" s="1"/>
  <c r="AN238" i="30"/>
  <c r="AM238" i="30"/>
  <c r="AL238" i="30"/>
  <c r="AQ237" i="30"/>
  <c r="AY237" i="30" s="1"/>
  <c r="AP237" i="30"/>
  <c r="AW237" i="30" s="1"/>
  <c r="AO237" i="30"/>
  <c r="AU237" i="30" s="1"/>
  <c r="AN237" i="30"/>
  <c r="AM237" i="30"/>
  <c r="AL237" i="30"/>
  <c r="AQ236" i="30"/>
  <c r="AY236" i="30" s="1"/>
  <c r="AP236" i="30"/>
  <c r="AW236" i="30" s="1"/>
  <c r="AO236" i="30"/>
  <c r="AU236" i="30" s="1"/>
  <c r="AN236" i="30"/>
  <c r="AM236" i="30"/>
  <c r="AL236" i="30"/>
  <c r="AQ235" i="30"/>
  <c r="AY235" i="30" s="1"/>
  <c r="AP235" i="30"/>
  <c r="AW235" i="30" s="1"/>
  <c r="AO235" i="30"/>
  <c r="AU235" i="30" s="1"/>
  <c r="AN235" i="30"/>
  <c r="AM235" i="30"/>
  <c r="AL235" i="30"/>
  <c r="AQ231" i="30"/>
  <c r="AY231" i="30" s="1"/>
  <c r="AP231" i="30"/>
  <c r="AW231" i="30" s="1"/>
  <c r="AO231" i="30"/>
  <c r="AU231" i="30" s="1"/>
  <c r="AN231" i="30"/>
  <c r="AM231" i="30"/>
  <c r="AL231" i="30"/>
  <c r="AQ230" i="30"/>
  <c r="AY230" i="30" s="1"/>
  <c r="AP230" i="30"/>
  <c r="AW230" i="30" s="1"/>
  <c r="AO230" i="30"/>
  <c r="AU230" i="30" s="1"/>
  <c r="AN230" i="30"/>
  <c r="AM230" i="30"/>
  <c r="AL230" i="30"/>
  <c r="AQ229" i="30"/>
  <c r="AY229" i="30" s="1"/>
  <c r="AP229" i="30"/>
  <c r="AW229" i="30" s="1"/>
  <c r="AO229" i="30"/>
  <c r="AU229" i="30" s="1"/>
  <c r="AN229" i="30"/>
  <c r="AM229" i="30"/>
  <c r="AL229" i="30"/>
  <c r="AQ228" i="30"/>
  <c r="AY228" i="30" s="1"/>
  <c r="AP228" i="30"/>
  <c r="AW228" i="30" s="1"/>
  <c r="AO228" i="30"/>
  <c r="AU228" i="30" s="1"/>
  <c r="AN228" i="30"/>
  <c r="AM228" i="30"/>
  <c r="AL228" i="30"/>
  <c r="AQ227" i="30"/>
  <c r="AY227" i="30" s="1"/>
  <c r="AP227" i="30"/>
  <c r="AO227" i="30"/>
  <c r="AN227" i="30"/>
  <c r="AM227" i="30"/>
  <c r="AL227" i="30"/>
  <c r="AQ225" i="30"/>
  <c r="AY225" i="30" s="1"/>
  <c r="AP225" i="30"/>
  <c r="AW225" i="30" s="1"/>
  <c r="AO225" i="30"/>
  <c r="AU225" i="30" s="1"/>
  <c r="AN225" i="30"/>
  <c r="AM225" i="30"/>
  <c r="AL225" i="30"/>
  <c r="AQ224" i="30"/>
  <c r="AY224" i="30" s="1"/>
  <c r="AP224" i="30"/>
  <c r="AW224" i="30" s="1"/>
  <c r="AO224" i="30"/>
  <c r="AU224" i="30" s="1"/>
  <c r="AN224" i="30"/>
  <c r="AM224" i="30"/>
  <c r="AL224" i="30"/>
  <c r="AQ223" i="30"/>
  <c r="AY223" i="30" s="1"/>
  <c r="AP223" i="30"/>
  <c r="AW223" i="30" s="1"/>
  <c r="AO223" i="30"/>
  <c r="AU223" i="30" s="1"/>
  <c r="AN223" i="30"/>
  <c r="AM223" i="30"/>
  <c r="AL223" i="30"/>
  <c r="AQ222" i="30"/>
  <c r="AY222" i="30" s="1"/>
  <c r="AP222" i="30"/>
  <c r="AW222" i="30" s="1"/>
  <c r="AO222" i="30"/>
  <c r="AU222" i="30" s="1"/>
  <c r="AN222" i="30"/>
  <c r="AM222" i="30"/>
  <c r="AL222" i="30"/>
  <c r="AQ221" i="30"/>
  <c r="AP221" i="30"/>
  <c r="AW221" i="30" s="1"/>
  <c r="AO221" i="30"/>
  <c r="AU221" i="30" s="1"/>
  <c r="AN221" i="30"/>
  <c r="AM221" i="30"/>
  <c r="AL221" i="30"/>
  <c r="AQ219" i="30"/>
  <c r="AY219" i="30" s="1"/>
  <c r="AP219" i="30"/>
  <c r="AW219" i="30" s="1"/>
  <c r="AO219" i="30"/>
  <c r="AU219" i="30" s="1"/>
  <c r="AN219" i="30"/>
  <c r="AM219" i="30"/>
  <c r="AL219" i="30"/>
  <c r="AQ218" i="30"/>
  <c r="AY218" i="30" s="1"/>
  <c r="AP218" i="30"/>
  <c r="AW218" i="30" s="1"/>
  <c r="AO218" i="30"/>
  <c r="AU218" i="30" s="1"/>
  <c r="AN218" i="30"/>
  <c r="AM218" i="30"/>
  <c r="AL218" i="30"/>
  <c r="AQ217" i="30"/>
  <c r="AY217" i="30" s="1"/>
  <c r="AP217" i="30"/>
  <c r="AW217" i="30" s="1"/>
  <c r="AO217" i="30"/>
  <c r="AU217" i="30" s="1"/>
  <c r="AN217" i="30"/>
  <c r="AM217" i="30"/>
  <c r="AL217" i="30"/>
  <c r="AQ216" i="30"/>
  <c r="AY216" i="30" s="1"/>
  <c r="AP216" i="30"/>
  <c r="AW216" i="30" s="1"/>
  <c r="AO216" i="30"/>
  <c r="AU216" i="30" s="1"/>
  <c r="AN216" i="30"/>
  <c r="AM216" i="30"/>
  <c r="AL216" i="30"/>
  <c r="AQ215" i="30"/>
  <c r="AP215" i="30"/>
  <c r="AO215" i="30"/>
  <c r="AN215" i="30"/>
  <c r="AM215" i="30"/>
  <c r="AL215" i="30"/>
  <c r="AQ213" i="30"/>
  <c r="AY213" i="30" s="1"/>
  <c r="AP213" i="30"/>
  <c r="AW213" i="30" s="1"/>
  <c r="AO213" i="30"/>
  <c r="AU213" i="30" s="1"/>
  <c r="AN213" i="30"/>
  <c r="AM213" i="30"/>
  <c r="AL213" i="30"/>
  <c r="AQ212" i="30"/>
  <c r="AY212" i="30" s="1"/>
  <c r="AP212" i="30"/>
  <c r="AW212" i="30" s="1"/>
  <c r="AO212" i="30"/>
  <c r="AU212" i="30" s="1"/>
  <c r="AN212" i="30"/>
  <c r="AM212" i="30"/>
  <c r="AL212" i="30"/>
  <c r="AQ211" i="30"/>
  <c r="AY211" i="30" s="1"/>
  <c r="AP211" i="30"/>
  <c r="AW211" i="30" s="1"/>
  <c r="AO211" i="30"/>
  <c r="AU211" i="30" s="1"/>
  <c r="AN211" i="30"/>
  <c r="AM211" i="30"/>
  <c r="AL211" i="30"/>
  <c r="AQ210" i="30"/>
  <c r="AY210" i="30" s="1"/>
  <c r="AP210" i="30"/>
  <c r="AW210" i="30" s="1"/>
  <c r="AO210" i="30"/>
  <c r="AU210" i="30" s="1"/>
  <c r="AN210" i="30"/>
  <c r="AM210" i="30"/>
  <c r="AL210" i="30"/>
  <c r="AQ209" i="30"/>
  <c r="AP209" i="30"/>
  <c r="AO209" i="30"/>
  <c r="AN209" i="30"/>
  <c r="AM209" i="30"/>
  <c r="AL209" i="30"/>
  <c r="AQ207" i="30"/>
  <c r="AY207" i="30" s="1"/>
  <c r="AP207" i="30"/>
  <c r="AW207" i="30" s="1"/>
  <c r="AO207" i="30"/>
  <c r="AU207" i="30" s="1"/>
  <c r="AN207" i="30"/>
  <c r="AM207" i="30"/>
  <c r="AL207" i="30"/>
  <c r="AQ206" i="30"/>
  <c r="AY206" i="30" s="1"/>
  <c r="AP206" i="30"/>
  <c r="AW206" i="30" s="1"/>
  <c r="AO206" i="30"/>
  <c r="AU206" i="30" s="1"/>
  <c r="AN206" i="30"/>
  <c r="AM206" i="30"/>
  <c r="AL206" i="30"/>
  <c r="AQ205" i="30"/>
  <c r="AY205" i="30" s="1"/>
  <c r="AP205" i="30"/>
  <c r="AW205" i="30" s="1"/>
  <c r="AO205" i="30"/>
  <c r="AU205" i="30" s="1"/>
  <c r="AN205" i="30"/>
  <c r="AM205" i="30"/>
  <c r="AL205" i="30"/>
  <c r="AQ204" i="30"/>
  <c r="AY204" i="30" s="1"/>
  <c r="AP204" i="30"/>
  <c r="AW204" i="30" s="1"/>
  <c r="AO204" i="30"/>
  <c r="AU204" i="30" s="1"/>
  <c r="AN204" i="30"/>
  <c r="AM204" i="30"/>
  <c r="AL204" i="30"/>
  <c r="AQ203" i="30"/>
  <c r="AY203" i="30" s="1"/>
  <c r="AP203" i="30"/>
  <c r="AW203" i="30" s="1"/>
  <c r="AO203" i="30"/>
  <c r="AU203" i="30" s="1"/>
  <c r="AN203" i="30"/>
  <c r="AM203" i="30"/>
  <c r="AL203" i="30"/>
  <c r="AQ199" i="30"/>
  <c r="AY199" i="30" s="1"/>
  <c r="AP199" i="30"/>
  <c r="AW199" i="30" s="1"/>
  <c r="AO199" i="30"/>
  <c r="AU199" i="30" s="1"/>
  <c r="AN199" i="30"/>
  <c r="AM199" i="30"/>
  <c r="AL199" i="30"/>
  <c r="AQ198" i="30"/>
  <c r="AY198" i="30" s="1"/>
  <c r="AP198" i="30"/>
  <c r="AW198" i="30" s="1"/>
  <c r="AO198" i="30"/>
  <c r="AU198" i="30" s="1"/>
  <c r="AN198" i="30"/>
  <c r="AM198" i="30"/>
  <c r="AL198" i="30"/>
  <c r="AQ197" i="30"/>
  <c r="AP197" i="30"/>
  <c r="AO197" i="30"/>
  <c r="AU197" i="30" s="1"/>
  <c r="AN197" i="30"/>
  <c r="AM197" i="30"/>
  <c r="AL197" i="30"/>
  <c r="AQ196" i="30"/>
  <c r="AY196" i="30" s="1"/>
  <c r="AP196" i="30"/>
  <c r="AW196" i="30" s="1"/>
  <c r="AO196" i="30"/>
  <c r="AN196" i="30"/>
  <c r="AM196" i="30"/>
  <c r="AL196" i="30"/>
  <c r="AQ195" i="30"/>
  <c r="AY195" i="30" s="1"/>
  <c r="AP195" i="30"/>
  <c r="AW195" i="30" s="1"/>
  <c r="AO195" i="30"/>
  <c r="AU195" i="30" s="1"/>
  <c r="AN195" i="30"/>
  <c r="AM195" i="30"/>
  <c r="AL195" i="30"/>
  <c r="AQ193" i="30"/>
  <c r="AY193" i="30" s="1"/>
  <c r="AP193" i="30"/>
  <c r="AW193" i="30" s="1"/>
  <c r="AO193" i="30"/>
  <c r="AU193" i="30" s="1"/>
  <c r="AN193" i="30"/>
  <c r="AM193" i="30"/>
  <c r="AL193" i="30"/>
  <c r="AQ192" i="30"/>
  <c r="AY192" i="30" s="1"/>
  <c r="AP192" i="30"/>
  <c r="AW192" i="30" s="1"/>
  <c r="AO192" i="30"/>
  <c r="AU192" i="30" s="1"/>
  <c r="AN192" i="30"/>
  <c r="AM192" i="30"/>
  <c r="AL192" i="30"/>
  <c r="AQ191" i="30"/>
  <c r="AP191" i="30"/>
  <c r="AW191" i="30" s="1"/>
  <c r="AO191" i="30"/>
  <c r="AU191" i="30" s="1"/>
  <c r="AN191" i="30"/>
  <c r="AM191" i="30"/>
  <c r="AL191" i="30"/>
  <c r="AQ190" i="30"/>
  <c r="AY190" i="30" s="1"/>
  <c r="AP190" i="30"/>
  <c r="AO190" i="30"/>
  <c r="AU190" i="30" s="1"/>
  <c r="AN190" i="30"/>
  <c r="AM190" i="30"/>
  <c r="AL190" i="30"/>
  <c r="AQ189" i="30"/>
  <c r="AY189" i="30" s="1"/>
  <c r="AP189" i="30"/>
  <c r="AW189" i="30" s="1"/>
  <c r="AO189" i="30"/>
  <c r="AN189" i="30"/>
  <c r="AM189" i="30"/>
  <c r="AL189" i="30"/>
  <c r="AQ187" i="30"/>
  <c r="AY187" i="30" s="1"/>
  <c r="AP187" i="30"/>
  <c r="AW187" i="30" s="1"/>
  <c r="AO187" i="30"/>
  <c r="AU187" i="30" s="1"/>
  <c r="AN187" i="30"/>
  <c r="AM187" i="30"/>
  <c r="AL187" i="30"/>
  <c r="AQ186" i="30"/>
  <c r="AY186" i="30" s="1"/>
  <c r="AP186" i="30"/>
  <c r="AW186" i="30" s="1"/>
  <c r="AO186" i="30"/>
  <c r="AU186" i="30" s="1"/>
  <c r="AN186" i="30"/>
  <c r="AM186" i="30"/>
  <c r="AL186" i="30"/>
  <c r="AQ185" i="30"/>
  <c r="AY185" i="30" s="1"/>
  <c r="AP185" i="30"/>
  <c r="AW185" i="30" s="1"/>
  <c r="AO185" i="30"/>
  <c r="AU185" i="30" s="1"/>
  <c r="AN185" i="30"/>
  <c r="AM185" i="30"/>
  <c r="AL185" i="30"/>
  <c r="AQ184" i="30"/>
  <c r="AP184" i="30"/>
  <c r="AO184" i="30"/>
  <c r="AU184" i="30" s="1"/>
  <c r="AN184" i="30"/>
  <c r="AM184" i="30"/>
  <c r="AL184" i="30"/>
  <c r="AQ183" i="30"/>
  <c r="AY183" i="30" s="1"/>
  <c r="AP183" i="30"/>
  <c r="AW183" i="30" s="1"/>
  <c r="AO183" i="30"/>
  <c r="AN183" i="30"/>
  <c r="AM183" i="30"/>
  <c r="AL183" i="30"/>
  <c r="AQ181" i="30"/>
  <c r="AY181" i="30" s="1"/>
  <c r="AP181" i="30"/>
  <c r="AW181" i="30" s="1"/>
  <c r="AO181" i="30"/>
  <c r="AU181" i="30" s="1"/>
  <c r="AN181" i="30"/>
  <c r="AM181" i="30"/>
  <c r="AL181" i="30"/>
  <c r="AQ180" i="30"/>
  <c r="AY180" i="30" s="1"/>
  <c r="AP180" i="30"/>
  <c r="AW180" i="30" s="1"/>
  <c r="AO180" i="30"/>
  <c r="AU180" i="30" s="1"/>
  <c r="AN180" i="30"/>
  <c r="AM180" i="30"/>
  <c r="AL180" i="30"/>
  <c r="AQ179" i="30"/>
  <c r="AY179" i="30" s="1"/>
  <c r="AP179" i="30"/>
  <c r="AW179" i="30" s="1"/>
  <c r="AO179" i="30"/>
  <c r="AU179" i="30" s="1"/>
  <c r="AN179" i="30"/>
  <c r="AM179" i="30"/>
  <c r="AL179" i="30"/>
  <c r="AQ178" i="30"/>
  <c r="AP178" i="30"/>
  <c r="AW178" i="30" s="1"/>
  <c r="AO178" i="30"/>
  <c r="AU178" i="30" s="1"/>
  <c r="AN178" i="30"/>
  <c r="AM178" i="30"/>
  <c r="AL178" i="30"/>
  <c r="AQ177" i="30"/>
  <c r="AY177" i="30" s="1"/>
  <c r="AP177" i="30"/>
  <c r="AO177" i="30"/>
  <c r="AN177" i="30"/>
  <c r="AM177" i="30"/>
  <c r="AL177" i="30"/>
  <c r="AQ175" i="30"/>
  <c r="AY175" i="30" s="1"/>
  <c r="AP175" i="30"/>
  <c r="AW175" i="30" s="1"/>
  <c r="AO175" i="30"/>
  <c r="AU175" i="30" s="1"/>
  <c r="AN175" i="30"/>
  <c r="AM175" i="30"/>
  <c r="AL175" i="30"/>
  <c r="AQ174" i="30"/>
  <c r="AY174" i="30" s="1"/>
  <c r="AP174" i="30"/>
  <c r="AW174" i="30" s="1"/>
  <c r="AO174" i="30"/>
  <c r="AU174" i="30" s="1"/>
  <c r="AN174" i="30"/>
  <c r="AM174" i="30"/>
  <c r="AL174" i="30"/>
  <c r="AQ173" i="30"/>
  <c r="AY173" i="30" s="1"/>
  <c r="AP173" i="30"/>
  <c r="AW173" i="30" s="1"/>
  <c r="AO173" i="30"/>
  <c r="AU173" i="30" s="1"/>
  <c r="AN173" i="30"/>
  <c r="AM173" i="30"/>
  <c r="AL173" i="30"/>
  <c r="AQ172" i="30"/>
  <c r="AY172" i="30" s="1"/>
  <c r="AP172" i="30"/>
  <c r="AW172" i="30" s="1"/>
  <c r="AO172" i="30"/>
  <c r="AU172" i="30" s="1"/>
  <c r="AN172" i="30"/>
  <c r="AM172" i="30"/>
  <c r="AL172" i="30"/>
  <c r="AQ171" i="30"/>
  <c r="AY171" i="30" s="1"/>
  <c r="AP171" i="30"/>
  <c r="AW171" i="30" s="1"/>
  <c r="AO171" i="30"/>
  <c r="AU171" i="30" s="1"/>
  <c r="AN171" i="30"/>
  <c r="AM171" i="30"/>
  <c r="AL171" i="30"/>
  <c r="AQ167" i="30"/>
  <c r="AY167" i="30" s="1"/>
  <c r="AP167" i="30"/>
  <c r="AW167" i="30" s="1"/>
  <c r="AO167" i="30"/>
  <c r="AU167" i="30" s="1"/>
  <c r="AN167" i="30"/>
  <c r="AM167" i="30"/>
  <c r="AL167" i="30"/>
  <c r="AQ166" i="30"/>
  <c r="AY166" i="30" s="1"/>
  <c r="AP166" i="30"/>
  <c r="AW166" i="30" s="1"/>
  <c r="AO166" i="30"/>
  <c r="AU166" i="30" s="1"/>
  <c r="AN166" i="30"/>
  <c r="AM166" i="30"/>
  <c r="AL166" i="30"/>
  <c r="AQ165" i="30"/>
  <c r="AY165" i="30" s="1"/>
  <c r="AP165" i="30"/>
  <c r="AW165" i="30" s="1"/>
  <c r="AO165" i="30"/>
  <c r="AU165" i="30" s="1"/>
  <c r="AN165" i="30"/>
  <c r="AM165" i="30"/>
  <c r="AL165" i="30"/>
  <c r="AQ164" i="30"/>
  <c r="AP164" i="30"/>
  <c r="AW164" i="30" s="1"/>
  <c r="AO164" i="30"/>
  <c r="AU164" i="30" s="1"/>
  <c r="AN164" i="30"/>
  <c r="AM164" i="30"/>
  <c r="AL164" i="30"/>
  <c r="AQ163" i="30"/>
  <c r="AY163" i="30" s="1"/>
  <c r="AP163" i="30"/>
  <c r="AO163" i="30"/>
  <c r="AN163" i="30"/>
  <c r="AM163" i="30"/>
  <c r="AL163" i="30"/>
  <c r="AQ161" i="30"/>
  <c r="AY161" i="30" s="1"/>
  <c r="AP161" i="30"/>
  <c r="AW161" i="30" s="1"/>
  <c r="AO161" i="30"/>
  <c r="AU161" i="30" s="1"/>
  <c r="AN161" i="30"/>
  <c r="AM161" i="30"/>
  <c r="AL161" i="30"/>
  <c r="AQ160" i="30"/>
  <c r="AY160" i="30" s="1"/>
  <c r="AP160" i="30"/>
  <c r="AW160" i="30" s="1"/>
  <c r="AO160" i="30"/>
  <c r="AU160" i="30" s="1"/>
  <c r="AN160" i="30"/>
  <c r="AM160" i="30"/>
  <c r="AL160" i="30"/>
  <c r="AQ159" i="30"/>
  <c r="AY159" i="30" s="1"/>
  <c r="AP159" i="30"/>
  <c r="AW159" i="30" s="1"/>
  <c r="AO159" i="30"/>
  <c r="AU159" i="30" s="1"/>
  <c r="AN159" i="30"/>
  <c r="AM159" i="30"/>
  <c r="AL159" i="30"/>
  <c r="AQ158" i="30"/>
  <c r="AY158" i="30" s="1"/>
  <c r="AP158" i="30"/>
  <c r="AW158" i="30" s="1"/>
  <c r="AO158" i="30"/>
  <c r="AU158" i="30" s="1"/>
  <c r="AN158" i="30"/>
  <c r="AM158" i="30"/>
  <c r="AL158" i="30"/>
  <c r="AQ157" i="30"/>
  <c r="AP157" i="30"/>
  <c r="AO157" i="30"/>
  <c r="AU157" i="30" s="1"/>
  <c r="AN157" i="30"/>
  <c r="AM157" i="30"/>
  <c r="AL157" i="30"/>
  <c r="AQ155" i="30"/>
  <c r="AY155" i="30" s="1"/>
  <c r="AP155" i="30"/>
  <c r="AW155" i="30" s="1"/>
  <c r="AO155" i="30"/>
  <c r="AU155" i="30" s="1"/>
  <c r="AN155" i="30"/>
  <c r="AM155" i="30"/>
  <c r="AL155" i="30"/>
  <c r="AQ154" i="30"/>
  <c r="AY154" i="30" s="1"/>
  <c r="AP154" i="30"/>
  <c r="AW154" i="30" s="1"/>
  <c r="AO154" i="30"/>
  <c r="AU154" i="30" s="1"/>
  <c r="AN154" i="30"/>
  <c r="AM154" i="30"/>
  <c r="AL154" i="30"/>
  <c r="AQ153" i="30"/>
  <c r="AY153" i="30" s="1"/>
  <c r="AP153" i="30"/>
  <c r="AW153" i="30" s="1"/>
  <c r="AO153" i="30"/>
  <c r="AU153" i="30" s="1"/>
  <c r="AN153" i="30"/>
  <c r="AM153" i="30"/>
  <c r="AL153" i="30"/>
  <c r="AQ152" i="30"/>
  <c r="AY152" i="30" s="1"/>
  <c r="AP152" i="30"/>
  <c r="AW152" i="30" s="1"/>
  <c r="AO152" i="30"/>
  <c r="AU152" i="30" s="1"/>
  <c r="AN152" i="30"/>
  <c r="AM152" i="30"/>
  <c r="AL152" i="30"/>
  <c r="AQ151" i="30"/>
  <c r="AP151" i="30"/>
  <c r="AW151" i="30" s="1"/>
  <c r="AO151" i="30"/>
  <c r="AU151" i="30" s="1"/>
  <c r="AN151" i="30"/>
  <c r="AM151" i="30"/>
  <c r="AL151" i="30"/>
  <c r="AQ149" i="30"/>
  <c r="AY149" i="30" s="1"/>
  <c r="AP149" i="30"/>
  <c r="AW149" i="30" s="1"/>
  <c r="AO149" i="30"/>
  <c r="AU149" i="30" s="1"/>
  <c r="AN149" i="30"/>
  <c r="AM149" i="30"/>
  <c r="AL149" i="30"/>
  <c r="AQ148" i="30"/>
  <c r="AY148" i="30" s="1"/>
  <c r="AP148" i="30"/>
  <c r="AW148" i="30" s="1"/>
  <c r="AO148" i="30"/>
  <c r="AU148" i="30" s="1"/>
  <c r="AN148" i="30"/>
  <c r="AM148" i="30"/>
  <c r="AL148" i="30"/>
  <c r="AQ147" i="30"/>
  <c r="AY147" i="30" s="1"/>
  <c r="AP147" i="30"/>
  <c r="AW147" i="30" s="1"/>
  <c r="AO147" i="30"/>
  <c r="AU147" i="30" s="1"/>
  <c r="AN147" i="30"/>
  <c r="AM147" i="30"/>
  <c r="AL147" i="30"/>
  <c r="AQ146" i="30"/>
  <c r="AY146" i="30" s="1"/>
  <c r="AP146" i="30"/>
  <c r="AW146" i="30" s="1"/>
  <c r="AO146" i="30"/>
  <c r="AU146" i="30" s="1"/>
  <c r="AN146" i="30"/>
  <c r="AM146" i="30"/>
  <c r="AL146" i="30"/>
  <c r="AQ145" i="30"/>
  <c r="AY145" i="30" s="1"/>
  <c r="AP145" i="30"/>
  <c r="AW145" i="30" s="1"/>
  <c r="AO145" i="30"/>
  <c r="AN145" i="30"/>
  <c r="AM145" i="30"/>
  <c r="AL145" i="30"/>
  <c r="AQ143" i="30"/>
  <c r="AY143" i="30" s="1"/>
  <c r="AP143" i="30"/>
  <c r="AW143" i="30" s="1"/>
  <c r="AO143" i="30"/>
  <c r="AU143" i="30" s="1"/>
  <c r="AN143" i="30"/>
  <c r="AM143" i="30"/>
  <c r="AL143" i="30"/>
  <c r="AQ142" i="30"/>
  <c r="AY142" i="30" s="1"/>
  <c r="AP142" i="30"/>
  <c r="AW142" i="30" s="1"/>
  <c r="AO142" i="30"/>
  <c r="AU142" i="30" s="1"/>
  <c r="AN142" i="30"/>
  <c r="AM142" i="30"/>
  <c r="AL142" i="30"/>
  <c r="AQ141" i="30"/>
  <c r="AY141" i="30" s="1"/>
  <c r="AP141" i="30"/>
  <c r="AW141" i="30" s="1"/>
  <c r="AO141" i="30"/>
  <c r="AU141" i="30" s="1"/>
  <c r="AN141" i="30"/>
  <c r="AM141" i="30"/>
  <c r="AL141" i="30"/>
  <c r="AQ140" i="30"/>
  <c r="AY140" i="30" s="1"/>
  <c r="AP140" i="30"/>
  <c r="AW140" i="30" s="1"/>
  <c r="AO140" i="30"/>
  <c r="AU140" i="30" s="1"/>
  <c r="AN140" i="30"/>
  <c r="AM140" i="30"/>
  <c r="AL140" i="30"/>
  <c r="AQ139" i="30"/>
  <c r="AY139" i="30" s="1"/>
  <c r="AP139" i="30"/>
  <c r="AW139" i="30" s="1"/>
  <c r="AO139" i="30"/>
  <c r="AU139" i="30" s="1"/>
  <c r="AN139" i="30"/>
  <c r="AM139" i="30"/>
  <c r="AL139" i="30"/>
  <c r="AQ135" i="30"/>
  <c r="AY135" i="30" s="1"/>
  <c r="AP135" i="30"/>
  <c r="AW135" i="30" s="1"/>
  <c r="AO135" i="30"/>
  <c r="AU135" i="30" s="1"/>
  <c r="AN135" i="30"/>
  <c r="AM135" i="30"/>
  <c r="AL135" i="30"/>
  <c r="AQ134" i="30"/>
  <c r="AY134" i="30" s="1"/>
  <c r="AP134" i="30"/>
  <c r="AW134" i="30" s="1"/>
  <c r="AO134" i="30"/>
  <c r="AU134" i="30" s="1"/>
  <c r="AN134" i="30"/>
  <c r="AM134" i="30"/>
  <c r="AL134" i="30"/>
  <c r="AQ133" i="30"/>
  <c r="AY133" i="30" s="1"/>
  <c r="AP133" i="30"/>
  <c r="AW133" i="30" s="1"/>
  <c r="AO133" i="30"/>
  <c r="AU133" i="30" s="1"/>
  <c r="AN133" i="30"/>
  <c r="AM133" i="30"/>
  <c r="AL133" i="30"/>
  <c r="AQ132" i="30"/>
  <c r="AY132" i="30" s="1"/>
  <c r="AP132" i="30"/>
  <c r="AW132" i="30" s="1"/>
  <c r="AO132" i="30"/>
  <c r="AU132" i="30" s="1"/>
  <c r="AN132" i="30"/>
  <c r="AM132" i="30"/>
  <c r="AL132" i="30"/>
  <c r="AQ131" i="30"/>
  <c r="AP131" i="30"/>
  <c r="AO131" i="30"/>
  <c r="AU131" i="30" s="1"/>
  <c r="AN131" i="30"/>
  <c r="AM131" i="30"/>
  <c r="AL131" i="30"/>
  <c r="AQ129" i="30"/>
  <c r="AY129" i="30" s="1"/>
  <c r="AP129" i="30"/>
  <c r="AW129" i="30" s="1"/>
  <c r="AO129" i="30"/>
  <c r="AU129" i="30" s="1"/>
  <c r="AN129" i="30"/>
  <c r="AM129" i="30"/>
  <c r="AL129" i="30"/>
  <c r="AQ128" i="30"/>
  <c r="AY128" i="30" s="1"/>
  <c r="AP128" i="30"/>
  <c r="AW128" i="30" s="1"/>
  <c r="AO128" i="30"/>
  <c r="AU128" i="30" s="1"/>
  <c r="AN128" i="30"/>
  <c r="AM128" i="30"/>
  <c r="AL128" i="30"/>
  <c r="AQ127" i="30"/>
  <c r="AY127" i="30" s="1"/>
  <c r="AP127" i="30"/>
  <c r="AW127" i="30" s="1"/>
  <c r="AO127" i="30"/>
  <c r="AU127" i="30" s="1"/>
  <c r="AN127" i="30"/>
  <c r="AM127" i="30"/>
  <c r="AL127" i="30"/>
  <c r="AQ126" i="30"/>
  <c r="AY126" i="30" s="1"/>
  <c r="AP126" i="30"/>
  <c r="AW126" i="30" s="1"/>
  <c r="AO126" i="30"/>
  <c r="AU126" i="30" s="1"/>
  <c r="AN126" i="30"/>
  <c r="AM126" i="30"/>
  <c r="AL126" i="30"/>
  <c r="AQ125" i="30"/>
  <c r="AP125" i="30"/>
  <c r="AW125" i="30" s="1"/>
  <c r="AO125" i="30"/>
  <c r="AU125" i="30" s="1"/>
  <c r="AN125" i="30"/>
  <c r="AM125" i="30"/>
  <c r="AL125" i="30"/>
  <c r="AQ123" i="30"/>
  <c r="AY123" i="30" s="1"/>
  <c r="AP123" i="30"/>
  <c r="AW123" i="30" s="1"/>
  <c r="AO123" i="30"/>
  <c r="AU123" i="30" s="1"/>
  <c r="AN123" i="30"/>
  <c r="AM123" i="30"/>
  <c r="AL123" i="30"/>
  <c r="AQ122" i="30"/>
  <c r="AY122" i="30" s="1"/>
  <c r="AP122" i="30"/>
  <c r="AW122" i="30" s="1"/>
  <c r="AO122" i="30"/>
  <c r="AU122" i="30" s="1"/>
  <c r="AN122" i="30"/>
  <c r="AM122" i="30"/>
  <c r="AL122" i="30"/>
  <c r="AQ121" i="30"/>
  <c r="AY121" i="30" s="1"/>
  <c r="AP121" i="30"/>
  <c r="AW121" i="30" s="1"/>
  <c r="AO121" i="30"/>
  <c r="AN121" i="30"/>
  <c r="AM121" i="30"/>
  <c r="AL121" i="30"/>
  <c r="AQ120" i="30"/>
  <c r="AY120" i="30" s="1"/>
  <c r="AP120" i="30"/>
  <c r="AW120" i="30" s="1"/>
  <c r="AO120" i="30"/>
  <c r="AU120" i="30" s="1"/>
  <c r="AN120" i="30"/>
  <c r="AM120" i="30"/>
  <c r="AL120" i="30"/>
  <c r="AQ119" i="30"/>
  <c r="AY119" i="30" s="1"/>
  <c r="AP119" i="30"/>
  <c r="AW119" i="30" s="1"/>
  <c r="AO119" i="30"/>
  <c r="AU119" i="30" s="1"/>
  <c r="AN119" i="30"/>
  <c r="AM119" i="30"/>
  <c r="AL119" i="30"/>
  <c r="AQ117" i="30"/>
  <c r="AY117" i="30" s="1"/>
  <c r="AP117" i="30"/>
  <c r="AW117" i="30" s="1"/>
  <c r="AO117" i="30"/>
  <c r="AU117" i="30" s="1"/>
  <c r="AN117" i="30"/>
  <c r="AM117" i="30"/>
  <c r="AL117" i="30"/>
  <c r="AQ116" i="30"/>
  <c r="AY116" i="30" s="1"/>
  <c r="AP116" i="30"/>
  <c r="AW116" i="30" s="1"/>
  <c r="AO116" i="30"/>
  <c r="AU116" i="30" s="1"/>
  <c r="AN116" i="30"/>
  <c r="AM116" i="30"/>
  <c r="AL116" i="30"/>
  <c r="AQ115" i="30"/>
  <c r="AY115" i="30" s="1"/>
  <c r="AP115" i="30"/>
  <c r="AO115" i="30"/>
  <c r="AU115" i="30" s="1"/>
  <c r="AN115" i="30"/>
  <c r="AM115" i="30"/>
  <c r="AL115" i="30"/>
  <c r="AQ114" i="30"/>
  <c r="AY114" i="30" s="1"/>
  <c r="AP114" i="30"/>
  <c r="AW114" i="30" s="1"/>
  <c r="AO114" i="30"/>
  <c r="AU114" i="30" s="1"/>
  <c r="AN114" i="30"/>
  <c r="AM114" i="30"/>
  <c r="AL114" i="30"/>
  <c r="AQ113" i="30"/>
  <c r="AY113" i="30" s="1"/>
  <c r="AP113" i="30"/>
  <c r="AW113" i="30" s="1"/>
  <c r="AO113" i="30"/>
  <c r="AN113" i="30"/>
  <c r="AM113" i="30"/>
  <c r="AL113" i="30"/>
  <c r="AQ111" i="30"/>
  <c r="AY111" i="30" s="1"/>
  <c r="AP111" i="30"/>
  <c r="AW111" i="30" s="1"/>
  <c r="AO111" i="30"/>
  <c r="AU111" i="30" s="1"/>
  <c r="AN111" i="30"/>
  <c r="AM111" i="30"/>
  <c r="AL111" i="30"/>
  <c r="AQ110" i="30"/>
  <c r="AY110" i="30" s="1"/>
  <c r="AP110" i="30"/>
  <c r="AW110" i="30" s="1"/>
  <c r="AO110" i="30"/>
  <c r="AU110" i="30" s="1"/>
  <c r="AN110" i="30"/>
  <c r="AM110" i="30"/>
  <c r="AL110" i="30"/>
  <c r="AQ109" i="30"/>
  <c r="AY109" i="30" s="1"/>
  <c r="AP109" i="30"/>
  <c r="AW109" i="30" s="1"/>
  <c r="AO109" i="30"/>
  <c r="AU109" i="30" s="1"/>
  <c r="AN109" i="30"/>
  <c r="AM109" i="30"/>
  <c r="AL109" i="30"/>
  <c r="AQ108" i="30"/>
  <c r="AY108" i="30" s="1"/>
  <c r="AP108" i="30"/>
  <c r="AW108" i="30" s="1"/>
  <c r="AO108" i="30"/>
  <c r="AU108" i="30" s="1"/>
  <c r="AN108" i="30"/>
  <c r="AM108" i="30"/>
  <c r="AL108" i="30"/>
  <c r="AQ107" i="30"/>
  <c r="AY107" i="30" s="1"/>
  <c r="AP107" i="30"/>
  <c r="AW107" i="30" s="1"/>
  <c r="AO107" i="30"/>
  <c r="AU107" i="30" s="1"/>
  <c r="AN107" i="30"/>
  <c r="AM107" i="30"/>
  <c r="AL107" i="30"/>
  <c r="AQ103" i="30"/>
  <c r="AY103" i="30" s="1"/>
  <c r="AP103" i="30"/>
  <c r="AW103" i="30" s="1"/>
  <c r="AO103" i="30"/>
  <c r="AU103" i="30" s="1"/>
  <c r="AN103" i="30"/>
  <c r="AM103" i="30"/>
  <c r="AL103" i="30"/>
  <c r="AQ102" i="30"/>
  <c r="AY102" i="30" s="1"/>
  <c r="AP102" i="30"/>
  <c r="AW102" i="30" s="1"/>
  <c r="AO102" i="30"/>
  <c r="AU102" i="30" s="1"/>
  <c r="AN102" i="30"/>
  <c r="AM102" i="30"/>
  <c r="AL102" i="30"/>
  <c r="AQ101" i="30"/>
  <c r="AY101" i="30" s="1"/>
  <c r="AP101" i="30"/>
  <c r="AW101" i="30" s="1"/>
  <c r="AO101" i="30"/>
  <c r="AU101" i="30" s="1"/>
  <c r="AN101" i="30"/>
  <c r="AM101" i="30"/>
  <c r="AL101" i="30"/>
  <c r="AQ100" i="30"/>
  <c r="AY100" i="30" s="1"/>
  <c r="AP100" i="30"/>
  <c r="AW100" i="30" s="1"/>
  <c r="AO100" i="30"/>
  <c r="AU100" i="30" s="1"/>
  <c r="AN100" i="30"/>
  <c r="AM100" i="30"/>
  <c r="AL100" i="30"/>
  <c r="AQ99" i="30"/>
  <c r="AP99" i="30"/>
  <c r="AO99" i="30"/>
  <c r="AN99" i="30"/>
  <c r="AM99" i="30"/>
  <c r="AL99" i="30"/>
  <c r="AQ97" i="30"/>
  <c r="AY97" i="30" s="1"/>
  <c r="AP97" i="30"/>
  <c r="AW97" i="30" s="1"/>
  <c r="AO97" i="30"/>
  <c r="AU97" i="30" s="1"/>
  <c r="AN97" i="30"/>
  <c r="AM97" i="30"/>
  <c r="AL97" i="30"/>
  <c r="AQ96" i="30"/>
  <c r="AY96" i="30" s="1"/>
  <c r="AP96" i="30"/>
  <c r="AW96" i="30" s="1"/>
  <c r="AO96" i="30"/>
  <c r="AU96" i="30" s="1"/>
  <c r="AN96" i="30"/>
  <c r="AM96" i="30"/>
  <c r="AL96" i="30"/>
  <c r="AQ95" i="30"/>
  <c r="AY95" i="30" s="1"/>
  <c r="AP95" i="30"/>
  <c r="AW95" i="30" s="1"/>
  <c r="AO95" i="30"/>
  <c r="AU95" i="30" s="1"/>
  <c r="AN95" i="30"/>
  <c r="AM95" i="30"/>
  <c r="AL95" i="30"/>
  <c r="AQ94" i="30"/>
  <c r="AY94" i="30" s="1"/>
  <c r="AP94" i="30"/>
  <c r="AW94" i="30" s="1"/>
  <c r="AO94" i="30"/>
  <c r="AU94" i="30" s="1"/>
  <c r="AN94" i="30"/>
  <c r="AM94" i="30"/>
  <c r="AL94" i="30"/>
  <c r="AQ93" i="30"/>
  <c r="AP93" i="30"/>
  <c r="AO93" i="30"/>
  <c r="AU93" i="30" s="1"/>
  <c r="AN93" i="30"/>
  <c r="AM93" i="30"/>
  <c r="AL93" i="30"/>
  <c r="AQ91" i="30"/>
  <c r="AY91" i="30" s="1"/>
  <c r="AP91" i="30"/>
  <c r="AW91" i="30" s="1"/>
  <c r="AO91" i="30"/>
  <c r="AU91" i="30" s="1"/>
  <c r="AN91" i="30"/>
  <c r="AM91" i="30"/>
  <c r="AL91" i="30"/>
  <c r="AQ90" i="30"/>
  <c r="AY90" i="30" s="1"/>
  <c r="AP90" i="30"/>
  <c r="AW90" i="30" s="1"/>
  <c r="AO90" i="30"/>
  <c r="AU90" i="30" s="1"/>
  <c r="AN90" i="30"/>
  <c r="AM90" i="30"/>
  <c r="AL90" i="30"/>
  <c r="AQ89" i="30"/>
  <c r="AY89" i="30" s="1"/>
  <c r="AP89" i="30"/>
  <c r="AW89" i="30" s="1"/>
  <c r="AO89" i="30"/>
  <c r="AU89" i="30" s="1"/>
  <c r="AN89" i="30"/>
  <c r="AM89" i="30"/>
  <c r="AL89" i="30"/>
  <c r="AQ88" i="30"/>
  <c r="AY88" i="30" s="1"/>
  <c r="AP88" i="30"/>
  <c r="AW88" i="30" s="1"/>
  <c r="AO88" i="30"/>
  <c r="AU88" i="30" s="1"/>
  <c r="AN88" i="30"/>
  <c r="AM88" i="30"/>
  <c r="AL88" i="30"/>
  <c r="AQ87" i="30"/>
  <c r="AP87" i="30"/>
  <c r="AW87" i="30" s="1"/>
  <c r="AO87" i="30"/>
  <c r="AU87" i="30" s="1"/>
  <c r="AN87" i="30"/>
  <c r="AM87" i="30"/>
  <c r="AL87" i="30"/>
  <c r="AQ85" i="30"/>
  <c r="AY85" i="30" s="1"/>
  <c r="AP85" i="30"/>
  <c r="AW85" i="30" s="1"/>
  <c r="AO85" i="30"/>
  <c r="AU85" i="30" s="1"/>
  <c r="AN85" i="30"/>
  <c r="AM85" i="30"/>
  <c r="AL85" i="30"/>
  <c r="AQ84" i="30"/>
  <c r="AY84" i="30" s="1"/>
  <c r="AP84" i="30"/>
  <c r="AW84" i="30" s="1"/>
  <c r="AO84" i="30"/>
  <c r="AU84" i="30" s="1"/>
  <c r="AN84" i="30"/>
  <c r="AM84" i="30"/>
  <c r="AL84" i="30"/>
  <c r="AQ83" i="30"/>
  <c r="AY83" i="30" s="1"/>
  <c r="AP83" i="30"/>
  <c r="AW83" i="30" s="1"/>
  <c r="AO83" i="30"/>
  <c r="AU83" i="30" s="1"/>
  <c r="AN83" i="30"/>
  <c r="AM83" i="30"/>
  <c r="AL83" i="30"/>
  <c r="AQ82" i="30"/>
  <c r="AY82" i="30" s="1"/>
  <c r="AP82" i="30"/>
  <c r="AW82" i="30" s="1"/>
  <c r="AO82" i="30"/>
  <c r="AN82" i="30"/>
  <c r="AM82" i="30"/>
  <c r="AL82" i="30"/>
  <c r="AQ81" i="30"/>
  <c r="AY81" i="30" s="1"/>
  <c r="AP81" i="30"/>
  <c r="AW81" i="30" s="1"/>
  <c r="AO81" i="30"/>
  <c r="AU81" i="30" s="1"/>
  <c r="AN81" i="30"/>
  <c r="AM81" i="30"/>
  <c r="AL81" i="30"/>
  <c r="AQ79" i="30"/>
  <c r="AY79" i="30" s="1"/>
  <c r="AP79" i="30"/>
  <c r="AW79" i="30" s="1"/>
  <c r="AO79" i="30"/>
  <c r="AU79" i="30" s="1"/>
  <c r="AN79" i="30"/>
  <c r="AM79" i="30"/>
  <c r="AL79" i="30"/>
  <c r="AQ78" i="30"/>
  <c r="AY78" i="30" s="1"/>
  <c r="AP78" i="30"/>
  <c r="AW78" i="30" s="1"/>
  <c r="AO78" i="30"/>
  <c r="AU78" i="30" s="1"/>
  <c r="AN78" i="30"/>
  <c r="AM78" i="30"/>
  <c r="AL78" i="30"/>
  <c r="AQ77" i="30"/>
  <c r="AY77" i="30" s="1"/>
  <c r="AP77" i="30"/>
  <c r="AW77" i="30" s="1"/>
  <c r="AO77" i="30"/>
  <c r="AU77" i="30" s="1"/>
  <c r="AN77" i="30"/>
  <c r="AM77" i="30"/>
  <c r="AL77" i="30"/>
  <c r="AQ76" i="30"/>
  <c r="AY76" i="30" s="1"/>
  <c r="AP76" i="30"/>
  <c r="AW76" i="30" s="1"/>
  <c r="AO76" i="30"/>
  <c r="AU76" i="30" s="1"/>
  <c r="AN76" i="30"/>
  <c r="AM76" i="30"/>
  <c r="AL76" i="30"/>
  <c r="AQ75" i="30"/>
  <c r="AY75" i="30" s="1"/>
  <c r="AP75" i="30"/>
  <c r="AW75" i="30" s="1"/>
  <c r="AO75" i="30"/>
  <c r="AU75" i="30" s="1"/>
  <c r="AN75" i="30"/>
  <c r="AM75" i="30"/>
  <c r="AL75" i="30"/>
  <c r="AQ71" i="30"/>
  <c r="AY71" i="30" s="1"/>
  <c r="AP71" i="30"/>
  <c r="AW71" i="30" s="1"/>
  <c r="AO71" i="30"/>
  <c r="AU71" i="30" s="1"/>
  <c r="AN71" i="30"/>
  <c r="AM71" i="30"/>
  <c r="AL71" i="30"/>
  <c r="AQ70" i="30"/>
  <c r="AY70" i="30" s="1"/>
  <c r="AP70" i="30"/>
  <c r="AW70" i="30" s="1"/>
  <c r="AO70" i="30"/>
  <c r="AU70" i="30" s="1"/>
  <c r="AN70" i="30"/>
  <c r="AM70" i="30"/>
  <c r="AL70" i="30"/>
  <c r="AQ69" i="30"/>
  <c r="AY69" i="30" s="1"/>
  <c r="AP69" i="30"/>
  <c r="AW69" i="30" s="1"/>
  <c r="AO69" i="30"/>
  <c r="AU69" i="30" s="1"/>
  <c r="AN69" i="30"/>
  <c r="AM69" i="30"/>
  <c r="AL69" i="30"/>
  <c r="AQ68" i="30"/>
  <c r="AY68" i="30" s="1"/>
  <c r="AP68" i="30"/>
  <c r="AW68" i="30" s="1"/>
  <c r="AO68" i="30"/>
  <c r="AU68" i="30" s="1"/>
  <c r="AN68" i="30"/>
  <c r="AM68" i="30"/>
  <c r="AL68" i="30"/>
  <c r="AQ67" i="30"/>
  <c r="AY67" i="30" s="1"/>
  <c r="AP67" i="30"/>
  <c r="AW67" i="30" s="1"/>
  <c r="AO67" i="30"/>
  <c r="AU67" i="30" s="1"/>
  <c r="AN67" i="30"/>
  <c r="AM67" i="30"/>
  <c r="AL67" i="30"/>
  <c r="AQ65" i="30"/>
  <c r="AY65" i="30" s="1"/>
  <c r="AP65" i="30"/>
  <c r="AW65" i="30" s="1"/>
  <c r="AO65" i="30"/>
  <c r="AU65" i="30" s="1"/>
  <c r="AN65" i="30"/>
  <c r="AM65" i="30"/>
  <c r="AL65" i="30"/>
  <c r="AQ64" i="30"/>
  <c r="AY64" i="30" s="1"/>
  <c r="AP64" i="30"/>
  <c r="AW64" i="30" s="1"/>
  <c r="AO64" i="30"/>
  <c r="AU64" i="30" s="1"/>
  <c r="AN64" i="30"/>
  <c r="AM64" i="30"/>
  <c r="AL64" i="30"/>
  <c r="AQ63" i="30"/>
  <c r="AY63" i="30" s="1"/>
  <c r="AP63" i="30"/>
  <c r="AW63" i="30" s="1"/>
  <c r="AO63" i="30"/>
  <c r="AU63" i="30" s="1"/>
  <c r="AN63" i="30"/>
  <c r="AM63" i="30"/>
  <c r="AL63" i="30"/>
  <c r="AQ62" i="30"/>
  <c r="AY62" i="30" s="1"/>
  <c r="AP62" i="30"/>
  <c r="AW62" i="30" s="1"/>
  <c r="AO62" i="30"/>
  <c r="AU62" i="30" s="1"/>
  <c r="AN62" i="30"/>
  <c r="AM62" i="30"/>
  <c r="AL62" i="30"/>
  <c r="AQ61" i="30"/>
  <c r="AY61" i="30" s="1"/>
  <c r="AP61" i="30"/>
  <c r="AW61" i="30" s="1"/>
  <c r="AO61" i="30"/>
  <c r="AU61" i="30" s="1"/>
  <c r="AN61" i="30"/>
  <c r="AM61" i="30"/>
  <c r="AL61" i="30"/>
  <c r="AQ59" i="30"/>
  <c r="AY59" i="30" s="1"/>
  <c r="AP59" i="30"/>
  <c r="AW59" i="30" s="1"/>
  <c r="AO59" i="30"/>
  <c r="AU59" i="30" s="1"/>
  <c r="AN59" i="30"/>
  <c r="AM59" i="30"/>
  <c r="AL59" i="30"/>
  <c r="AQ58" i="30"/>
  <c r="AY58" i="30" s="1"/>
  <c r="AP58" i="30"/>
  <c r="AW58" i="30" s="1"/>
  <c r="AO58" i="30"/>
  <c r="AU58" i="30" s="1"/>
  <c r="AN58" i="30"/>
  <c r="AM58" i="30"/>
  <c r="AL58" i="30"/>
  <c r="AQ57" i="30"/>
  <c r="AY57" i="30" s="1"/>
  <c r="AP57" i="30"/>
  <c r="AW57" i="30" s="1"/>
  <c r="AO57" i="30"/>
  <c r="AU57" i="30" s="1"/>
  <c r="AN57" i="30"/>
  <c r="AM57" i="30"/>
  <c r="AL57" i="30"/>
  <c r="AQ56" i="30"/>
  <c r="AY56" i="30" s="1"/>
  <c r="AP56" i="30"/>
  <c r="AW56" i="30" s="1"/>
  <c r="AO56" i="30"/>
  <c r="AU56" i="30" s="1"/>
  <c r="AN56" i="30"/>
  <c r="AM56" i="30"/>
  <c r="AL56" i="30"/>
  <c r="AQ55" i="30"/>
  <c r="AY55" i="30" s="1"/>
  <c r="AP55" i="30"/>
  <c r="AW55" i="30" s="1"/>
  <c r="AO55" i="30"/>
  <c r="AU55" i="30" s="1"/>
  <c r="AN55" i="30"/>
  <c r="AM55" i="30"/>
  <c r="AL55" i="30"/>
  <c r="AQ53" i="30"/>
  <c r="AY53" i="30" s="1"/>
  <c r="AP53" i="30"/>
  <c r="AW53" i="30" s="1"/>
  <c r="AO53" i="30"/>
  <c r="AU53" i="30" s="1"/>
  <c r="AN53" i="30"/>
  <c r="AM53" i="30"/>
  <c r="AL53" i="30"/>
  <c r="AQ52" i="30"/>
  <c r="AY52" i="30" s="1"/>
  <c r="AP52" i="30"/>
  <c r="AW52" i="30" s="1"/>
  <c r="AO52" i="30"/>
  <c r="AU52" i="30" s="1"/>
  <c r="AN52" i="30"/>
  <c r="AM52" i="30"/>
  <c r="AL52" i="30"/>
  <c r="AQ51" i="30"/>
  <c r="AY51" i="30" s="1"/>
  <c r="AP51" i="30"/>
  <c r="AW51" i="30" s="1"/>
  <c r="AO51" i="30"/>
  <c r="AU51" i="30" s="1"/>
  <c r="AN51" i="30"/>
  <c r="AM51" i="30"/>
  <c r="AL51" i="30"/>
  <c r="AQ50" i="30"/>
  <c r="AY50" i="30" s="1"/>
  <c r="AP50" i="30"/>
  <c r="AW50" i="30" s="1"/>
  <c r="AO50" i="30"/>
  <c r="AU50" i="30" s="1"/>
  <c r="AN50" i="30"/>
  <c r="AM50" i="30"/>
  <c r="AL50" i="30"/>
  <c r="AQ49" i="30"/>
  <c r="AY49" i="30" s="1"/>
  <c r="AP49" i="30"/>
  <c r="AW49" i="30" s="1"/>
  <c r="AO49" i="30"/>
  <c r="AU49" i="30" s="1"/>
  <c r="AN49" i="30"/>
  <c r="AM49" i="30"/>
  <c r="AL49" i="30"/>
  <c r="AQ47" i="30"/>
  <c r="AY47" i="30" s="1"/>
  <c r="AP47" i="30"/>
  <c r="AW47" i="30" s="1"/>
  <c r="AO47" i="30"/>
  <c r="AU47" i="30" s="1"/>
  <c r="AN47" i="30"/>
  <c r="AM47" i="30"/>
  <c r="AL47" i="30"/>
  <c r="AQ46" i="30"/>
  <c r="AY46" i="30" s="1"/>
  <c r="AP46" i="30"/>
  <c r="AW46" i="30" s="1"/>
  <c r="AO46" i="30"/>
  <c r="AU46" i="30" s="1"/>
  <c r="AN46" i="30"/>
  <c r="AM46" i="30"/>
  <c r="AL46" i="30"/>
  <c r="AQ45" i="30"/>
  <c r="AY45" i="30" s="1"/>
  <c r="AP45" i="30"/>
  <c r="AW45" i="30" s="1"/>
  <c r="AO45" i="30"/>
  <c r="AU45" i="30" s="1"/>
  <c r="AN45" i="30"/>
  <c r="AM45" i="30"/>
  <c r="AL45" i="30"/>
  <c r="AQ44" i="30"/>
  <c r="AY44" i="30" s="1"/>
  <c r="AP44" i="30"/>
  <c r="AW44" i="30" s="1"/>
  <c r="AO44" i="30"/>
  <c r="AU44" i="30" s="1"/>
  <c r="AN44" i="30"/>
  <c r="AM44" i="30"/>
  <c r="AL44" i="30"/>
  <c r="AQ43" i="30"/>
  <c r="AY43" i="30" s="1"/>
  <c r="AP43" i="30"/>
  <c r="AW43" i="30" s="1"/>
  <c r="AO43" i="30"/>
  <c r="AU43" i="30" s="1"/>
  <c r="AN43" i="30"/>
  <c r="AM43" i="30"/>
  <c r="AL43" i="30"/>
  <c r="AQ39" i="30"/>
  <c r="AY39" i="30" s="1"/>
  <c r="AP39" i="30"/>
  <c r="AW39" i="30" s="1"/>
  <c r="AO39" i="30"/>
  <c r="AU39" i="30" s="1"/>
  <c r="AN39" i="30"/>
  <c r="AM39" i="30"/>
  <c r="AL39" i="30"/>
  <c r="AQ38" i="30"/>
  <c r="AY38" i="30" s="1"/>
  <c r="AP38" i="30"/>
  <c r="AW38" i="30" s="1"/>
  <c r="AO38" i="30"/>
  <c r="AU38" i="30" s="1"/>
  <c r="AN38" i="30"/>
  <c r="AM38" i="30"/>
  <c r="AL38" i="30"/>
  <c r="AQ37" i="30"/>
  <c r="AY37" i="30" s="1"/>
  <c r="AP37" i="30"/>
  <c r="AW37" i="30" s="1"/>
  <c r="AO37" i="30"/>
  <c r="AU37" i="30" s="1"/>
  <c r="AN37" i="30"/>
  <c r="AM37" i="30"/>
  <c r="AL37" i="30"/>
  <c r="AQ36" i="30"/>
  <c r="AY36" i="30" s="1"/>
  <c r="AP36" i="30"/>
  <c r="AW36" i="30" s="1"/>
  <c r="AO36" i="30"/>
  <c r="AU36" i="30" s="1"/>
  <c r="AN36" i="30"/>
  <c r="AM36" i="30"/>
  <c r="AL36" i="30"/>
  <c r="AQ35" i="30"/>
  <c r="AY35" i="30" s="1"/>
  <c r="AP35" i="30"/>
  <c r="AW35" i="30" s="1"/>
  <c r="AO35" i="30"/>
  <c r="AU35" i="30" s="1"/>
  <c r="AN35" i="30"/>
  <c r="AM35" i="30"/>
  <c r="AL35" i="30"/>
  <c r="AQ33" i="30"/>
  <c r="AY33" i="30" s="1"/>
  <c r="AP33" i="30"/>
  <c r="AW33" i="30" s="1"/>
  <c r="AO33" i="30"/>
  <c r="AU33" i="30" s="1"/>
  <c r="AN33" i="30"/>
  <c r="AM33" i="30"/>
  <c r="AL33" i="30"/>
  <c r="AQ32" i="30"/>
  <c r="AY32" i="30" s="1"/>
  <c r="AP32" i="30"/>
  <c r="AW32" i="30" s="1"/>
  <c r="AO32" i="30"/>
  <c r="AU32" i="30" s="1"/>
  <c r="AN32" i="30"/>
  <c r="AM32" i="30"/>
  <c r="AL32" i="30"/>
  <c r="AQ31" i="30"/>
  <c r="AY31" i="30" s="1"/>
  <c r="AP31" i="30"/>
  <c r="AW31" i="30" s="1"/>
  <c r="AO31" i="30"/>
  <c r="AU31" i="30" s="1"/>
  <c r="AN31" i="30"/>
  <c r="AM31" i="30"/>
  <c r="AL31" i="30"/>
  <c r="AQ30" i="30"/>
  <c r="AY30" i="30" s="1"/>
  <c r="AP30" i="30"/>
  <c r="AW30" i="30" s="1"/>
  <c r="AO30" i="30"/>
  <c r="AU30" i="30" s="1"/>
  <c r="AN30" i="30"/>
  <c r="AM30" i="30"/>
  <c r="AL30" i="30"/>
  <c r="AQ29" i="30"/>
  <c r="AY29" i="30" s="1"/>
  <c r="AP29" i="30"/>
  <c r="AW29" i="30" s="1"/>
  <c r="AO29" i="30"/>
  <c r="AU29" i="30" s="1"/>
  <c r="AN29" i="30"/>
  <c r="AM29" i="30"/>
  <c r="AL29" i="30"/>
  <c r="AQ27" i="30"/>
  <c r="AY27" i="30" s="1"/>
  <c r="AP27" i="30"/>
  <c r="AW27" i="30" s="1"/>
  <c r="AO27" i="30"/>
  <c r="AU27" i="30" s="1"/>
  <c r="AN27" i="30"/>
  <c r="AM27" i="30"/>
  <c r="AL27" i="30"/>
  <c r="AQ26" i="30"/>
  <c r="AY26" i="30" s="1"/>
  <c r="AP26" i="30"/>
  <c r="AW26" i="30" s="1"/>
  <c r="AO26" i="30"/>
  <c r="AU26" i="30" s="1"/>
  <c r="AN26" i="30"/>
  <c r="AM26" i="30"/>
  <c r="AL26" i="30"/>
  <c r="AQ25" i="30"/>
  <c r="AY25" i="30" s="1"/>
  <c r="AP25" i="30"/>
  <c r="AW25" i="30" s="1"/>
  <c r="AO25" i="30"/>
  <c r="AU25" i="30" s="1"/>
  <c r="AN25" i="30"/>
  <c r="AM25" i="30"/>
  <c r="AL25" i="30"/>
  <c r="AQ24" i="30"/>
  <c r="AY24" i="30" s="1"/>
  <c r="AP24" i="30"/>
  <c r="AW24" i="30" s="1"/>
  <c r="AO24" i="30"/>
  <c r="AU24" i="30" s="1"/>
  <c r="AN24" i="30"/>
  <c r="AM24" i="30"/>
  <c r="AL24" i="30"/>
  <c r="AQ23" i="30"/>
  <c r="AY23" i="30" s="1"/>
  <c r="AP23" i="30"/>
  <c r="AW23" i="30" s="1"/>
  <c r="AO23" i="30"/>
  <c r="AU23" i="30" s="1"/>
  <c r="AN23" i="30"/>
  <c r="AM23" i="30"/>
  <c r="AL23" i="30"/>
  <c r="AQ21" i="30"/>
  <c r="AY21" i="30" s="1"/>
  <c r="AP21" i="30"/>
  <c r="AW21" i="30" s="1"/>
  <c r="AO21" i="30"/>
  <c r="AU21" i="30" s="1"/>
  <c r="AN21" i="30"/>
  <c r="AM21" i="30"/>
  <c r="AL21" i="30"/>
  <c r="AQ20" i="30"/>
  <c r="AY20" i="30" s="1"/>
  <c r="AP20" i="30"/>
  <c r="AW20" i="30" s="1"/>
  <c r="AO20" i="30"/>
  <c r="AU20" i="30" s="1"/>
  <c r="AN20" i="30"/>
  <c r="AM20" i="30"/>
  <c r="AL20" i="30"/>
  <c r="AQ19" i="30"/>
  <c r="AY19" i="30" s="1"/>
  <c r="AP19" i="30"/>
  <c r="AW19" i="30" s="1"/>
  <c r="AO19" i="30"/>
  <c r="AU19" i="30" s="1"/>
  <c r="AN19" i="30"/>
  <c r="AM19" i="30"/>
  <c r="AL19" i="30"/>
  <c r="AQ18" i="30"/>
  <c r="AY18" i="30" s="1"/>
  <c r="AP18" i="30"/>
  <c r="AW18" i="30" s="1"/>
  <c r="AO18" i="30"/>
  <c r="AU18" i="30" s="1"/>
  <c r="AN18" i="30"/>
  <c r="AM18" i="30"/>
  <c r="AL18" i="30"/>
  <c r="AQ17" i="30"/>
  <c r="AY17" i="30" s="1"/>
  <c r="AP17" i="30"/>
  <c r="AW17" i="30" s="1"/>
  <c r="AO17" i="30"/>
  <c r="AU17" i="30" s="1"/>
  <c r="AN17" i="30"/>
  <c r="AM17" i="30"/>
  <c r="AL17" i="30"/>
  <c r="AQ15" i="30"/>
  <c r="AY15" i="30" s="1"/>
  <c r="AP15" i="30"/>
  <c r="AW15" i="30" s="1"/>
  <c r="AO15" i="30"/>
  <c r="AU15" i="30" s="1"/>
  <c r="AN15" i="30"/>
  <c r="AM15" i="30"/>
  <c r="AL15" i="30"/>
  <c r="AQ14" i="30"/>
  <c r="AY14" i="30" s="1"/>
  <c r="AP14" i="30"/>
  <c r="AW14" i="30" s="1"/>
  <c r="AO14" i="30"/>
  <c r="AU14" i="30" s="1"/>
  <c r="AN14" i="30"/>
  <c r="AM14" i="30"/>
  <c r="AL14" i="30"/>
  <c r="AQ13" i="30"/>
  <c r="AY13" i="30" s="1"/>
  <c r="AP13" i="30"/>
  <c r="AW13" i="30" s="1"/>
  <c r="AO13" i="30"/>
  <c r="AU13" i="30" s="1"/>
  <c r="AN13" i="30"/>
  <c r="AM13" i="30"/>
  <c r="AL13" i="30"/>
  <c r="AQ12" i="30"/>
  <c r="AY12" i="30" s="1"/>
  <c r="AP12" i="30"/>
  <c r="AW12" i="30" s="1"/>
  <c r="AO12" i="30"/>
  <c r="AU12" i="30" s="1"/>
  <c r="AN12" i="30"/>
  <c r="AM12" i="30"/>
  <c r="AL12" i="30"/>
  <c r="AQ11" i="30"/>
  <c r="AY11" i="30" s="1"/>
  <c r="AP11" i="30"/>
  <c r="AW11" i="30" s="1"/>
  <c r="AO11" i="30"/>
  <c r="AU11" i="30" s="1"/>
  <c r="AN11" i="30"/>
  <c r="AM11" i="30"/>
  <c r="AL11" i="30"/>
  <c r="CB268" i="30"/>
  <c r="BZ268" i="30"/>
  <c r="BX268" i="30"/>
  <c r="CB267" i="30"/>
  <c r="BZ267" i="30"/>
  <c r="BX267" i="30"/>
  <c r="CB266" i="30"/>
  <c r="BZ266" i="30"/>
  <c r="BX266" i="30"/>
  <c r="CB263" i="30"/>
  <c r="BZ263" i="30"/>
  <c r="BX263" i="30"/>
  <c r="CB262" i="30"/>
  <c r="BZ262" i="30"/>
  <c r="BX262" i="30"/>
  <c r="CB261" i="30"/>
  <c r="BZ261" i="30"/>
  <c r="BX261" i="30"/>
  <c r="CB260" i="30"/>
  <c r="BZ260" i="30"/>
  <c r="BX260" i="30"/>
  <c r="CB259" i="30"/>
  <c r="BZ259" i="30"/>
  <c r="BX259" i="30"/>
  <c r="CB257" i="30"/>
  <c r="BZ257" i="30"/>
  <c r="BX257" i="30"/>
  <c r="CB256" i="30"/>
  <c r="BZ256" i="30"/>
  <c r="BX256" i="30"/>
  <c r="CB255" i="30"/>
  <c r="BZ255" i="30"/>
  <c r="BX255" i="30"/>
  <c r="CB254" i="30"/>
  <c r="BZ254" i="30"/>
  <c r="BX254" i="30"/>
  <c r="CB253" i="30"/>
  <c r="BZ253" i="30"/>
  <c r="BX253" i="30"/>
  <c r="CB251" i="30"/>
  <c r="BZ251" i="30"/>
  <c r="BX251" i="30"/>
  <c r="CB250" i="30"/>
  <c r="BZ250" i="30"/>
  <c r="BX250" i="30"/>
  <c r="CB249" i="30"/>
  <c r="BZ249" i="30"/>
  <c r="BX249" i="30"/>
  <c r="CB248" i="30"/>
  <c r="BZ248" i="30"/>
  <c r="BX248" i="30"/>
  <c r="CB247" i="30"/>
  <c r="BZ247" i="30"/>
  <c r="BX247" i="30"/>
  <c r="CB245" i="30"/>
  <c r="BZ245" i="30"/>
  <c r="BX245" i="30"/>
  <c r="CB244" i="30"/>
  <c r="BZ244" i="30"/>
  <c r="BX244" i="30"/>
  <c r="CB243" i="30"/>
  <c r="BZ243" i="30"/>
  <c r="BX243" i="30"/>
  <c r="CB242" i="30"/>
  <c r="BZ242" i="30"/>
  <c r="BX242" i="30"/>
  <c r="CB241" i="30"/>
  <c r="BZ241" i="30"/>
  <c r="BX241" i="30"/>
  <c r="CB239" i="30"/>
  <c r="BZ239" i="30"/>
  <c r="BX239" i="30"/>
  <c r="CB238" i="30"/>
  <c r="BZ238" i="30"/>
  <c r="BX238" i="30"/>
  <c r="CB237" i="30"/>
  <c r="BZ237" i="30"/>
  <c r="BX237" i="30"/>
  <c r="CB236" i="30"/>
  <c r="BZ236" i="30"/>
  <c r="BX236" i="30"/>
  <c r="CB235" i="30"/>
  <c r="BZ235" i="30"/>
  <c r="BX235" i="30"/>
  <c r="CB231" i="30"/>
  <c r="BZ231" i="30"/>
  <c r="BX231" i="30"/>
  <c r="CB230" i="30"/>
  <c r="BZ230" i="30"/>
  <c r="BX230" i="30"/>
  <c r="CB229" i="30"/>
  <c r="BZ229" i="30"/>
  <c r="BX229" i="30"/>
  <c r="CB228" i="30"/>
  <c r="BZ228" i="30"/>
  <c r="BX228" i="30"/>
  <c r="CB227" i="30"/>
  <c r="BZ227" i="30"/>
  <c r="BX227" i="30"/>
  <c r="CB225" i="30"/>
  <c r="BZ225" i="30"/>
  <c r="BX225" i="30"/>
  <c r="CB224" i="30"/>
  <c r="BZ224" i="30"/>
  <c r="BX224" i="30"/>
  <c r="CB223" i="30"/>
  <c r="BZ223" i="30"/>
  <c r="BX223" i="30"/>
  <c r="CB222" i="30"/>
  <c r="BZ222" i="30"/>
  <c r="BX222" i="30"/>
  <c r="CB221" i="30"/>
  <c r="BZ221" i="30"/>
  <c r="BX221" i="30"/>
  <c r="CB219" i="30"/>
  <c r="BZ219" i="30"/>
  <c r="BX219" i="30"/>
  <c r="CB218" i="30"/>
  <c r="BZ218" i="30"/>
  <c r="BX218" i="30"/>
  <c r="CB217" i="30"/>
  <c r="BZ217" i="30"/>
  <c r="BX217" i="30"/>
  <c r="CB216" i="30"/>
  <c r="BZ216" i="30"/>
  <c r="BX216" i="30"/>
  <c r="CB215" i="30"/>
  <c r="BZ215" i="30"/>
  <c r="BX215" i="30"/>
  <c r="CB213" i="30"/>
  <c r="BZ213" i="30"/>
  <c r="BX213" i="30"/>
  <c r="CB212" i="30"/>
  <c r="BZ212" i="30"/>
  <c r="BX212" i="30"/>
  <c r="CB211" i="30"/>
  <c r="BZ211" i="30"/>
  <c r="BX211" i="30"/>
  <c r="CB210" i="30"/>
  <c r="BZ210" i="30"/>
  <c r="BX210" i="30"/>
  <c r="CB209" i="30"/>
  <c r="BZ209" i="30"/>
  <c r="BX209" i="30"/>
  <c r="CB207" i="30"/>
  <c r="BZ207" i="30"/>
  <c r="BX207" i="30"/>
  <c r="CB206" i="30"/>
  <c r="BZ206" i="30"/>
  <c r="BX206" i="30"/>
  <c r="CB205" i="30"/>
  <c r="BZ205" i="30"/>
  <c r="BX205" i="30"/>
  <c r="CB204" i="30"/>
  <c r="BZ204" i="30"/>
  <c r="BX204" i="30"/>
  <c r="CB203" i="30"/>
  <c r="BZ203" i="30"/>
  <c r="BX203" i="30"/>
  <c r="CB199" i="30"/>
  <c r="BZ199" i="30"/>
  <c r="BX199" i="30"/>
  <c r="CB198" i="30"/>
  <c r="BZ198" i="30"/>
  <c r="BX198" i="30"/>
  <c r="CB197" i="30"/>
  <c r="BZ197" i="30"/>
  <c r="BX197" i="30"/>
  <c r="CB196" i="30"/>
  <c r="BZ196" i="30"/>
  <c r="BX196" i="30"/>
  <c r="CB195" i="30"/>
  <c r="BZ195" i="30"/>
  <c r="BX195" i="30"/>
  <c r="CB193" i="30"/>
  <c r="BZ193" i="30"/>
  <c r="BX193" i="30"/>
  <c r="CB192" i="30"/>
  <c r="BZ192" i="30"/>
  <c r="BX192" i="30"/>
  <c r="CB191" i="30"/>
  <c r="BZ191" i="30"/>
  <c r="BX191" i="30"/>
  <c r="CB190" i="30"/>
  <c r="BZ190" i="30"/>
  <c r="BX190" i="30"/>
  <c r="CB189" i="30"/>
  <c r="BZ189" i="30"/>
  <c r="BX189" i="30"/>
  <c r="CB187" i="30"/>
  <c r="BZ187" i="30"/>
  <c r="BX187" i="30"/>
  <c r="CB186" i="30"/>
  <c r="BZ186" i="30"/>
  <c r="BX186" i="30"/>
  <c r="CB185" i="30"/>
  <c r="BZ185" i="30"/>
  <c r="BX185" i="30"/>
  <c r="CB184" i="30"/>
  <c r="BZ184" i="30"/>
  <c r="BX184" i="30"/>
  <c r="CB183" i="30"/>
  <c r="BZ183" i="30"/>
  <c r="BX183" i="30"/>
  <c r="CB181" i="30"/>
  <c r="BZ181" i="30"/>
  <c r="BX181" i="30"/>
  <c r="CB180" i="30"/>
  <c r="BZ180" i="30"/>
  <c r="BX180" i="30"/>
  <c r="CB179" i="30"/>
  <c r="BZ179" i="30"/>
  <c r="BX179" i="30"/>
  <c r="CB178" i="30"/>
  <c r="BZ178" i="30"/>
  <c r="BX178" i="30"/>
  <c r="CB177" i="30"/>
  <c r="BZ177" i="30"/>
  <c r="BX177" i="30"/>
  <c r="CB175" i="30"/>
  <c r="BZ175" i="30"/>
  <c r="BX175" i="30"/>
  <c r="CB174" i="30"/>
  <c r="BZ174" i="30"/>
  <c r="BX174" i="30"/>
  <c r="CB173" i="30"/>
  <c r="BZ173" i="30"/>
  <c r="BX173" i="30"/>
  <c r="CB172" i="30"/>
  <c r="BZ172" i="30"/>
  <c r="BX172" i="30"/>
  <c r="CB171" i="30"/>
  <c r="BZ171" i="30"/>
  <c r="BX171" i="30"/>
  <c r="CB167" i="30"/>
  <c r="BZ167" i="30"/>
  <c r="BX167" i="30"/>
  <c r="CB166" i="30"/>
  <c r="BZ166" i="30"/>
  <c r="BX166" i="30"/>
  <c r="CB165" i="30"/>
  <c r="BZ165" i="30"/>
  <c r="BX165" i="30"/>
  <c r="CB164" i="30"/>
  <c r="BZ164" i="30"/>
  <c r="BX164" i="30"/>
  <c r="CB163" i="30"/>
  <c r="BZ163" i="30"/>
  <c r="BX163" i="30"/>
  <c r="CB161" i="30"/>
  <c r="BZ161" i="30"/>
  <c r="BX161" i="30"/>
  <c r="CB160" i="30"/>
  <c r="BZ160" i="30"/>
  <c r="BX160" i="30"/>
  <c r="CB159" i="30"/>
  <c r="BZ159" i="30"/>
  <c r="BX159" i="30"/>
  <c r="CB158" i="30"/>
  <c r="BZ158" i="30"/>
  <c r="BX158" i="30"/>
  <c r="CB157" i="30"/>
  <c r="BZ157" i="30"/>
  <c r="BX157" i="30"/>
  <c r="CB155" i="30"/>
  <c r="BZ155" i="30"/>
  <c r="BX155" i="30"/>
  <c r="CB154" i="30"/>
  <c r="BZ154" i="30"/>
  <c r="BX154" i="30"/>
  <c r="CB153" i="30"/>
  <c r="BZ153" i="30"/>
  <c r="BX153" i="30"/>
  <c r="CB152" i="30"/>
  <c r="BZ152" i="30"/>
  <c r="BX152" i="30"/>
  <c r="CB151" i="30"/>
  <c r="BZ151" i="30"/>
  <c r="BX151" i="30"/>
  <c r="CB149" i="30"/>
  <c r="BZ149" i="30"/>
  <c r="BX149" i="30"/>
  <c r="CB148" i="30"/>
  <c r="BZ148" i="30"/>
  <c r="BX148" i="30"/>
  <c r="CB147" i="30"/>
  <c r="BZ147" i="30"/>
  <c r="BX147" i="30"/>
  <c r="CB146" i="30"/>
  <c r="BZ146" i="30"/>
  <c r="BX146" i="30"/>
  <c r="CB145" i="30"/>
  <c r="BZ145" i="30"/>
  <c r="BX145" i="30"/>
  <c r="CB143" i="30"/>
  <c r="BZ143" i="30"/>
  <c r="BX143" i="30"/>
  <c r="CB142" i="30"/>
  <c r="BZ142" i="30"/>
  <c r="BX142" i="30"/>
  <c r="CB141" i="30"/>
  <c r="BZ141" i="30"/>
  <c r="BX141" i="30"/>
  <c r="CB140" i="30"/>
  <c r="BZ140" i="30"/>
  <c r="BX140" i="30"/>
  <c r="CB139" i="30"/>
  <c r="BZ139" i="30"/>
  <c r="BX139" i="30"/>
  <c r="CB135" i="30"/>
  <c r="BZ135" i="30"/>
  <c r="BX135" i="30"/>
  <c r="CB134" i="30"/>
  <c r="BZ134" i="30"/>
  <c r="BX134" i="30"/>
  <c r="CB133" i="30"/>
  <c r="BZ133" i="30"/>
  <c r="BX133" i="30"/>
  <c r="CB132" i="30"/>
  <c r="BZ132" i="30"/>
  <c r="BX132" i="30"/>
  <c r="CB131" i="30"/>
  <c r="BZ131" i="30"/>
  <c r="BX131" i="30"/>
  <c r="CB129" i="30"/>
  <c r="BZ129" i="30"/>
  <c r="BX129" i="30"/>
  <c r="CB128" i="30"/>
  <c r="BZ128" i="30"/>
  <c r="BX128" i="30"/>
  <c r="CB127" i="30"/>
  <c r="BZ127" i="30"/>
  <c r="BX127" i="30"/>
  <c r="CB126" i="30"/>
  <c r="BZ126" i="30"/>
  <c r="BX126" i="30"/>
  <c r="CB125" i="30"/>
  <c r="BZ125" i="30"/>
  <c r="BX125" i="30"/>
  <c r="CB123" i="30"/>
  <c r="BZ123" i="30"/>
  <c r="BX123" i="30"/>
  <c r="CB122" i="30"/>
  <c r="BZ122" i="30"/>
  <c r="BX122" i="30"/>
  <c r="CB121" i="30"/>
  <c r="BZ121" i="30"/>
  <c r="BX121" i="30"/>
  <c r="CB120" i="30"/>
  <c r="BZ120" i="30"/>
  <c r="BX120" i="30"/>
  <c r="CB119" i="30"/>
  <c r="BZ119" i="30"/>
  <c r="BX119" i="30"/>
  <c r="CB117" i="30"/>
  <c r="BZ117" i="30"/>
  <c r="BX117" i="30"/>
  <c r="CB116" i="30"/>
  <c r="BZ116" i="30"/>
  <c r="BX116" i="30"/>
  <c r="CB115" i="30"/>
  <c r="BZ115" i="30"/>
  <c r="BX115" i="30"/>
  <c r="CB114" i="30"/>
  <c r="BZ114" i="30"/>
  <c r="BX114" i="30"/>
  <c r="CB113" i="30"/>
  <c r="BZ113" i="30"/>
  <c r="BX113" i="30"/>
  <c r="CB111" i="30"/>
  <c r="BZ111" i="30"/>
  <c r="BX111" i="30"/>
  <c r="CB110" i="30"/>
  <c r="BZ110" i="30"/>
  <c r="BX110" i="30"/>
  <c r="CB109" i="30"/>
  <c r="BZ109" i="30"/>
  <c r="BX109" i="30"/>
  <c r="CB108" i="30"/>
  <c r="BZ108" i="30"/>
  <c r="BX108" i="30"/>
  <c r="CB107" i="30"/>
  <c r="BZ107" i="30"/>
  <c r="BX107" i="30"/>
  <c r="CB103" i="30"/>
  <c r="BZ103" i="30"/>
  <c r="BX103" i="30"/>
  <c r="CB102" i="30"/>
  <c r="BZ102" i="30"/>
  <c r="BX102" i="30"/>
  <c r="CB101" i="30"/>
  <c r="BZ101" i="30"/>
  <c r="BX101" i="30"/>
  <c r="CB100" i="30"/>
  <c r="BZ100" i="30"/>
  <c r="BX100" i="30"/>
  <c r="CB99" i="30"/>
  <c r="BZ99" i="30"/>
  <c r="BX99" i="30"/>
  <c r="CB97" i="30"/>
  <c r="BZ97" i="30"/>
  <c r="BX97" i="30"/>
  <c r="CB96" i="30"/>
  <c r="BZ96" i="30"/>
  <c r="BX96" i="30"/>
  <c r="CB95" i="30"/>
  <c r="BZ95" i="30"/>
  <c r="BX95" i="30"/>
  <c r="CB94" i="30"/>
  <c r="BZ94" i="30"/>
  <c r="BX94" i="30"/>
  <c r="CB93" i="30"/>
  <c r="BZ93" i="30"/>
  <c r="BX93" i="30"/>
  <c r="CB91" i="30"/>
  <c r="BZ91" i="30"/>
  <c r="BX91" i="30"/>
  <c r="CB90" i="30"/>
  <c r="BZ90" i="30"/>
  <c r="BX90" i="30"/>
  <c r="CB89" i="30"/>
  <c r="BZ89" i="30"/>
  <c r="BX89" i="30"/>
  <c r="CB88" i="30"/>
  <c r="BZ88" i="30"/>
  <c r="BX88" i="30"/>
  <c r="CB87" i="30"/>
  <c r="BZ87" i="30"/>
  <c r="BX87" i="30"/>
  <c r="CB85" i="30"/>
  <c r="BZ85" i="30"/>
  <c r="BX85" i="30"/>
  <c r="CB84" i="30"/>
  <c r="BZ84" i="30"/>
  <c r="BX84" i="30"/>
  <c r="CB83" i="30"/>
  <c r="BZ83" i="30"/>
  <c r="BX83" i="30"/>
  <c r="CB82" i="30"/>
  <c r="BZ82" i="30"/>
  <c r="BX82" i="30"/>
  <c r="CB81" i="30"/>
  <c r="BZ81" i="30"/>
  <c r="BX81" i="30"/>
  <c r="CB79" i="30"/>
  <c r="BZ79" i="30"/>
  <c r="BX79" i="30"/>
  <c r="CB78" i="30"/>
  <c r="BZ78" i="30"/>
  <c r="BX78" i="30"/>
  <c r="CB77" i="30"/>
  <c r="BZ77" i="30"/>
  <c r="BX77" i="30"/>
  <c r="CB76" i="30"/>
  <c r="BZ76" i="30"/>
  <c r="BX76" i="30"/>
  <c r="CB75" i="30"/>
  <c r="BZ75" i="30"/>
  <c r="BX75" i="30"/>
  <c r="CB71" i="30"/>
  <c r="BZ71" i="30"/>
  <c r="BX71" i="30"/>
  <c r="CB70" i="30"/>
  <c r="BZ70" i="30"/>
  <c r="BX70" i="30"/>
  <c r="CB69" i="30"/>
  <c r="BZ69" i="30"/>
  <c r="BX69" i="30"/>
  <c r="CB68" i="30"/>
  <c r="BZ68" i="30"/>
  <c r="BX68" i="30"/>
  <c r="CB67" i="30"/>
  <c r="BZ67" i="30"/>
  <c r="BX67" i="30"/>
  <c r="CB65" i="30"/>
  <c r="BZ65" i="30"/>
  <c r="BX65" i="30"/>
  <c r="CB64" i="30"/>
  <c r="BZ64" i="30"/>
  <c r="BX64" i="30"/>
  <c r="CB63" i="30"/>
  <c r="BZ63" i="30"/>
  <c r="BX63" i="30"/>
  <c r="CB62" i="30"/>
  <c r="BZ62" i="30"/>
  <c r="BX62" i="30"/>
  <c r="CB61" i="30"/>
  <c r="BZ61" i="30"/>
  <c r="BX61" i="30"/>
  <c r="CB59" i="30"/>
  <c r="BZ59" i="30"/>
  <c r="BX59" i="30"/>
  <c r="CB58" i="30"/>
  <c r="BZ58" i="30"/>
  <c r="BX58" i="30"/>
  <c r="CB57" i="30"/>
  <c r="BZ57" i="30"/>
  <c r="BX57" i="30"/>
  <c r="CB56" i="30"/>
  <c r="BZ56" i="30"/>
  <c r="BX56" i="30"/>
  <c r="CB55" i="30"/>
  <c r="BZ55" i="30"/>
  <c r="BX55" i="30"/>
  <c r="CB53" i="30"/>
  <c r="BZ53" i="30"/>
  <c r="BX53" i="30"/>
  <c r="CB52" i="30"/>
  <c r="BZ52" i="30"/>
  <c r="BX52" i="30"/>
  <c r="CB51" i="30"/>
  <c r="BZ51" i="30"/>
  <c r="BX51" i="30"/>
  <c r="CB50" i="30"/>
  <c r="BZ50" i="30"/>
  <c r="BX50" i="30"/>
  <c r="CB49" i="30"/>
  <c r="BZ49" i="30"/>
  <c r="BX49" i="30"/>
  <c r="CB47" i="30"/>
  <c r="BZ47" i="30"/>
  <c r="BX47" i="30"/>
  <c r="CB46" i="30"/>
  <c r="BZ46" i="30"/>
  <c r="BX46" i="30"/>
  <c r="CB45" i="30"/>
  <c r="BZ45" i="30"/>
  <c r="BX45" i="30"/>
  <c r="CB44" i="30"/>
  <c r="BZ44" i="30"/>
  <c r="BX44" i="30"/>
  <c r="CB43" i="30"/>
  <c r="BZ43" i="30"/>
  <c r="BX43" i="30"/>
  <c r="CB39" i="30"/>
  <c r="BZ39" i="30"/>
  <c r="BX39" i="30"/>
  <c r="CB38" i="30"/>
  <c r="BZ38" i="30"/>
  <c r="BX38" i="30"/>
  <c r="CB37" i="30"/>
  <c r="BZ37" i="30"/>
  <c r="BX37" i="30"/>
  <c r="CB36" i="30"/>
  <c r="BZ36" i="30"/>
  <c r="BX36" i="30"/>
  <c r="CB35" i="30"/>
  <c r="BZ35" i="30"/>
  <c r="BX35" i="30"/>
  <c r="CB33" i="30"/>
  <c r="BZ33" i="30"/>
  <c r="BX33" i="30"/>
  <c r="CB32" i="30"/>
  <c r="BZ32" i="30"/>
  <c r="BX32" i="30"/>
  <c r="CB31" i="30"/>
  <c r="BZ31" i="30"/>
  <c r="BX31" i="30"/>
  <c r="CB30" i="30"/>
  <c r="BZ30" i="30"/>
  <c r="BX30" i="30"/>
  <c r="CB29" i="30"/>
  <c r="BZ29" i="30"/>
  <c r="BX29" i="30"/>
  <c r="CB27" i="30"/>
  <c r="BZ27" i="30"/>
  <c r="BX27" i="30"/>
  <c r="CB26" i="30"/>
  <c r="BZ26" i="30"/>
  <c r="BX26" i="30"/>
  <c r="CB25" i="30"/>
  <c r="BZ25" i="30"/>
  <c r="BX25" i="30"/>
  <c r="CB24" i="30"/>
  <c r="BZ24" i="30"/>
  <c r="BX24" i="30"/>
  <c r="CB23" i="30"/>
  <c r="BZ23" i="30"/>
  <c r="BX23" i="30"/>
  <c r="CB21" i="30"/>
  <c r="BZ21" i="30"/>
  <c r="BX21" i="30"/>
  <c r="CB20" i="30"/>
  <c r="BZ20" i="30"/>
  <c r="BX20" i="30"/>
  <c r="CB19" i="30"/>
  <c r="BZ19" i="30"/>
  <c r="BX19" i="30"/>
  <c r="CB18" i="30"/>
  <c r="BZ18" i="30"/>
  <c r="BX18" i="30"/>
  <c r="CB17" i="30"/>
  <c r="BZ17" i="30"/>
  <c r="BX17" i="30"/>
  <c r="CB15" i="30"/>
  <c r="BZ15" i="30"/>
  <c r="BX15" i="30"/>
  <c r="CB14" i="30"/>
  <c r="BZ14" i="30"/>
  <c r="BX14" i="30"/>
  <c r="CB13" i="30"/>
  <c r="BZ13" i="30"/>
  <c r="BX13" i="30"/>
  <c r="CB12" i="30"/>
  <c r="BZ12" i="30"/>
  <c r="BX12" i="30"/>
  <c r="CB11" i="30"/>
  <c r="BZ11" i="30"/>
  <c r="BX11" i="30"/>
  <c r="K7" i="32" l="1"/>
  <c r="M7" i="32"/>
  <c r="CG266" i="19"/>
  <c r="CB138" i="30"/>
  <c r="AO156" i="30"/>
  <c r="AR267" i="30"/>
  <c r="BD117" i="32"/>
  <c r="AX22" i="32"/>
  <c r="BD26" i="32"/>
  <c r="BB170" i="32"/>
  <c r="AX208" i="32"/>
  <c r="BD79" i="32"/>
  <c r="BD206" i="32"/>
  <c r="AL60" i="32"/>
  <c r="AH169" i="32"/>
  <c r="AL112" i="32"/>
  <c r="AL130" i="32"/>
  <c r="AC138" i="32"/>
  <c r="Z233" i="32"/>
  <c r="AX80" i="32"/>
  <c r="AZ86" i="32"/>
  <c r="BB144" i="32"/>
  <c r="BB162" i="32"/>
  <c r="BB226" i="32"/>
  <c r="BD120" i="32"/>
  <c r="BB48" i="32"/>
  <c r="BB98" i="32"/>
  <c r="BB202" i="32"/>
  <c r="AX246" i="32"/>
  <c r="AZ252" i="32"/>
  <c r="BD267" i="32"/>
  <c r="BB194" i="32"/>
  <c r="AZ48" i="32"/>
  <c r="BB138" i="32"/>
  <c r="AX144" i="32"/>
  <c r="AX176" i="32"/>
  <c r="BB188" i="32"/>
  <c r="AZ226" i="32"/>
  <c r="BB130" i="32"/>
  <c r="AX170" i="32"/>
  <c r="AU173" i="32"/>
  <c r="AX112" i="32"/>
  <c r="AZ118" i="32"/>
  <c r="AX54" i="32"/>
  <c r="BB240" i="32"/>
  <c r="BB74" i="32"/>
  <c r="AX92" i="32"/>
  <c r="BB106" i="32"/>
  <c r="AX194" i="32"/>
  <c r="AL80" i="32"/>
  <c r="AL240" i="32"/>
  <c r="AX60" i="32"/>
  <c r="AZ66" i="32"/>
  <c r="AX66" i="32"/>
  <c r="AZ80" i="32"/>
  <c r="BB86" i="32"/>
  <c r="BD149" i="32"/>
  <c r="AZ162" i="32"/>
  <c r="AX202" i="32"/>
  <c r="AX220" i="32"/>
  <c r="BB220" i="32"/>
  <c r="AZ234" i="32"/>
  <c r="AX234" i="32"/>
  <c r="AZ240" i="32"/>
  <c r="AZ246" i="32"/>
  <c r="Z105" i="32"/>
  <c r="AL220" i="32"/>
  <c r="AX48" i="32"/>
  <c r="AZ60" i="32"/>
  <c r="BB66" i="32"/>
  <c r="AX86" i="32"/>
  <c r="AX156" i="32"/>
  <c r="AX162" i="32"/>
  <c r="AX182" i="32"/>
  <c r="AX188" i="32"/>
  <c r="AZ202" i="32"/>
  <c r="AX214" i="32"/>
  <c r="AZ220" i="32"/>
  <c r="BB246" i="32"/>
  <c r="BB252" i="32"/>
  <c r="AC112" i="32"/>
  <c r="AZ42" i="32"/>
  <c r="AX42" i="32"/>
  <c r="BB112" i="32"/>
  <c r="AZ138" i="32"/>
  <c r="AX150" i="32"/>
  <c r="AZ156" i="32"/>
  <c r="AZ182" i="32"/>
  <c r="AZ188" i="32"/>
  <c r="AZ214" i="32"/>
  <c r="AX240" i="32"/>
  <c r="BB258" i="32"/>
  <c r="BD268" i="32"/>
  <c r="AL54" i="32"/>
  <c r="AB73" i="32"/>
  <c r="AC86" i="32"/>
  <c r="AC92" i="32"/>
  <c r="BB42" i="32"/>
  <c r="BB54" i="32"/>
  <c r="BB60" i="32"/>
  <c r="AX98" i="32"/>
  <c r="AX124" i="32"/>
  <c r="AX138" i="32"/>
  <c r="AZ150" i="32"/>
  <c r="BB156" i="32"/>
  <c r="AZ176" i="32"/>
  <c r="BB182" i="32"/>
  <c r="AZ208" i="32"/>
  <c r="BB214" i="32"/>
  <c r="BD247" i="32"/>
  <c r="AF73" i="32"/>
  <c r="BB80" i="32"/>
  <c r="AZ98" i="32"/>
  <c r="AZ124" i="32"/>
  <c r="AZ130" i="32"/>
  <c r="AX130" i="32"/>
  <c r="BB150" i="32"/>
  <c r="BB176" i="32"/>
  <c r="BB208" i="32"/>
  <c r="BB234" i="32"/>
  <c r="BD266" i="32"/>
  <c r="BD87" i="32"/>
  <c r="AC54" i="32"/>
  <c r="AC176" i="32"/>
  <c r="AX74" i="32"/>
  <c r="BB92" i="32"/>
  <c r="AL34" i="32"/>
  <c r="AI265" i="32"/>
  <c r="AX16" i="32"/>
  <c r="AZ54" i="32"/>
  <c r="AZ74" i="32"/>
  <c r="AZ92" i="32"/>
  <c r="AZ106" i="32"/>
  <c r="AX106" i="32"/>
  <c r="AZ112" i="32"/>
  <c r="BB118" i="32"/>
  <c r="BB124" i="32"/>
  <c r="AZ170" i="32"/>
  <c r="AZ194" i="32"/>
  <c r="AX226" i="32"/>
  <c r="AX252" i="32"/>
  <c r="AZ258" i="32"/>
  <c r="AX258" i="32"/>
  <c r="AQ258" i="30"/>
  <c r="AU156" i="30"/>
  <c r="AW234" i="30"/>
  <c r="G265" i="30"/>
  <c r="AQ118" i="30"/>
  <c r="AP144" i="30"/>
  <c r="AU220" i="30"/>
  <c r="AY252" i="30"/>
  <c r="AP246" i="30"/>
  <c r="BZ92" i="30"/>
  <c r="CB98" i="30"/>
  <c r="AP226" i="30"/>
  <c r="AW258" i="30"/>
  <c r="CB74" i="30"/>
  <c r="AP240" i="30"/>
  <c r="CB130" i="30"/>
  <c r="AY118" i="30"/>
  <c r="CB182" i="30"/>
  <c r="AY112" i="30"/>
  <c r="CB170" i="30"/>
  <c r="CB194" i="30"/>
  <c r="CB208" i="30"/>
  <c r="AW170" i="30"/>
  <c r="AW169" i="30" s="1"/>
  <c r="BX80" i="30"/>
  <c r="BX214" i="30"/>
  <c r="AU138" i="30"/>
  <c r="AU170" i="30"/>
  <c r="BX176" i="30"/>
  <c r="BX194" i="30"/>
  <c r="BX246" i="30"/>
  <c r="BX188" i="30"/>
  <c r="CD268" i="30"/>
  <c r="CD267" i="30"/>
  <c r="BZ208" i="30"/>
  <c r="BZ202" i="30"/>
  <c r="CD266" i="30"/>
  <c r="BZ234" i="30"/>
  <c r="BZ240" i="30"/>
  <c r="BX240" i="30"/>
  <c r="BX258" i="30"/>
  <c r="BX252" i="30"/>
  <c r="BZ258" i="30"/>
  <c r="BZ252" i="30"/>
  <c r="BZ170" i="30"/>
  <c r="BX144" i="30"/>
  <c r="AY144" i="30"/>
  <c r="BX150" i="30"/>
  <c r="BZ156" i="30"/>
  <c r="CB162" i="30"/>
  <c r="BZ112" i="30"/>
  <c r="BZ124" i="30"/>
  <c r="BX130" i="30"/>
  <c r="BX112" i="30"/>
  <c r="AY74" i="30"/>
  <c r="AW86" i="30"/>
  <c r="BZ98" i="30"/>
  <c r="AY80" i="30"/>
  <c r="AU42" i="30"/>
  <c r="AQ98" i="30"/>
  <c r="AY99" i="30"/>
  <c r="AY98" i="30" s="1"/>
  <c r="AP112" i="30"/>
  <c r="AW115" i="30"/>
  <c r="AW112" i="30" s="1"/>
  <c r="CB48" i="30"/>
  <c r="BX74" i="30"/>
  <c r="BZ188" i="30"/>
  <c r="BZ194" i="30"/>
  <c r="CB202" i="30"/>
  <c r="CB258" i="30"/>
  <c r="AU48" i="30"/>
  <c r="AU74" i="30"/>
  <c r="AU86" i="30"/>
  <c r="AP92" i="30"/>
  <c r="AW93" i="30"/>
  <c r="AW92" i="30" s="1"/>
  <c r="AU124" i="30"/>
  <c r="AW138" i="30"/>
  <c r="AW150" i="30"/>
  <c r="AQ156" i="30"/>
  <c r="AY157" i="30"/>
  <c r="AY156" i="30" s="1"/>
  <c r="AO176" i="30"/>
  <c r="AU177" i="30"/>
  <c r="AU176" i="30" s="1"/>
  <c r="AQ176" i="30"/>
  <c r="AY178" i="30"/>
  <c r="AY176" i="30" s="1"/>
  <c r="AO194" i="30"/>
  <c r="AU196" i="30"/>
  <c r="AU194" i="30" s="1"/>
  <c r="AQ194" i="30"/>
  <c r="AY197" i="30"/>
  <c r="AY194" i="30" s="1"/>
  <c r="AU202" i="30"/>
  <c r="AY209" i="30"/>
  <c r="AY208" i="30" s="1"/>
  <c r="AQ208" i="30"/>
  <c r="AY234" i="30"/>
  <c r="AU234" i="30"/>
  <c r="AU252" i="30"/>
  <c r="BA268" i="30"/>
  <c r="AO144" i="30"/>
  <c r="AU145" i="30"/>
  <c r="AU144" i="30" s="1"/>
  <c r="AP194" i="30"/>
  <c r="AW197" i="30"/>
  <c r="AW194" i="30" s="1"/>
  <c r="AW209" i="30"/>
  <c r="AW208" i="30" s="1"/>
  <c r="AP208" i="30"/>
  <c r="BZ86" i="30"/>
  <c r="CB92" i="30"/>
  <c r="BZ144" i="30"/>
  <c r="BZ162" i="30"/>
  <c r="CB214" i="30"/>
  <c r="BZ74" i="30"/>
  <c r="BX92" i="30"/>
  <c r="BX106" i="30"/>
  <c r="BX124" i="30"/>
  <c r="CB124" i="30"/>
  <c r="BX156" i="30"/>
  <c r="BX162" i="30"/>
  <c r="BX170" i="30"/>
  <c r="BZ182" i="30"/>
  <c r="CB188" i="30"/>
  <c r="AW74" i="30"/>
  <c r="AW80" i="30"/>
  <c r="AQ92" i="30"/>
  <c r="AY93" i="30"/>
  <c r="AY92" i="30" s="1"/>
  <c r="AU92" i="30"/>
  <c r="AW118" i="30"/>
  <c r="AU130" i="30"/>
  <c r="AY138" i="30"/>
  <c r="AQ150" i="30"/>
  <c r="AY151" i="30"/>
  <c r="AY150" i="30" s="1"/>
  <c r="AP176" i="30"/>
  <c r="AW177" i="30"/>
  <c r="AW176" i="30" s="1"/>
  <c r="AW202" i="30"/>
  <c r="AW201" i="30" s="1"/>
  <c r="AW252" i="30"/>
  <c r="BX86" i="30"/>
  <c r="BX226" i="30"/>
  <c r="CB234" i="30"/>
  <c r="AQ86" i="30"/>
  <c r="AY87" i="30"/>
  <c r="AY86" i="30" s="1"/>
  <c r="AO112" i="30"/>
  <c r="AU113" i="30"/>
  <c r="AU112" i="30" s="1"/>
  <c r="AP130" i="30"/>
  <c r="AW131" i="30"/>
  <c r="AW130" i="30" s="1"/>
  <c r="AO150" i="30"/>
  <c r="AQ188" i="30"/>
  <c r="AY191" i="30"/>
  <c r="AY188" i="30" s="1"/>
  <c r="BX54" i="30"/>
  <c r="CB66" i="30"/>
  <c r="BX48" i="30"/>
  <c r="BX118" i="30"/>
  <c r="CB118" i="30"/>
  <c r="BX138" i="30"/>
  <c r="BZ150" i="30"/>
  <c r="CB156" i="30"/>
  <c r="BX182" i="30"/>
  <c r="BZ214" i="30"/>
  <c r="BZ246" i="30"/>
  <c r="AW42" i="30"/>
  <c r="AW66" i="30"/>
  <c r="AP80" i="30"/>
  <c r="AO86" i="30"/>
  <c r="AO92" i="30"/>
  <c r="AU106" i="30"/>
  <c r="AW124" i="30"/>
  <c r="AQ130" i="30"/>
  <c r="AY131" i="30"/>
  <c r="AY130" i="30" s="1"/>
  <c r="AQ144" i="30"/>
  <c r="AP150" i="30"/>
  <c r="AP188" i="30"/>
  <c r="AW190" i="30"/>
  <c r="AW188" i="30" s="1"/>
  <c r="AW220" i="30"/>
  <c r="BX42" i="30"/>
  <c r="BZ130" i="30"/>
  <c r="CB246" i="30"/>
  <c r="AY42" i="30"/>
  <c r="AU54" i="30"/>
  <c r="AU60" i="30"/>
  <c r="AY66" i="30"/>
  <c r="AQ80" i="30"/>
  <c r="AP86" i="30"/>
  <c r="AW106" i="30"/>
  <c r="AW105" i="30" s="1"/>
  <c r="AQ124" i="30"/>
  <c r="AY125" i="30"/>
  <c r="AY124" i="30" s="1"/>
  <c r="AW144" i="30"/>
  <c r="AO162" i="30"/>
  <c r="AU163" i="30"/>
  <c r="AU162" i="30" s="1"/>
  <c r="AQ162" i="30"/>
  <c r="AY164" i="30"/>
  <c r="AY162" i="30" s="1"/>
  <c r="AY170" i="30"/>
  <c r="AO188" i="30"/>
  <c r="AU189" i="30"/>
  <c r="AU188" i="30" s="1"/>
  <c r="AO214" i="30"/>
  <c r="AU215" i="30"/>
  <c r="AU214" i="30" s="1"/>
  <c r="AQ220" i="30"/>
  <c r="AY221" i="30"/>
  <c r="AY220" i="30" s="1"/>
  <c r="AO240" i="30"/>
  <c r="AU241" i="30"/>
  <c r="AU240" i="30" s="1"/>
  <c r="AQ240" i="30"/>
  <c r="AY242" i="30"/>
  <c r="AY240" i="30" s="1"/>
  <c r="AY246" i="30"/>
  <c r="BZ60" i="30"/>
  <c r="CB106" i="30"/>
  <c r="BZ138" i="30"/>
  <c r="CB54" i="30"/>
  <c r="CB86" i="30"/>
  <c r="BZ118" i="30"/>
  <c r="CB150" i="30"/>
  <c r="BX202" i="30"/>
  <c r="BX234" i="30"/>
  <c r="CB252" i="30"/>
  <c r="BZ42" i="30"/>
  <c r="CB80" i="30"/>
  <c r="BZ80" i="30"/>
  <c r="CB144" i="30"/>
  <c r="BX220" i="30"/>
  <c r="CB220" i="30"/>
  <c r="BZ226" i="30"/>
  <c r="CB240" i="30"/>
  <c r="AW48" i="30"/>
  <c r="AO98" i="30"/>
  <c r="AU99" i="30"/>
  <c r="AU98" i="30" s="1"/>
  <c r="AY106" i="30"/>
  <c r="AY105" i="30" s="1"/>
  <c r="AP118" i="30"/>
  <c r="AO124" i="30"/>
  <c r="AO130" i="30"/>
  <c r="AU150" i="30"/>
  <c r="AP162" i="30"/>
  <c r="AW163" i="30"/>
  <c r="AW162" i="30" s="1"/>
  <c r="AP182" i="30"/>
  <c r="AW184" i="30"/>
  <c r="AW182" i="30" s="1"/>
  <c r="AP214" i="30"/>
  <c r="AW215" i="30"/>
  <c r="AW214" i="30" s="1"/>
  <c r="AP156" i="30"/>
  <c r="AW157" i="30"/>
  <c r="AW156" i="30" s="1"/>
  <c r="CB42" i="30"/>
  <c r="BX98" i="30"/>
  <c r="BZ106" i="30"/>
  <c r="CB112" i="30"/>
  <c r="CB176" i="30"/>
  <c r="BZ176" i="30"/>
  <c r="BX208" i="30"/>
  <c r="BZ220" i="30"/>
  <c r="CB226" i="30"/>
  <c r="AO80" i="30"/>
  <c r="AU82" i="30"/>
  <c r="AU80" i="30" s="1"/>
  <c r="AP98" i="30"/>
  <c r="AW99" i="30"/>
  <c r="AW98" i="30" s="1"/>
  <c r="AQ112" i="30"/>
  <c r="AO118" i="30"/>
  <c r="AU121" i="30"/>
  <c r="AU118" i="30" s="1"/>
  <c r="AP124" i="30"/>
  <c r="AO182" i="30"/>
  <c r="AU183" i="30"/>
  <c r="AU182" i="30" s="1"/>
  <c r="AQ182" i="30"/>
  <c r="AY184" i="30"/>
  <c r="AY182" i="30" s="1"/>
  <c r="AY202" i="30"/>
  <c r="AO208" i="30"/>
  <c r="AU209" i="30"/>
  <c r="AU208" i="30" s="1"/>
  <c r="AQ214" i="30"/>
  <c r="AY226" i="30"/>
  <c r="AU258" i="30"/>
  <c r="AY259" i="30"/>
  <c r="AY258" i="30" s="1"/>
  <c r="AU267" i="30"/>
  <c r="BA267" i="30" s="1"/>
  <c r="AR268" i="30"/>
  <c r="AO220" i="30"/>
  <c r="AP252" i="30"/>
  <c r="AO258" i="30"/>
  <c r="AQ246" i="30"/>
  <c r="AO246" i="30"/>
  <c r="AQ252" i="30"/>
  <c r="AP258" i="30"/>
  <c r="AY215" i="30"/>
  <c r="AY214" i="30" s="1"/>
  <c r="AO226" i="30"/>
  <c r="AU249" i="30"/>
  <c r="AU246" i="30" s="1"/>
  <c r="AQ226" i="30"/>
  <c r="AW243" i="30"/>
  <c r="AW240" i="30" s="1"/>
  <c r="AU266" i="30"/>
  <c r="BA266" i="30" s="1"/>
  <c r="AP220" i="30"/>
  <c r="AO252" i="30"/>
  <c r="AU227" i="30"/>
  <c r="AU226" i="30" s="1"/>
  <c r="AW247" i="30"/>
  <c r="AW246" i="30" s="1"/>
  <c r="AW227" i="30"/>
  <c r="AW226" i="30" s="1"/>
  <c r="AU66" i="30"/>
  <c r="BX66" i="30"/>
  <c r="BZ66" i="30"/>
  <c r="AW60" i="30"/>
  <c r="AY60" i="30"/>
  <c r="BX60" i="30"/>
  <c r="CB60" i="30"/>
  <c r="AW54" i="30"/>
  <c r="BZ54" i="30"/>
  <c r="AY54" i="30"/>
  <c r="BZ48" i="30"/>
  <c r="AY48" i="30"/>
  <c r="AZ144" i="32"/>
  <c r="BD163" i="32"/>
  <c r="AX118" i="32"/>
  <c r="T169" i="32"/>
  <c r="AL48" i="32"/>
  <c r="AL66" i="32"/>
  <c r="AL226" i="32"/>
  <c r="AL258" i="32"/>
  <c r="AJ73" i="32"/>
  <c r="AC162" i="32"/>
  <c r="AA169" i="32"/>
  <c r="AB169" i="32"/>
  <c r="AC234" i="32"/>
  <c r="AC265" i="32"/>
  <c r="BD230" i="32"/>
  <c r="AL28" i="32"/>
  <c r="AL74" i="32"/>
  <c r="AA73" i="32"/>
  <c r="AL106" i="32"/>
  <c r="AF137" i="32"/>
  <c r="Z137" i="32"/>
  <c r="AL214" i="32"/>
  <c r="AC226" i="32"/>
  <c r="AL252" i="32"/>
  <c r="W124" i="32"/>
  <c r="AA9" i="32"/>
  <c r="AL22" i="32"/>
  <c r="AB9" i="32"/>
  <c r="Z73" i="32"/>
  <c r="AC74" i="32"/>
  <c r="AJ137" i="32"/>
  <c r="AC156" i="32"/>
  <c r="AF201" i="32"/>
  <c r="Z201" i="32"/>
  <c r="AA233" i="32"/>
  <c r="AS156" i="32"/>
  <c r="AS258" i="32"/>
  <c r="AU261" i="32"/>
  <c r="AL10" i="32"/>
  <c r="AC98" i="32"/>
  <c r="BD75" i="32"/>
  <c r="W98" i="32"/>
  <c r="V105" i="32"/>
  <c r="AU143" i="32"/>
  <c r="W234" i="32"/>
  <c r="AL124" i="32"/>
  <c r="BD19" i="32"/>
  <c r="BD33" i="32"/>
  <c r="BD35" i="32"/>
  <c r="BD51" i="32"/>
  <c r="BD55" i="32"/>
  <c r="AU113" i="32"/>
  <c r="BD164" i="32"/>
  <c r="AC16" i="32"/>
  <c r="AH9" i="32"/>
  <c r="AC42" i="32"/>
  <c r="AH41" i="32"/>
  <c r="AA105" i="32"/>
  <c r="AH137" i="32"/>
  <c r="Z169" i="32"/>
  <c r="AL176" i="32"/>
  <c r="AL188" i="32"/>
  <c r="AL202" i="32"/>
  <c r="AC220" i="32"/>
  <c r="AC246" i="32"/>
  <c r="AK265" i="32"/>
  <c r="W60" i="32"/>
  <c r="Z41" i="32"/>
  <c r="AB105" i="32"/>
  <c r="AC130" i="32"/>
  <c r="AC194" i="32"/>
  <c r="AJ201" i="32"/>
  <c r="AC214" i="32"/>
  <c r="BD21" i="32"/>
  <c r="AU30" i="32"/>
  <c r="V73" i="32"/>
  <c r="BD107" i="32"/>
  <c r="BD139" i="32"/>
  <c r="AU191" i="32"/>
  <c r="BD203" i="32"/>
  <c r="BD229" i="32"/>
  <c r="BD231" i="32"/>
  <c r="BD235" i="32"/>
  <c r="AU238" i="32"/>
  <c r="AU268" i="32"/>
  <c r="AJ9" i="32"/>
  <c r="AA41" i="32"/>
  <c r="AL162" i="32"/>
  <c r="AL182" i="32"/>
  <c r="AL208" i="32"/>
  <c r="AL265" i="32"/>
  <c r="BD25" i="32"/>
  <c r="W34" i="32"/>
  <c r="BD58" i="32"/>
  <c r="AU78" i="32"/>
  <c r="W118" i="32"/>
  <c r="BD221" i="32"/>
  <c r="AU224" i="32"/>
  <c r="BD236" i="32"/>
  <c r="AU242" i="32"/>
  <c r="BD248" i="32"/>
  <c r="AX265" i="32"/>
  <c r="AC34" i="32"/>
  <c r="AB41" i="32"/>
  <c r="AL98" i="32"/>
  <c r="AH105" i="32"/>
  <c r="AL118" i="32"/>
  <c r="AC124" i="32"/>
  <c r="AL144" i="32"/>
  <c r="AA137" i="32"/>
  <c r="AC150" i="32"/>
  <c r="AL156" i="32"/>
  <c r="AC188" i="32"/>
  <c r="AH201" i="32"/>
  <c r="AB233" i="32"/>
  <c r="AC240" i="32"/>
  <c r="AL246" i="32"/>
  <c r="BD84" i="32"/>
  <c r="AZ34" i="32"/>
  <c r="AU51" i="32"/>
  <c r="W54" i="32"/>
  <c r="AU131" i="32"/>
  <c r="AU163" i="32"/>
  <c r="AU243" i="32"/>
  <c r="AZ265" i="32"/>
  <c r="AC10" i="32"/>
  <c r="AL16" i="32"/>
  <c r="AC28" i="32"/>
  <c r="AF41" i="32"/>
  <c r="AC48" i="32"/>
  <c r="AC80" i="32"/>
  <c r="AL92" i="32"/>
  <c r="AJ105" i="32"/>
  <c r="AF233" i="32"/>
  <c r="AC258" i="32"/>
  <c r="BD27" i="32"/>
  <c r="BD30" i="32"/>
  <c r="AU36" i="32"/>
  <c r="BD45" i="32"/>
  <c r="BD46" i="32"/>
  <c r="BD61" i="32"/>
  <c r="BD135" i="32"/>
  <c r="W150" i="32"/>
  <c r="W182" i="32"/>
  <c r="BD191" i="32"/>
  <c r="BB265" i="32"/>
  <c r="Z9" i="32"/>
  <c r="AC22" i="32"/>
  <c r="AC66" i="32"/>
  <c r="AH73" i="32"/>
  <c r="AL86" i="32"/>
  <c r="AC118" i="32"/>
  <c r="AB137" i="32"/>
  <c r="AC144" i="32"/>
  <c r="AL170" i="32"/>
  <c r="AC182" i="32"/>
  <c r="AA201" i="32"/>
  <c r="AC202" i="32"/>
  <c r="AC208" i="32"/>
  <c r="AH233" i="32"/>
  <c r="AU20" i="32"/>
  <c r="BD116" i="32"/>
  <c r="BD192" i="32"/>
  <c r="AU213" i="32"/>
  <c r="AU245" i="32"/>
  <c r="BD255" i="32"/>
  <c r="AJ41" i="32"/>
  <c r="AC60" i="32"/>
  <c r="AF105" i="32"/>
  <c r="AC106" i="32"/>
  <c r="AL150" i="32"/>
  <c r="AC170" i="32"/>
  <c r="AL194" i="32"/>
  <c r="AB201" i="32"/>
  <c r="AJ233" i="32"/>
  <c r="AC252" i="32"/>
  <c r="AG265" i="32"/>
  <c r="AF9" i="32"/>
  <c r="V9" i="32"/>
  <c r="V41" i="32"/>
  <c r="V137" i="32"/>
  <c r="AF169" i="32"/>
  <c r="AL234" i="32"/>
  <c r="AL138" i="32"/>
  <c r="V233" i="32"/>
  <c r="AL42" i="32"/>
  <c r="U9" i="32"/>
  <c r="AJ169" i="32"/>
  <c r="U41" i="32"/>
  <c r="U105" i="32"/>
  <c r="BD15" i="32"/>
  <c r="AU107" i="32"/>
  <c r="BD134" i="32"/>
  <c r="W144" i="32"/>
  <c r="T137" i="32"/>
  <c r="BD160" i="32"/>
  <c r="W162" i="32"/>
  <c r="AU190" i="32"/>
  <c r="BD193" i="32"/>
  <c r="BD222" i="32"/>
  <c r="U233" i="32"/>
  <c r="BD251" i="32"/>
  <c r="BD253" i="32"/>
  <c r="BD23" i="32"/>
  <c r="BD24" i="32"/>
  <c r="BB28" i="32"/>
  <c r="AU85" i="32"/>
  <c r="AU90" i="32"/>
  <c r="BD102" i="32"/>
  <c r="BD125" i="32"/>
  <c r="AU141" i="32"/>
  <c r="W156" i="32"/>
  <c r="AU164" i="32"/>
  <c r="BD190" i="32"/>
  <c r="U201" i="32"/>
  <c r="AI201" i="32" s="1"/>
  <c r="AT265" i="32"/>
  <c r="BD62" i="32"/>
  <c r="BD69" i="32"/>
  <c r="AT112" i="32"/>
  <c r="BD140" i="32"/>
  <c r="AU148" i="32"/>
  <c r="AT150" i="32"/>
  <c r="AU157" i="32"/>
  <c r="BD183" i="32"/>
  <c r="AR188" i="32"/>
  <c r="BD216" i="32"/>
  <c r="BD224" i="32"/>
  <c r="BD244" i="32"/>
  <c r="W252" i="32"/>
  <c r="BD20" i="32"/>
  <c r="AS54" i="32"/>
  <c r="U73" i="32"/>
  <c r="AU122" i="32"/>
  <c r="AU134" i="32"/>
  <c r="BD142" i="32"/>
  <c r="W16" i="32"/>
  <c r="AZ22" i="32"/>
  <c r="BB34" i="32"/>
  <c r="BD50" i="32"/>
  <c r="BD70" i="32"/>
  <c r="W86" i="32"/>
  <c r="AT188" i="32"/>
  <c r="AU229" i="32"/>
  <c r="AU13" i="32"/>
  <c r="AT16" i="32"/>
  <c r="AU19" i="32"/>
  <c r="BD29" i="32"/>
  <c r="BD38" i="32"/>
  <c r="T41" i="32"/>
  <c r="AU44" i="32"/>
  <c r="BD81" i="32"/>
  <c r="BD99" i="32"/>
  <c r="W106" i="32"/>
  <c r="BD143" i="32"/>
  <c r="BD154" i="32"/>
  <c r="BD159" i="32"/>
  <c r="U169" i="32"/>
  <c r="BD189" i="32"/>
  <c r="W208" i="32"/>
  <c r="BD259" i="32"/>
  <c r="AR258" i="32"/>
  <c r="BD12" i="32"/>
  <c r="AZ28" i="32"/>
  <c r="AT42" i="32"/>
  <c r="AU59" i="32"/>
  <c r="BD71" i="32"/>
  <c r="AU102" i="32"/>
  <c r="AU108" i="32"/>
  <c r="BD157" i="32"/>
  <c r="BD166" i="32"/>
  <c r="BD178" i="32"/>
  <c r="BD179" i="32"/>
  <c r="AU210" i="32"/>
  <c r="BD218" i="32"/>
  <c r="AX28" i="32"/>
  <c r="W42" i="32"/>
  <c r="BD47" i="32"/>
  <c r="BD53" i="32"/>
  <c r="AR54" i="32"/>
  <c r="AU75" i="32"/>
  <c r="BD78" i="32"/>
  <c r="BD93" i="32"/>
  <c r="AU103" i="32"/>
  <c r="BD110" i="32"/>
  <c r="BD111" i="32"/>
  <c r="BD11" i="32"/>
  <c r="AZ10" i="32"/>
  <c r="AU18" i="32"/>
  <c r="BD31" i="32"/>
  <c r="AU32" i="32"/>
  <c r="BD39" i="32"/>
  <c r="AU65" i="32"/>
  <c r="AU67" i="32"/>
  <c r="T73" i="32"/>
  <c r="AU76" i="32"/>
  <c r="BD88" i="32"/>
  <c r="AU99" i="32"/>
  <c r="AU119" i="32"/>
  <c r="W22" i="32"/>
  <c r="W28" i="32"/>
  <c r="AS28" i="32"/>
  <c r="AT54" i="32"/>
  <c r="AT60" i="32"/>
  <c r="BD181" i="32"/>
  <c r="BB10" i="32"/>
  <c r="AU45" i="32"/>
  <c r="AR92" i="32"/>
  <c r="AU116" i="32"/>
  <c r="AU14" i="32"/>
  <c r="BB16" i="32"/>
  <c r="BD32" i="32"/>
  <c r="AU33" i="32"/>
  <c r="BD36" i="32"/>
  <c r="BD44" i="32"/>
  <c r="AS48" i="32"/>
  <c r="W48" i="32"/>
  <c r="W74" i="32"/>
  <c r="BD85" i="32"/>
  <c r="BD90" i="32"/>
  <c r="AU91" i="32"/>
  <c r="AU101" i="32"/>
  <c r="BD103" i="32"/>
  <c r="BD115" i="32"/>
  <c r="AS130" i="32"/>
  <c r="BD215" i="32"/>
  <c r="BD13" i="32"/>
  <c r="AU15" i="32"/>
  <c r="T9" i="32"/>
  <c r="AU17" i="32"/>
  <c r="BB22" i="32"/>
  <c r="AU27" i="32"/>
  <c r="AU47" i="32"/>
  <c r="AR48" i="32"/>
  <c r="AU53" i="32"/>
  <c r="AU61" i="32"/>
  <c r="AU64" i="32"/>
  <c r="W66" i="32"/>
  <c r="AU79" i="32"/>
  <c r="W80" i="32"/>
  <c r="AT86" i="32"/>
  <c r="W92" i="32"/>
  <c r="AU110" i="32"/>
  <c r="AU111" i="32"/>
  <c r="BD113" i="32"/>
  <c r="AU133" i="32"/>
  <c r="U137" i="32"/>
  <c r="BD161" i="32"/>
  <c r="V169" i="32"/>
  <c r="BD239" i="32"/>
  <c r="AU11" i="32"/>
  <c r="W10" i="32"/>
  <c r="BD14" i="32"/>
  <c r="AU23" i="32"/>
  <c r="AT34" i="32"/>
  <c r="AU39" i="32"/>
  <c r="BD49" i="32"/>
  <c r="BD56" i="32"/>
  <c r="BD68" i="32"/>
  <c r="AU81" i="32"/>
  <c r="AR86" i="32"/>
  <c r="BD91" i="32"/>
  <c r="AU93" i="32"/>
  <c r="BD96" i="32"/>
  <c r="BD101" i="32"/>
  <c r="AU129" i="32"/>
  <c r="W138" i="32"/>
  <c r="AU184" i="32"/>
  <c r="AU186" i="32"/>
  <c r="AU212" i="32"/>
  <c r="AU231" i="32"/>
  <c r="BD121" i="32"/>
  <c r="AU132" i="32"/>
  <c r="BD133" i="32"/>
  <c r="BD141" i="32"/>
  <c r="BD147" i="32"/>
  <c r="BD151" i="32"/>
  <c r="BD167" i="32"/>
  <c r="BD186" i="32"/>
  <c r="AU192" i="32"/>
  <c r="BD199" i="32"/>
  <c r="BD205" i="32"/>
  <c r="AU209" i="32"/>
  <c r="AS208" i="32"/>
  <c r="BD217" i="32"/>
  <c r="AU218" i="32"/>
  <c r="BD225" i="32"/>
  <c r="BD250" i="32"/>
  <c r="AU251" i="32"/>
  <c r="BD263" i="32"/>
  <c r="AU125" i="32"/>
  <c r="BD127" i="32"/>
  <c r="BD131" i="32"/>
  <c r="W130" i="32"/>
  <c r="AR144" i="32"/>
  <c r="AT144" i="32"/>
  <c r="BD153" i="32"/>
  <c r="BD171" i="32"/>
  <c r="BD173" i="32"/>
  <c r="W170" i="32"/>
  <c r="AU187" i="32"/>
  <c r="W202" i="32"/>
  <c r="BD209" i="32"/>
  <c r="BD213" i="32"/>
  <c r="AU215" i="32"/>
  <c r="W214" i="32"/>
  <c r="BD227" i="32"/>
  <c r="W240" i="32"/>
  <c r="BD245" i="32"/>
  <c r="AU253" i="32"/>
  <c r="AT258" i="32"/>
  <c r="BD261" i="32"/>
  <c r="AU262" i="32"/>
  <c r="BD122" i="32"/>
  <c r="BD152" i="32"/>
  <c r="AU155" i="32"/>
  <c r="AU165" i="32"/>
  <c r="AU172" i="32"/>
  <c r="AU175" i="32"/>
  <c r="BD184" i="32"/>
  <c r="AS182" i="32"/>
  <c r="W188" i="32"/>
  <c r="AU195" i="32"/>
  <c r="AU198" i="32"/>
  <c r="AU203" i="32"/>
  <c r="BD207" i="32"/>
  <c r="BD210" i="32"/>
  <c r="AT220" i="32"/>
  <c r="AU257" i="32"/>
  <c r="T233" i="32"/>
  <c r="BD260" i="32"/>
  <c r="W258" i="32"/>
  <c r="AS170" i="32"/>
  <c r="AR234" i="32"/>
  <c r="AS265" i="32"/>
  <c r="BD123" i="32"/>
  <c r="AU135" i="32"/>
  <c r="AU147" i="32"/>
  <c r="AU183" i="32"/>
  <c r="BD185" i="32"/>
  <c r="BD187" i="32"/>
  <c r="AU193" i="32"/>
  <c r="AT194" i="32"/>
  <c r="W194" i="32"/>
  <c r="AU204" i="32"/>
  <c r="AT214" i="32"/>
  <c r="W220" i="32"/>
  <c r="BD223" i="32"/>
  <c r="W246" i="32"/>
  <c r="BD262" i="32"/>
  <c r="T105" i="32"/>
  <c r="AG105" i="32" s="1"/>
  <c r="BD145" i="32"/>
  <c r="AU151" i="32"/>
  <c r="BD155" i="32"/>
  <c r="AT156" i="32"/>
  <c r="BD165" i="32"/>
  <c r="BD172" i="32"/>
  <c r="BD180" i="32"/>
  <c r="AS188" i="32"/>
  <c r="BD195" i="32"/>
  <c r="AU199" i="32"/>
  <c r="AU217" i="32"/>
  <c r="T201" i="32"/>
  <c r="AU221" i="32"/>
  <c r="BD249" i="32"/>
  <c r="AU263" i="32"/>
  <c r="AU267" i="32"/>
  <c r="AS98" i="32"/>
  <c r="AU127" i="32"/>
  <c r="AT22" i="32"/>
  <c r="AU35" i="32"/>
  <c r="AR34" i="32"/>
  <c r="AU56" i="32"/>
  <c r="AR66" i="32"/>
  <c r="AR112" i="32"/>
  <c r="AR130" i="32"/>
  <c r="AU146" i="32"/>
  <c r="AU154" i="32"/>
  <c r="AU158" i="32"/>
  <c r="AT176" i="32"/>
  <c r="AU181" i="32"/>
  <c r="AU185" i="32"/>
  <c r="AT208" i="32"/>
  <c r="AS214" i="32"/>
  <c r="AU225" i="32"/>
  <c r="AS234" i="32"/>
  <c r="AR252" i="32"/>
  <c r="AT252" i="32"/>
  <c r="AS10" i="32"/>
  <c r="AT28" i="32"/>
  <c r="AU50" i="32"/>
  <c r="AU57" i="32"/>
  <c r="AT98" i="32"/>
  <c r="AU145" i="32"/>
  <c r="AS144" i="32"/>
  <c r="AR194" i="32"/>
  <c r="AU227" i="32"/>
  <c r="AU237" i="32"/>
  <c r="AU259" i="32"/>
  <c r="AR98" i="32"/>
  <c r="AR28" i="32"/>
  <c r="AU37" i="32"/>
  <c r="AT74" i="32"/>
  <c r="AS74" i="32"/>
  <c r="AU88" i="32"/>
  <c r="AT106" i="32"/>
  <c r="AU160" i="32"/>
  <c r="AS252" i="32"/>
  <c r="AU256" i="32"/>
  <c r="AR74" i="32"/>
  <c r="AU230" i="32"/>
  <c r="AT10" i="32"/>
  <c r="AU26" i="32"/>
  <c r="AS34" i="32"/>
  <c r="AU114" i="32"/>
  <c r="AU115" i="32"/>
  <c r="AR118" i="32"/>
  <c r="AT130" i="32"/>
  <c r="AU139" i="32"/>
  <c r="AS202" i="32"/>
  <c r="AS226" i="32"/>
  <c r="AT234" i="32"/>
  <c r="AR265" i="32"/>
  <c r="AU38" i="32"/>
  <c r="AU52" i="32"/>
  <c r="AU55" i="32"/>
  <c r="AU58" i="32"/>
  <c r="AU69" i="32"/>
  <c r="AS112" i="32"/>
  <c r="AS124" i="32"/>
  <c r="AU152" i="32"/>
  <c r="AU161" i="32"/>
  <c r="AR170" i="32"/>
  <c r="AU174" i="32"/>
  <c r="AU196" i="32"/>
  <c r="AU197" i="32"/>
  <c r="AU207" i="32"/>
  <c r="AR208" i="32"/>
  <c r="AU216" i="32"/>
  <c r="AS42" i="32"/>
  <c r="AS240" i="32"/>
  <c r="AR10" i="32"/>
  <c r="AU29" i="32"/>
  <c r="AU31" i="32"/>
  <c r="AU43" i="32"/>
  <c r="AU46" i="32"/>
  <c r="AU49" i="32"/>
  <c r="AU117" i="32"/>
  <c r="AU149" i="32"/>
  <c r="AS150" i="32"/>
  <c r="AU177" i="32"/>
  <c r="AU178" i="32"/>
  <c r="AU179" i="32"/>
  <c r="AU189" i="32"/>
  <c r="AS194" i="32"/>
  <c r="AU219" i="32"/>
  <c r="AU239" i="32"/>
  <c r="AU241" i="32"/>
  <c r="AU260" i="32"/>
  <c r="BD17" i="32"/>
  <c r="AZ16" i="32"/>
  <c r="AR22" i="32"/>
  <c r="BD18" i="32"/>
  <c r="AU24" i="32"/>
  <c r="AS22" i="32"/>
  <c r="AU25" i="32"/>
  <c r="BD43" i="32"/>
  <c r="AU12" i="32"/>
  <c r="AS16" i="32"/>
  <c r="AU21" i="32"/>
  <c r="BD37" i="32"/>
  <c r="AX34" i="32"/>
  <c r="AT48" i="32"/>
  <c r="BD52" i="32"/>
  <c r="BD82" i="32"/>
  <c r="AS80" i="32"/>
  <c r="AU83" i="32"/>
  <c r="AU97" i="32"/>
  <c r="AU62" i="32"/>
  <c r="AR60" i="32"/>
  <c r="BD64" i="32"/>
  <c r="BD67" i="32"/>
  <c r="AU70" i="32"/>
  <c r="AU77" i="32"/>
  <c r="AU94" i="32"/>
  <c r="AS92" i="32"/>
  <c r="BD100" i="32"/>
  <c r="BD108" i="32"/>
  <c r="AU68" i="32"/>
  <c r="AS66" i="32"/>
  <c r="BD76" i="32"/>
  <c r="BD83" i="32"/>
  <c r="AU84" i="32"/>
  <c r="AU95" i="32"/>
  <c r="AX10" i="32"/>
  <c r="AR16" i="32"/>
  <c r="AR42" i="32"/>
  <c r="BD59" i="32"/>
  <c r="AT80" i="32"/>
  <c r="BD94" i="32"/>
  <c r="BD97" i="32"/>
  <c r="BD126" i="32"/>
  <c r="AU140" i="32"/>
  <c r="AR138" i="32"/>
  <c r="AU63" i="32"/>
  <c r="AS60" i="32"/>
  <c r="AU82" i="32"/>
  <c r="AR80" i="32"/>
  <c r="AU89" i="32"/>
  <c r="AS86" i="32"/>
  <c r="AT92" i="32"/>
  <c r="BD57" i="32"/>
  <c r="BD65" i="32"/>
  <c r="BD77" i="32"/>
  <c r="BD95" i="32"/>
  <c r="AU96" i="32"/>
  <c r="BD63" i="32"/>
  <c r="AT66" i="32"/>
  <c r="AU71" i="32"/>
  <c r="AU87" i="32"/>
  <c r="BD89" i="32"/>
  <c r="AU100" i="32"/>
  <c r="AS106" i="32"/>
  <c r="AU120" i="32"/>
  <c r="AU121" i="32"/>
  <c r="BD132" i="32"/>
  <c r="BD177" i="32"/>
  <c r="AU109" i="32"/>
  <c r="W112" i="32"/>
  <c r="BD114" i="32"/>
  <c r="AS118" i="32"/>
  <c r="AT124" i="32"/>
  <c r="BD129" i="32"/>
  <c r="AU153" i="32"/>
  <c r="AR150" i="32"/>
  <c r="AT118" i="32"/>
  <c r="AR124" i="32"/>
  <c r="AU128" i="32"/>
  <c r="AR106" i="32"/>
  <c r="BD109" i="32"/>
  <c r="AU123" i="32"/>
  <c r="AU126" i="32"/>
  <c r="BD148" i="32"/>
  <c r="AS138" i="32"/>
  <c r="AT138" i="32"/>
  <c r="AU142" i="32"/>
  <c r="BD146" i="32"/>
  <c r="BD128" i="32"/>
  <c r="AR156" i="32"/>
  <c r="AT182" i="32"/>
  <c r="BD196" i="32"/>
  <c r="BD238" i="32"/>
  <c r="AT162" i="32"/>
  <c r="AU166" i="32"/>
  <c r="BD158" i="32"/>
  <c r="AR162" i="32"/>
  <c r="BD174" i="32"/>
  <c r="W176" i="32"/>
  <c r="BD197" i="32"/>
  <c r="AU247" i="32"/>
  <c r="AT246" i="32"/>
  <c r="AR246" i="32"/>
  <c r="AU248" i="32"/>
  <c r="AU167" i="32"/>
  <c r="AS176" i="32"/>
  <c r="AU159" i="32"/>
  <c r="AS162" i="32"/>
  <c r="AU171" i="32"/>
  <c r="BD175" i="32"/>
  <c r="BD198" i="32"/>
  <c r="AT202" i="32"/>
  <c r="AU206" i="32"/>
  <c r="AR226" i="32"/>
  <c r="AT170" i="32"/>
  <c r="AU180" i="32"/>
  <c r="AR182" i="32"/>
  <c r="AU255" i="32"/>
  <c r="AU211" i="32"/>
  <c r="AU228" i="32"/>
  <c r="W226" i="32"/>
  <c r="BD237" i="32"/>
  <c r="AU254" i="32"/>
  <c r="AR176" i="32"/>
  <c r="V201" i="32"/>
  <c r="AU249" i="32"/>
  <c r="BD257" i="32"/>
  <c r="BD212" i="32"/>
  <c r="AU222" i="32"/>
  <c r="AR220" i="32"/>
  <c r="AT226" i="32"/>
  <c r="AS246" i="32"/>
  <c r="AU205" i="32"/>
  <c r="BD211" i="32"/>
  <c r="AS220" i="32"/>
  <c r="BD228" i="32"/>
  <c r="AU236" i="32"/>
  <c r="BD242" i="32"/>
  <c r="BD254" i="32"/>
  <c r="BD204" i="32"/>
  <c r="BD219" i="32"/>
  <c r="AU223" i="32"/>
  <c r="AU235" i="32"/>
  <c r="BD241" i="32"/>
  <c r="BD243" i="32"/>
  <c r="AT240" i="32"/>
  <c r="AU244" i="32"/>
  <c r="AU250" i="32"/>
  <c r="BD256" i="32"/>
  <c r="W265" i="32"/>
  <c r="AR202" i="32"/>
  <c r="AR214" i="32"/>
  <c r="AR240" i="32"/>
  <c r="AU266" i="32"/>
  <c r="AW265" i="30"/>
  <c r="AP265" i="30"/>
  <c r="AP170" i="30"/>
  <c r="AP42" i="30"/>
  <c r="AP28" i="30"/>
  <c r="AY5" i="30"/>
  <c r="AW5" i="30"/>
  <c r="AQ5" i="30"/>
  <c r="AP5" i="30"/>
  <c r="AF268" i="30"/>
  <c r="AF267" i="30"/>
  <c r="AF266" i="30"/>
  <c r="W265" i="30"/>
  <c r="AD265" i="30"/>
  <c r="AB265" i="30"/>
  <c r="Z265" i="30"/>
  <c r="V265" i="30"/>
  <c r="U265" i="30"/>
  <c r="T265" i="30"/>
  <c r="AF263" i="30"/>
  <c r="W263" i="30"/>
  <c r="AF262" i="30"/>
  <c r="W262" i="30"/>
  <c r="W261" i="30"/>
  <c r="W260" i="30"/>
  <c r="AF259" i="30"/>
  <c r="W259" i="30"/>
  <c r="W257" i="30"/>
  <c r="W256" i="30"/>
  <c r="W255" i="30"/>
  <c r="W254" i="30"/>
  <c r="AF253" i="30"/>
  <c r="W253" i="30"/>
  <c r="W251" i="30"/>
  <c r="W250" i="30"/>
  <c r="W249" i="30"/>
  <c r="W248" i="30"/>
  <c r="W247" i="30"/>
  <c r="W245" i="30"/>
  <c r="W244" i="30"/>
  <c r="W243" i="30"/>
  <c r="W242" i="30"/>
  <c r="W241" i="30"/>
  <c r="W239" i="30"/>
  <c r="W238" i="30"/>
  <c r="W237" i="30"/>
  <c r="W236" i="30"/>
  <c r="W235" i="30"/>
  <c r="AD234" i="30"/>
  <c r="AB234" i="30"/>
  <c r="Z234" i="30"/>
  <c r="W231" i="30"/>
  <c r="W230" i="30"/>
  <c r="W229" i="30"/>
  <c r="W228" i="30"/>
  <c r="W227" i="30"/>
  <c r="W225" i="30"/>
  <c r="W224" i="30"/>
  <c r="W223" i="30"/>
  <c r="W222" i="30"/>
  <c r="W221" i="30"/>
  <c r="W219" i="30"/>
  <c r="W218" i="30"/>
  <c r="W217" i="30"/>
  <c r="W216" i="30"/>
  <c r="W215" i="30"/>
  <c r="W213" i="30"/>
  <c r="W212" i="30"/>
  <c r="W211" i="30"/>
  <c r="W210" i="30"/>
  <c r="W209" i="30"/>
  <c r="W207" i="30"/>
  <c r="W206" i="30"/>
  <c r="W205" i="30"/>
  <c r="W204" i="30"/>
  <c r="W203" i="30"/>
  <c r="AD202" i="30"/>
  <c r="AB202" i="30"/>
  <c r="Z202" i="30"/>
  <c r="W199" i="30"/>
  <c r="W198" i="30"/>
  <c r="W197" i="30"/>
  <c r="W196" i="30"/>
  <c r="W195" i="30"/>
  <c r="W193" i="30"/>
  <c r="W192" i="30"/>
  <c r="W191" i="30"/>
  <c r="W190" i="30"/>
  <c r="W189" i="30"/>
  <c r="W187" i="30"/>
  <c r="W186" i="30"/>
  <c r="W185" i="30"/>
  <c r="W184" i="30"/>
  <c r="W183" i="30"/>
  <c r="W181" i="30"/>
  <c r="W180" i="30"/>
  <c r="W179" i="30"/>
  <c r="W178" i="30"/>
  <c r="W177" i="30"/>
  <c r="W175" i="30"/>
  <c r="W174" i="30"/>
  <c r="W173" i="30"/>
  <c r="W172" i="30"/>
  <c r="W171" i="30"/>
  <c r="AD170" i="30"/>
  <c r="AB170" i="30"/>
  <c r="Z170" i="30"/>
  <c r="AF170" i="30" s="1"/>
  <c r="W167" i="30"/>
  <c r="W166" i="30"/>
  <c r="W165" i="30"/>
  <c r="W164" i="30"/>
  <c r="W163" i="30"/>
  <c r="W161" i="30"/>
  <c r="W160" i="30"/>
  <c r="W159" i="30"/>
  <c r="W158" i="30"/>
  <c r="W157" i="30"/>
  <c r="W155" i="30"/>
  <c r="W154" i="30"/>
  <c r="W153" i="30"/>
  <c r="W152" i="30"/>
  <c r="W151" i="30"/>
  <c r="W149" i="30"/>
  <c r="W148" i="30"/>
  <c r="W147" i="30"/>
  <c r="W146" i="30"/>
  <c r="W145" i="30"/>
  <c r="W143" i="30"/>
  <c r="W142" i="30"/>
  <c r="W141" i="30"/>
  <c r="W140" i="30"/>
  <c r="W139" i="30"/>
  <c r="W135" i="30"/>
  <c r="W134" i="30"/>
  <c r="W133" i="30"/>
  <c r="W132" i="30"/>
  <c r="W131" i="30"/>
  <c r="W129" i="30"/>
  <c r="W128" i="30"/>
  <c r="W127" i="30"/>
  <c r="W126" i="30"/>
  <c r="W125" i="30"/>
  <c r="W123" i="30"/>
  <c r="W122" i="30"/>
  <c r="W121" i="30"/>
  <c r="W120" i="30"/>
  <c r="W119" i="30"/>
  <c r="W117" i="30"/>
  <c r="W116" i="30"/>
  <c r="W115" i="30"/>
  <c r="W114" i="30"/>
  <c r="W113" i="30"/>
  <c r="W111" i="30"/>
  <c r="W110" i="30"/>
  <c r="W109" i="30"/>
  <c r="W108" i="30"/>
  <c r="W107" i="30"/>
  <c r="AD106" i="30"/>
  <c r="AB106" i="30"/>
  <c r="Z106" i="30"/>
  <c r="AF106" i="30" s="1"/>
  <c r="W103" i="30"/>
  <c r="W102" i="30"/>
  <c r="W101" i="30"/>
  <c r="W100" i="30"/>
  <c r="W99" i="30"/>
  <c r="W97" i="30"/>
  <c r="W96" i="30"/>
  <c r="W95" i="30"/>
  <c r="W94" i="30"/>
  <c r="W93" i="30"/>
  <c r="W91" i="30"/>
  <c r="W90" i="30"/>
  <c r="W89" i="30"/>
  <c r="W88" i="30"/>
  <c r="W87" i="30"/>
  <c r="W85" i="30"/>
  <c r="W84" i="30"/>
  <c r="W83" i="30"/>
  <c r="W82" i="30"/>
  <c r="W81" i="30"/>
  <c r="W79" i="30"/>
  <c r="W78" i="30"/>
  <c r="W77" i="30"/>
  <c r="W76" i="30"/>
  <c r="W75" i="30"/>
  <c r="AD74" i="30"/>
  <c r="AB74" i="30"/>
  <c r="Z74" i="30"/>
  <c r="W71" i="30"/>
  <c r="W70" i="30"/>
  <c r="W69" i="30"/>
  <c r="W68" i="30"/>
  <c r="W67" i="30"/>
  <c r="W65" i="30"/>
  <c r="W64" i="30"/>
  <c r="W63" i="30"/>
  <c r="W62" i="30"/>
  <c r="W61" i="30"/>
  <c r="W59" i="30"/>
  <c r="W58" i="30"/>
  <c r="W57" i="30"/>
  <c r="W56" i="30"/>
  <c r="W55" i="30"/>
  <c r="W53" i="30"/>
  <c r="W52" i="30"/>
  <c r="W51" i="30"/>
  <c r="W50" i="30"/>
  <c r="W49" i="30"/>
  <c r="W47" i="30"/>
  <c r="W46" i="30"/>
  <c r="W45" i="30"/>
  <c r="W44" i="30"/>
  <c r="W43" i="30"/>
  <c r="AD42" i="30"/>
  <c r="AB42" i="30"/>
  <c r="Z42" i="30"/>
  <c r="AF42" i="30" s="1"/>
  <c r="W39" i="30"/>
  <c r="W38" i="30"/>
  <c r="W37" i="30"/>
  <c r="W36" i="30"/>
  <c r="W35" i="30"/>
  <c r="AD34" i="30"/>
  <c r="AB34" i="30"/>
  <c r="Z34" i="30"/>
  <c r="V34" i="30"/>
  <c r="U34" i="30"/>
  <c r="T34" i="30"/>
  <c r="W33" i="30"/>
  <c r="W32" i="30"/>
  <c r="W31" i="30"/>
  <c r="W30" i="30"/>
  <c r="W29" i="30"/>
  <c r="AD28" i="30"/>
  <c r="AB28" i="30"/>
  <c r="Z28" i="30"/>
  <c r="V28" i="30"/>
  <c r="U28" i="30"/>
  <c r="T28" i="30"/>
  <c r="W27" i="30"/>
  <c r="W26" i="30"/>
  <c r="W25" i="30"/>
  <c r="W24" i="30"/>
  <c r="W23" i="30"/>
  <c r="AD22" i="30"/>
  <c r="AB22" i="30"/>
  <c r="Z22" i="30"/>
  <c r="W21" i="30"/>
  <c r="W20" i="30"/>
  <c r="W19" i="30"/>
  <c r="W18" i="30"/>
  <c r="W17" i="30"/>
  <c r="AD16" i="30"/>
  <c r="AB16" i="30"/>
  <c r="Z16" i="30"/>
  <c r="V16" i="30"/>
  <c r="U16" i="30"/>
  <c r="T16" i="30"/>
  <c r="W15" i="30"/>
  <c r="W14" i="30"/>
  <c r="W13" i="30"/>
  <c r="W12" i="30"/>
  <c r="W11" i="30"/>
  <c r="AD10" i="30"/>
  <c r="AB10" i="30"/>
  <c r="Z10" i="30"/>
  <c r="V10" i="30"/>
  <c r="U10" i="30"/>
  <c r="T10" i="30"/>
  <c r="BT268" i="30"/>
  <c r="BS268" i="30"/>
  <c r="BR268" i="30"/>
  <c r="BT267" i="30"/>
  <c r="BS267" i="30"/>
  <c r="BR267" i="30"/>
  <c r="BT266" i="30"/>
  <c r="BS266" i="30"/>
  <c r="BR266" i="30"/>
  <c r="BN265" i="30"/>
  <c r="BM265" i="30"/>
  <c r="BL265" i="30"/>
  <c r="P265" i="30"/>
  <c r="O265" i="30"/>
  <c r="N265" i="30"/>
  <c r="BT263" i="30"/>
  <c r="BS263" i="30"/>
  <c r="BR263" i="30"/>
  <c r="BO263" i="30"/>
  <c r="Q263" i="30"/>
  <c r="BT262" i="30"/>
  <c r="BS262" i="30"/>
  <c r="BR262" i="30"/>
  <c r="BO262" i="30"/>
  <c r="Q262" i="30"/>
  <c r="BT261" i="30"/>
  <c r="BS261" i="30"/>
  <c r="BR261" i="30"/>
  <c r="BO261" i="30"/>
  <c r="Q261" i="30"/>
  <c r="BT260" i="30"/>
  <c r="BS260" i="30"/>
  <c r="BR260" i="30"/>
  <c r="BO260" i="30"/>
  <c r="Q260" i="30"/>
  <c r="BT259" i="30"/>
  <c r="BS259" i="30"/>
  <c r="BR259" i="30"/>
  <c r="BO259" i="30"/>
  <c r="Q259" i="30"/>
  <c r="BN258" i="30"/>
  <c r="BM258" i="30"/>
  <c r="BL258" i="30"/>
  <c r="BT257" i="30"/>
  <c r="BS257" i="30"/>
  <c r="BR257" i="30"/>
  <c r="BO257" i="30"/>
  <c r="Q257" i="30"/>
  <c r="BT256" i="30"/>
  <c r="BS256" i="30"/>
  <c r="BR256" i="30"/>
  <c r="BO256" i="30"/>
  <c r="Q256" i="30"/>
  <c r="BT255" i="30"/>
  <c r="BS255" i="30"/>
  <c r="BR255" i="30"/>
  <c r="BO255" i="30"/>
  <c r="Q255" i="30"/>
  <c r="BT254" i="30"/>
  <c r="BS254" i="30"/>
  <c r="BR254" i="30"/>
  <c r="BO254" i="30"/>
  <c r="Q254" i="30"/>
  <c r="BT253" i="30"/>
  <c r="BS253" i="30"/>
  <c r="BR253" i="30"/>
  <c r="BO253" i="30"/>
  <c r="Q253" i="30"/>
  <c r="BN252" i="30"/>
  <c r="BM252" i="30"/>
  <c r="BL252" i="30"/>
  <c r="BT251" i="30"/>
  <c r="BS251" i="30"/>
  <c r="BR251" i="30"/>
  <c r="BO251" i="30"/>
  <c r="Q251" i="30"/>
  <c r="BT250" i="30"/>
  <c r="BS250" i="30"/>
  <c r="BR250" i="30"/>
  <c r="BO250" i="30"/>
  <c r="Q250" i="30"/>
  <c r="BT249" i="30"/>
  <c r="BS249" i="30"/>
  <c r="BR249" i="30"/>
  <c r="BO249" i="30"/>
  <c r="Q249" i="30"/>
  <c r="BT248" i="30"/>
  <c r="BS248" i="30"/>
  <c r="BR248" i="30"/>
  <c r="BO248" i="30"/>
  <c r="Q248" i="30"/>
  <c r="BT247" i="30"/>
  <c r="BS247" i="30"/>
  <c r="BR247" i="30"/>
  <c r="BO247" i="30"/>
  <c r="Q247" i="30"/>
  <c r="BN246" i="30"/>
  <c r="BM246" i="30"/>
  <c r="BL246" i="30"/>
  <c r="BT245" i="30"/>
  <c r="BS245" i="30"/>
  <c r="BR245" i="30"/>
  <c r="BO245" i="30"/>
  <c r="Q245" i="30"/>
  <c r="BT244" i="30"/>
  <c r="BS244" i="30"/>
  <c r="BR244" i="30"/>
  <c r="BO244" i="30"/>
  <c r="Q244" i="30"/>
  <c r="BT243" i="30"/>
  <c r="BS243" i="30"/>
  <c r="BR243" i="30"/>
  <c r="BO243" i="30"/>
  <c r="Q243" i="30"/>
  <c r="BT242" i="30"/>
  <c r="BS242" i="30"/>
  <c r="BR242" i="30"/>
  <c r="BO242" i="30"/>
  <c r="Q242" i="30"/>
  <c r="BT241" i="30"/>
  <c r="BS241" i="30"/>
  <c r="BR241" i="30"/>
  <c r="BO241" i="30"/>
  <c r="Q241" i="30"/>
  <c r="BN240" i="30"/>
  <c r="BM240" i="30"/>
  <c r="BL240" i="30"/>
  <c r="BT239" i="30"/>
  <c r="BS239" i="30"/>
  <c r="BR239" i="30"/>
  <c r="BO239" i="30"/>
  <c r="Q239" i="30"/>
  <c r="BT238" i="30"/>
  <c r="BS238" i="30"/>
  <c r="BR238" i="30"/>
  <c r="BO238" i="30"/>
  <c r="Q238" i="30"/>
  <c r="BT237" i="30"/>
  <c r="BS237" i="30"/>
  <c r="BR237" i="30"/>
  <c r="BO237" i="30"/>
  <c r="Q237" i="30"/>
  <c r="BT236" i="30"/>
  <c r="BS236" i="30"/>
  <c r="BO236" i="30"/>
  <c r="Q236" i="30"/>
  <c r="BT235" i="30"/>
  <c r="BO235" i="30"/>
  <c r="Q235" i="30"/>
  <c r="BN234" i="30"/>
  <c r="BM234" i="30"/>
  <c r="BL234" i="30"/>
  <c r="P234" i="30"/>
  <c r="O234" i="30"/>
  <c r="N234" i="30"/>
  <c r="BT231" i="30"/>
  <c r="BS231" i="30"/>
  <c r="BR231" i="30"/>
  <c r="BO231" i="30"/>
  <c r="Q231" i="30"/>
  <c r="BT230" i="30"/>
  <c r="BS230" i="30"/>
  <c r="BR230" i="30"/>
  <c r="BO230" i="30"/>
  <c r="Q230" i="30"/>
  <c r="BT229" i="30"/>
  <c r="BS229" i="30"/>
  <c r="BR229" i="30"/>
  <c r="BO229" i="30"/>
  <c r="Q229" i="30"/>
  <c r="BT228" i="30"/>
  <c r="BS228" i="30"/>
  <c r="BR228" i="30"/>
  <c r="BO228" i="30"/>
  <c r="Q228" i="30"/>
  <c r="BT227" i="30"/>
  <c r="BS227" i="30"/>
  <c r="BR227" i="30"/>
  <c r="BO227" i="30"/>
  <c r="Q227" i="30"/>
  <c r="BN226" i="30"/>
  <c r="BM226" i="30"/>
  <c r="BL226" i="30"/>
  <c r="BT225" i="30"/>
  <c r="BS225" i="30"/>
  <c r="BR225" i="30"/>
  <c r="BO225" i="30"/>
  <c r="Q225" i="30"/>
  <c r="BT224" i="30"/>
  <c r="BS224" i="30"/>
  <c r="BR224" i="30"/>
  <c r="BO224" i="30"/>
  <c r="Q224" i="30"/>
  <c r="BT223" i="30"/>
  <c r="BS223" i="30"/>
  <c r="BR223" i="30"/>
  <c r="BO223" i="30"/>
  <c r="Q223" i="30"/>
  <c r="BT222" i="30"/>
  <c r="BS222" i="30"/>
  <c r="BR222" i="30"/>
  <c r="BO222" i="30"/>
  <c r="Q222" i="30"/>
  <c r="BT221" i="30"/>
  <c r="BS221" i="30"/>
  <c r="BR221" i="30"/>
  <c r="BO221" i="30"/>
  <c r="Q221" i="30"/>
  <c r="BN220" i="30"/>
  <c r="BM220" i="30"/>
  <c r="BL220" i="30"/>
  <c r="BT219" i="30"/>
  <c r="BS219" i="30"/>
  <c r="BR219" i="30"/>
  <c r="BO219" i="30"/>
  <c r="Q219" i="30"/>
  <c r="BT218" i="30"/>
  <c r="BS218" i="30"/>
  <c r="BR218" i="30"/>
  <c r="BO218" i="30"/>
  <c r="Q218" i="30"/>
  <c r="BT217" i="30"/>
  <c r="BS217" i="30"/>
  <c r="BR217" i="30"/>
  <c r="BO217" i="30"/>
  <c r="Q217" i="30"/>
  <c r="BT216" i="30"/>
  <c r="BS216" i="30"/>
  <c r="BR216" i="30"/>
  <c r="BO216" i="30"/>
  <c r="Q216" i="30"/>
  <c r="BT215" i="30"/>
  <c r="BS215" i="30"/>
  <c r="BR215" i="30"/>
  <c r="BO215" i="30"/>
  <c r="Q215" i="30"/>
  <c r="BN214" i="30"/>
  <c r="BM214" i="30"/>
  <c r="BL214" i="30"/>
  <c r="BT213" i="30"/>
  <c r="BS213" i="30"/>
  <c r="BR213" i="30"/>
  <c r="BO213" i="30"/>
  <c r="Q213" i="30"/>
  <c r="BT212" i="30"/>
  <c r="BS212" i="30"/>
  <c r="BR212" i="30"/>
  <c r="BO212" i="30"/>
  <c r="Q212" i="30"/>
  <c r="BT211" i="30"/>
  <c r="BS211" i="30"/>
  <c r="BR211" i="30"/>
  <c r="BO211" i="30"/>
  <c r="Q211" i="30"/>
  <c r="BT210" i="30"/>
  <c r="BS210" i="30"/>
  <c r="BR210" i="30"/>
  <c r="BO210" i="30"/>
  <c r="Q210" i="30"/>
  <c r="BT209" i="30"/>
  <c r="BS209" i="30"/>
  <c r="BR209" i="30"/>
  <c r="BO209" i="30"/>
  <c r="Q209" i="30"/>
  <c r="BN208" i="30"/>
  <c r="BM208" i="30"/>
  <c r="BL208" i="30"/>
  <c r="BT207" i="30"/>
  <c r="BS207" i="30"/>
  <c r="BR207" i="30"/>
  <c r="BO207" i="30"/>
  <c r="Q207" i="30"/>
  <c r="BT206" i="30"/>
  <c r="BS206" i="30"/>
  <c r="BR206" i="30"/>
  <c r="BO206" i="30"/>
  <c r="Q206" i="30"/>
  <c r="BT205" i="30"/>
  <c r="BS205" i="30"/>
  <c r="BR205" i="30"/>
  <c r="BO205" i="30"/>
  <c r="Q205" i="30"/>
  <c r="BT204" i="30"/>
  <c r="BS204" i="30"/>
  <c r="BO204" i="30"/>
  <c r="Q204" i="30"/>
  <c r="BT203" i="30"/>
  <c r="BO203" i="30"/>
  <c r="Q203" i="30"/>
  <c r="BS203" i="30"/>
  <c r="BN202" i="30"/>
  <c r="BM202" i="30"/>
  <c r="BL202" i="30"/>
  <c r="P202" i="30"/>
  <c r="O202" i="30"/>
  <c r="N202" i="30"/>
  <c r="BT199" i="30"/>
  <c r="BS199" i="30"/>
  <c r="BR199" i="30"/>
  <c r="BO199" i="30"/>
  <c r="Q199" i="30"/>
  <c r="BT198" i="30"/>
  <c r="BS198" i="30"/>
  <c r="BR198" i="30"/>
  <c r="BO198" i="30"/>
  <c r="Q198" i="30"/>
  <c r="BT197" i="30"/>
  <c r="BS197" i="30"/>
  <c r="BR197" i="30"/>
  <c r="BO197" i="30"/>
  <c r="Q197" i="30"/>
  <c r="BT196" i="30"/>
  <c r="BS196" i="30"/>
  <c r="BR196" i="30"/>
  <c r="BO196" i="30"/>
  <c r="Q196" i="30"/>
  <c r="BT195" i="30"/>
  <c r="BS195" i="30"/>
  <c r="BR195" i="30"/>
  <c r="BO195" i="30"/>
  <c r="Q195" i="30"/>
  <c r="BN194" i="30"/>
  <c r="BM194" i="30"/>
  <c r="BL194" i="30"/>
  <c r="BT193" i="30"/>
  <c r="BS193" i="30"/>
  <c r="BR193" i="30"/>
  <c r="BO193" i="30"/>
  <c r="Q193" i="30"/>
  <c r="BT192" i="30"/>
  <c r="BS192" i="30"/>
  <c r="BR192" i="30"/>
  <c r="BO192" i="30"/>
  <c r="Q192" i="30"/>
  <c r="BT191" i="30"/>
  <c r="BS191" i="30"/>
  <c r="BR191" i="30"/>
  <c r="BO191" i="30"/>
  <c r="Q191" i="30"/>
  <c r="BT190" i="30"/>
  <c r="BS190" i="30"/>
  <c r="BR190" i="30"/>
  <c r="BO190" i="30"/>
  <c r="Q190" i="30"/>
  <c r="BT189" i="30"/>
  <c r="BS189" i="30"/>
  <c r="BR189" i="30"/>
  <c r="BO189" i="30"/>
  <c r="Q189" i="30"/>
  <c r="BN188" i="30"/>
  <c r="BM188" i="30"/>
  <c r="BL188" i="30"/>
  <c r="BT187" i="30"/>
  <c r="BS187" i="30"/>
  <c r="BR187" i="30"/>
  <c r="BO187" i="30"/>
  <c r="Q187" i="30"/>
  <c r="BT186" i="30"/>
  <c r="BS186" i="30"/>
  <c r="BR186" i="30"/>
  <c r="BO186" i="30"/>
  <c r="Q186" i="30"/>
  <c r="BT185" i="30"/>
  <c r="BS185" i="30"/>
  <c r="BR185" i="30"/>
  <c r="BO185" i="30"/>
  <c r="Q185" i="30"/>
  <c r="BT184" i="30"/>
  <c r="BS184" i="30"/>
  <c r="BR184" i="30"/>
  <c r="BO184" i="30"/>
  <c r="Q184" i="30"/>
  <c r="BT183" i="30"/>
  <c r="BS183" i="30"/>
  <c r="BR183" i="30"/>
  <c r="BO183" i="30"/>
  <c r="Q183" i="30"/>
  <c r="BN182" i="30"/>
  <c r="BM182" i="30"/>
  <c r="BL182" i="30"/>
  <c r="BT181" i="30"/>
  <c r="BS181" i="30"/>
  <c r="BR181" i="30"/>
  <c r="BO181" i="30"/>
  <c r="Q181" i="30"/>
  <c r="BT180" i="30"/>
  <c r="BS180" i="30"/>
  <c r="BR180" i="30"/>
  <c r="BO180" i="30"/>
  <c r="Q180" i="30"/>
  <c r="BT179" i="30"/>
  <c r="BS179" i="30"/>
  <c r="BR179" i="30"/>
  <c r="BO179" i="30"/>
  <c r="Q179" i="30"/>
  <c r="BT178" i="30"/>
  <c r="BS178" i="30"/>
  <c r="BR178" i="30"/>
  <c r="BO178" i="30"/>
  <c r="Q178" i="30"/>
  <c r="BT177" i="30"/>
  <c r="BS177" i="30"/>
  <c r="BR177" i="30"/>
  <c r="BO177" i="30"/>
  <c r="Q177" i="30"/>
  <c r="BN176" i="30"/>
  <c r="BM176" i="30"/>
  <c r="BL176" i="30"/>
  <c r="BT175" i="30"/>
  <c r="BS175" i="30"/>
  <c r="BR175" i="30"/>
  <c r="BO175" i="30"/>
  <c r="Q175" i="30"/>
  <c r="BT174" i="30"/>
  <c r="BS174" i="30"/>
  <c r="BR174" i="30"/>
  <c r="BO174" i="30"/>
  <c r="Q174" i="30"/>
  <c r="BT173" i="30"/>
  <c r="BS173" i="30"/>
  <c r="BR173" i="30"/>
  <c r="BO173" i="30"/>
  <c r="Q173" i="30"/>
  <c r="BT172" i="30"/>
  <c r="BS172" i="30"/>
  <c r="BO172" i="30"/>
  <c r="Q172" i="30"/>
  <c r="BR172" i="30"/>
  <c r="BT171" i="30"/>
  <c r="BO171" i="30"/>
  <c r="Q171" i="30"/>
  <c r="BS171" i="30"/>
  <c r="BN170" i="30"/>
  <c r="BM170" i="30"/>
  <c r="BL170" i="30"/>
  <c r="P170" i="30"/>
  <c r="O170" i="30"/>
  <c r="N170" i="30"/>
  <c r="BT167" i="30"/>
  <c r="BS167" i="30"/>
  <c r="BR167" i="30"/>
  <c r="BO167" i="30"/>
  <c r="Q167" i="30"/>
  <c r="BT166" i="30"/>
  <c r="BS166" i="30"/>
  <c r="BR166" i="30"/>
  <c r="BO166" i="30"/>
  <c r="Q166" i="30"/>
  <c r="BT165" i="30"/>
  <c r="BS165" i="30"/>
  <c r="BR165" i="30"/>
  <c r="BO165" i="30"/>
  <c r="Q165" i="30"/>
  <c r="BT164" i="30"/>
  <c r="BS164" i="30"/>
  <c r="BR164" i="30"/>
  <c r="BO164" i="30"/>
  <c r="Q164" i="30"/>
  <c r="BT163" i="30"/>
  <c r="BS163" i="30"/>
  <c r="BR163" i="30"/>
  <c r="BO163" i="30"/>
  <c r="Q163" i="30"/>
  <c r="BN162" i="30"/>
  <c r="BM162" i="30"/>
  <c r="BL162" i="30"/>
  <c r="BT161" i="30"/>
  <c r="BS161" i="30"/>
  <c r="BR161" i="30"/>
  <c r="BO161" i="30"/>
  <c r="Q161" i="30"/>
  <c r="BT160" i="30"/>
  <c r="BS160" i="30"/>
  <c r="BR160" i="30"/>
  <c r="BO160" i="30"/>
  <c r="Q160" i="30"/>
  <c r="BT159" i="30"/>
  <c r="BS159" i="30"/>
  <c r="BR159" i="30"/>
  <c r="BO159" i="30"/>
  <c r="Q159" i="30"/>
  <c r="BT158" i="30"/>
  <c r="BS158" i="30"/>
  <c r="BR158" i="30"/>
  <c r="BO158" i="30"/>
  <c r="Q158" i="30"/>
  <c r="BT157" i="30"/>
  <c r="BS157" i="30"/>
  <c r="BR157" i="30"/>
  <c r="BO157" i="30"/>
  <c r="Q157" i="30"/>
  <c r="BN156" i="30"/>
  <c r="BM156" i="30"/>
  <c r="BL156" i="30"/>
  <c r="BT155" i="30"/>
  <c r="BS155" i="30"/>
  <c r="BR155" i="30"/>
  <c r="BO155" i="30"/>
  <c r="Q155" i="30"/>
  <c r="BT154" i="30"/>
  <c r="BS154" i="30"/>
  <c r="BR154" i="30"/>
  <c r="BO154" i="30"/>
  <c r="Q154" i="30"/>
  <c r="BT153" i="30"/>
  <c r="BS153" i="30"/>
  <c r="BR153" i="30"/>
  <c r="BO153" i="30"/>
  <c r="Q153" i="30"/>
  <c r="BT152" i="30"/>
  <c r="BS152" i="30"/>
  <c r="BR152" i="30"/>
  <c r="BO152" i="30"/>
  <c r="Q152" i="30"/>
  <c r="BT151" i="30"/>
  <c r="BS151" i="30"/>
  <c r="BR151" i="30"/>
  <c r="BO151" i="30"/>
  <c r="Q151" i="30"/>
  <c r="BN150" i="30"/>
  <c r="BM150" i="30"/>
  <c r="BL150" i="30"/>
  <c r="BT149" i="30"/>
  <c r="BS149" i="30"/>
  <c r="BR149" i="30"/>
  <c r="BO149" i="30"/>
  <c r="Q149" i="30"/>
  <c r="BT148" i="30"/>
  <c r="BS148" i="30"/>
  <c r="BR148" i="30"/>
  <c r="BO148" i="30"/>
  <c r="Q148" i="30"/>
  <c r="BT147" i="30"/>
  <c r="BS147" i="30"/>
  <c r="BR147" i="30"/>
  <c r="BO147" i="30"/>
  <c r="Q147" i="30"/>
  <c r="BT146" i="30"/>
  <c r="BS146" i="30"/>
  <c r="BR146" i="30"/>
  <c r="BO146" i="30"/>
  <c r="Q146" i="30"/>
  <c r="BT145" i="30"/>
  <c r="BS145" i="30"/>
  <c r="BR145" i="30"/>
  <c r="BO145" i="30"/>
  <c r="Q145" i="30"/>
  <c r="BN144" i="30"/>
  <c r="BM144" i="30"/>
  <c r="BL144" i="30"/>
  <c r="BT143" i="30"/>
  <c r="BS143" i="30"/>
  <c r="BR143" i="30"/>
  <c r="BO143" i="30"/>
  <c r="Q143" i="30"/>
  <c r="BT142" i="30"/>
  <c r="BS142" i="30"/>
  <c r="BR142" i="30"/>
  <c r="BO142" i="30"/>
  <c r="Q142" i="30"/>
  <c r="BT141" i="30"/>
  <c r="BS141" i="30"/>
  <c r="BR141" i="30"/>
  <c r="BO141" i="30"/>
  <c r="Q141" i="30"/>
  <c r="BT140" i="30"/>
  <c r="BS140" i="30"/>
  <c r="BO140" i="30"/>
  <c r="Q140" i="30"/>
  <c r="BR140" i="30"/>
  <c r="BT139" i="30"/>
  <c r="BO139" i="30"/>
  <c r="Q139" i="30"/>
  <c r="BS139" i="30"/>
  <c r="BR139" i="30"/>
  <c r="BN138" i="30"/>
  <c r="BM138" i="30"/>
  <c r="BL138" i="30"/>
  <c r="P138" i="30"/>
  <c r="O138" i="30"/>
  <c r="N138" i="30"/>
  <c r="BT135" i="30"/>
  <c r="BS135" i="30"/>
  <c r="BR135" i="30"/>
  <c r="BO135" i="30"/>
  <c r="Q135" i="30"/>
  <c r="BT134" i="30"/>
  <c r="BS134" i="30"/>
  <c r="BR134" i="30"/>
  <c r="BO134" i="30"/>
  <c r="Q134" i="30"/>
  <c r="BT133" i="30"/>
  <c r="BS133" i="30"/>
  <c r="BR133" i="30"/>
  <c r="BO133" i="30"/>
  <c r="Q133" i="30"/>
  <c r="BT132" i="30"/>
  <c r="BS132" i="30"/>
  <c r="BR132" i="30"/>
  <c r="BO132" i="30"/>
  <c r="Q132" i="30"/>
  <c r="BT131" i="30"/>
  <c r="BS131" i="30"/>
  <c r="BR131" i="30"/>
  <c r="BO131" i="30"/>
  <c r="Q131" i="30"/>
  <c r="BN130" i="30"/>
  <c r="BM130" i="30"/>
  <c r="BL130" i="30"/>
  <c r="BT129" i="30"/>
  <c r="BS129" i="30"/>
  <c r="BR129" i="30"/>
  <c r="BO129" i="30"/>
  <c r="Q129" i="30"/>
  <c r="BT128" i="30"/>
  <c r="BS128" i="30"/>
  <c r="BR128" i="30"/>
  <c r="BO128" i="30"/>
  <c r="Q128" i="30"/>
  <c r="BT127" i="30"/>
  <c r="BS127" i="30"/>
  <c r="BR127" i="30"/>
  <c r="BO127" i="30"/>
  <c r="Q127" i="30"/>
  <c r="BT126" i="30"/>
  <c r="BS126" i="30"/>
  <c r="BR126" i="30"/>
  <c r="BO126" i="30"/>
  <c r="Q126" i="30"/>
  <c r="BT125" i="30"/>
  <c r="BS125" i="30"/>
  <c r="BR125" i="30"/>
  <c r="BO125" i="30"/>
  <c r="Q125" i="30"/>
  <c r="BN124" i="30"/>
  <c r="BM124" i="30"/>
  <c r="BL124" i="30"/>
  <c r="BT123" i="30"/>
  <c r="BS123" i="30"/>
  <c r="BR123" i="30"/>
  <c r="BO123" i="30"/>
  <c r="Q123" i="30"/>
  <c r="BT122" i="30"/>
  <c r="BS122" i="30"/>
  <c r="BR122" i="30"/>
  <c r="BO122" i="30"/>
  <c r="Q122" i="30"/>
  <c r="BT121" i="30"/>
  <c r="BS121" i="30"/>
  <c r="BR121" i="30"/>
  <c r="BO121" i="30"/>
  <c r="Q121" i="30"/>
  <c r="BT120" i="30"/>
  <c r="BS120" i="30"/>
  <c r="BR120" i="30"/>
  <c r="BO120" i="30"/>
  <c r="Q120" i="30"/>
  <c r="BT119" i="30"/>
  <c r="BS119" i="30"/>
  <c r="BR119" i="30"/>
  <c r="BO119" i="30"/>
  <c r="Q119" i="30"/>
  <c r="BN118" i="30"/>
  <c r="BM118" i="30"/>
  <c r="BL118" i="30"/>
  <c r="BT117" i="30"/>
  <c r="BS117" i="30"/>
  <c r="BR117" i="30"/>
  <c r="BO117" i="30"/>
  <c r="Q117" i="30"/>
  <c r="BT116" i="30"/>
  <c r="BS116" i="30"/>
  <c r="BR116" i="30"/>
  <c r="BO116" i="30"/>
  <c r="Q116" i="30"/>
  <c r="BT115" i="30"/>
  <c r="BS115" i="30"/>
  <c r="BR115" i="30"/>
  <c r="BO115" i="30"/>
  <c r="Q115" i="30"/>
  <c r="BT114" i="30"/>
  <c r="BS114" i="30"/>
  <c r="BR114" i="30"/>
  <c r="BO114" i="30"/>
  <c r="Q114" i="30"/>
  <c r="BT113" i="30"/>
  <c r="BS113" i="30"/>
  <c r="BR113" i="30"/>
  <c r="BO113" i="30"/>
  <c r="Q113" i="30"/>
  <c r="BN112" i="30"/>
  <c r="BM112" i="30"/>
  <c r="BL112" i="30"/>
  <c r="BT111" i="30"/>
  <c r="BS111" i="30"/>
  <c r="BR111" i="30"/>
  <c r="BO111" i="30"/>
  <c r="Q111" i="30"/>
  <c r="BT110" i="30"/>
  <c r="BS110" i="30"/>
  <c r="BR110" i="30"/>
  <c r="BO110" i="30"/>
  <c r="Q110" i="30"/>
  <c r="BT109" i="30"/>
  <c r="BS109" i="30"/>
  <c r="BR109" i="30"/>
  <c r="BO109" i="30"/>
  <c r="Q109" i="30"/>
  <c r="BT108" i="30"/>
  <c r="BS108" i="30"/>
  <c r="BO108" i="30"/>
  <c r="Q108" i="30"/>
  <c r="BR108" i="30"/>
  <c r="BT107" i="30"/>
  <c r="BO107" i="30"/>
  <c r="Q107" i="30"/>
  <c r="BR107" i="30"/>
  <c r="BN106" i="30"/>
  <c r="BM106" i="30"/>
  <c r="BL106" i="30"/>
  <c r="P106" i="30"/>
  <c r="O106" i="30"/>
  <c r="N106" i="30"/>
  <c r="BT103" i="30"/>
  <c r="BS103" i="30"/>
  <c r="BR103" i="30"/>
  <c r="BO103" i="30"/>
  <c r="Q103" i="30"/>
  <c r="BT102" i="30"/>
  <c r="BS102" i="30"/>
  <c r="BR102" i="30"/>
  <c r="BO102" i="30"/>
  <c r="Q102" i="30"/>
  <c r="BT101" i="30"/>
  <c r="BS101" i="30"/>
  <c r="BR101" i="30"/>
  <c r="BO101" i="30"/>
  <c r="Q101" i="30"/>
  <c r="BT100" i="30"/>
  <c r="BS100" i="30"/>
  <c r="BR100" i="30"/>
  <c r="BO100" i="30"/>
  <c r="Q100" i="30"/>
  <c r="BT99" i="30"/>
  <c r="BS99" i="30"/>
  <c r="BR99" i="30"/>
  <c r="BO99" i="30"/>
  <c r="Q99" i="30"/>
  <c r="BN98" i="30"/>
  <c r="BM98" i="30"/>
  <c r="BL98" i="30"/>
  <c r="BT97" i="30"/>
  <c r="BS97" i="30"/>
  <c r="BR97" i="30"/>
  <c r="BO97" i="30"/>
  <c r="Q97" i="30"/>
  <c r="BT96" i="30"/>
  <c r="BS96" i="30"/>
  <c r="BR96" i="30"/>
  <c r="BO96" i="30"/>
  <c r="Q96" i="30"/>
  <c r="BT95" i="30"/>
  <c r="BS95" i="30"/>
  <c r="BR95" i="30"/>
  <c r="BO95" i="30"/>
  <c r="Q95" i="30"/>
  <c r="BT94" i="30"/>
  <c r="BS94" i="30"/>
  <c r="BR94" i="30"/>
  <c r="BO94" i="30"/>
  <c r="Q94" i="30"/>
  <c r="BT93" i="30"/>
  <c r="BS93" i="30"/>
  <c r="BR93" i="30"/>
  <c r="BO93" i="30"/>
  <c r="Q93" i="30"/>
  <c r="BN92" i="30"/>
  <c r="BM92" i="30"/>
  <c r="BL92" i="30"/>
  <c r="BT91" i="30"/>
  <c r="BS91" i="30"/>
  <c r="BR91" i="30"/>
  <c r="BO91" i="30"/>
  <c r="Q91" i="30"/>
  <c r="BT90" i="30"/>
  <c r="BS90" i="30"/>
  <c r="BR90" i="30"/>
  <c r="BO90" i="30"/>
  <c r="Q90" i="30"/>
  <c r="BT89" i="30"/>
  <c r="BS89" i="30"/>
  <c r="BR89" i="30"/>
  <c r="BO89" i="30"/>
  <c r="Q89" i="30"/>
  <c r="BT88" i="30"/>
  <c r="BS88" i="30"/>
  <c r="BR88" i="30"/>
  <c r="BO88" i="30"/>
  <c r="Q88" i="30"/>
  <c r="BT87" i="30"/>
  <c r="BS87" i="30"/>
  <c r="BR87" i="30"/>
  <c r="BO87" i="30"/>
  <c r="Q87" i="30"/>
  <c r="BN86" i="30"/>
  <c r="BM86" i="30"/>
  <c r="BL86" i="30"/>
  <c r="BT85" i="30"/>
  <c r="BS85" i="30"/>
  <c r="BR85" i="30"/>
  <c r="BO85" i="30"/>
  <c r="Q85" i="30"/>
  <c r="BT84" i="30"/>
  <c r="BS84" i="30"/>
  <c r="BR84" i="30"/>
  <c r="BO84" i="30"/>
  <c r="Q84" i="30"/>
  <c r="BT83" i="30"/>
  <c r="BS83" i="30"/>
  <c r="BR83" i="30"/>
  <c r="BO83" i="30"/>
  <c r="Q83" i="30"/>
  <c r="BT82" i="30"/>
  <c r="BS82" i="30"/>
  <c r="BR82" i="30"/>
  <c r="BO82" i="30"/>
  <c r="Q82" i="30"/>
  <c r="BT81" i="30"/>
  <c r="BS81" i="30"/>
  <c r="BR81" i="30"/>
  <c r="BO81" i="30"/>
  <c r="Q81" i="30"/>
  <c r="BN80" i="30"/>
  <c r="BM80" i="30"/>
  <c r="BL80" i="30"/>
  <c r="BT79" i="30"/>
  <c r="BS79" i="30"/>
  <c r="BR79" i="30"/>
  <c r="BO79" i="30"/>
  <c r="Q79" i="30"/>
  <c r="CD78" i="30"/>
  <c r="BT78" i="30"/>
  <c r="BS78" i="30"/>
  <c r="BR78" i="30"/>
  <c r="BO78" i="30"/>
  <c r="Q78" i="30"/>
  <c r="BT77" i="30"/>
  <c r="BS77" i="30"/>
  <c r="BR77" i="30"/>
  <c r="BO77" i="30"/>
  <c r="Q77" i="30"/>
  <c r="BT76" i="30"/>
  <c r="BS76" i="30"/>
  <c r="BO76" i="30"/>
  <c r="Q76" i="30"/>
  <c r="BT75" i="30"/>
  <c r="BO75" i="30"/>
  <c r="Q75" i="30"/>
  <c r="BS75" i="30"/>
  <c r="BN74" i="30"/>
  <c r="BM74" i="30"/>
  <c r="BL74" i="30"/>
  <c r="P74" i="30"/>
  <c r="O74" i="30"/>
  <c r="N74" i="30"/>
  <c r="BT71" i="30"/>
  <c r="BS71" i="30"/>
  <c r="BR71" i="30"/>
  <c r="BO71" i="30"/>
  <c r="Q71" i="30"/>
  <c r="BT70" i="30"/>
  <c r="BS70" i="30"/>
  <c r="BR70" i="30"/>
  <c r="BO70" i="30"/>
  <c r="Q70" i="30"/>
  <c r="BT69" i="30"/>
  <c r="BS69" i="30"/>
  <c r="BR69" i="30"/>
  <c r="BO69" i="30"/>
  <c r="Q69" i="30"/>
  <c r="BT68" i="30"/>
  <c r="BS68" i="30"/>
  <c r="BR68" i="30"/>
  <c r="BO68" i="30"/>
  <c r="Q68" i="30"/>
  <c r="BT67" i="30"/>
  <c r="BS67" i="30"/>
  <c r="BR67" i="30"/>
  <c r="BO67" i="30"/>
  <c r="Q67" i="30"/>
  <c r="BN66" i="30"/>
  <c r="BM66" i="30"/>
  <c r="BL66" i="30"/>
  <c r="BT65" i="30"/>
  <c r="BS65" i="30"/>
  <c r="BR65" i="30"/>
  <c r="BO65" i="30"/>
  <c r="Q65" i="30"/>
  <c r="BT64" i="30"/>
  <c r="BS64" i="30"/>
  <c r="BR64" i="30"/>
  <c r="BO64" i="30"/>
  <c r="Q64" i="30"/>
  <c r="BT63" i="30"/>
  <c r="BS63" i="30"/>
  <c r="BR63" i="30"/>
  <c r="BO63" i="30"/>
  <c r="Q63" i="30"/>
  <c r="BT62" i="30"/>
  <c r="BS62" i="30"/>
  <c r="BR62" i="30"/>
  <c r="BO62" i="30"/>
  <c r="Q62" i="30"/>
  <c r="BT61" i="30"/>
  <c r="BS61" i="30"/>
  <c r="BR61" i="30"/>
  <c r="BO61" i="30"/>
  <c r="Q61" i="30"/>
  <c r="BN60" i="30"/>
  <c r="BM60" i="30"/>
  <c r="BL60" i="30"/>
  <c r="BT59" i="30"/>
  <c r="BS59" i="30"/>
  <c r="BR59" i="30"/>
  <c r="BO59" i="30"/>
  <c r="Q59" i="30"/>
  <c r="BT58" i="30"/>
  <c r="BS58" i="30"/>
  <c r="BR58" i="30"/>
  <c r="BO58" i="30"/>
  <c r="Q58" i="30"/>
  <c r="BT57" i="30"/>
  <c r="BS57" i="30"/>
  <c r="BR57" i="30"/>
  <c r="BO57" i="30"/>
  <c r="Q57" i="30"/>
  <c r="BT56" i="30"/>
  <c r="BS56" i="30"/>
  <c r="BR56" i="30"/>
  <c r="BO56" i="30"/>
  <c r="Q56" i="30"/>
  <c r="BT55" i="30"/>
  <c r="BS55" i="30"/>
  <c r="BR55" i="30"/>
  <c r="BO55" i="30"/>
  <c r="Q55" i="30"/>
  <c r="BN54" i="30"/>
  <c r="BM54" i="30"/>
  <c r="BL54" i="30"/>
  <c r="BT53" i="30"/>
  <c r="BS53" i="30"/>
  <c r="BR53" i="30"/>
  <c r="BO53" i="30"/>
  <c r="Q53" i="30"/>
  <c r="BT52" i="30"/>
  <c r="BS52" i="30"/>
  <c r="BR52" i="30"/>
  <c r="BO52" i="30"/>
  <c r="Q52" i="30"/>
  <c r="BT51" i="30"/>
  <c r="BS51" i="30"/>
  <c r="BR51" i="30"/>
  <c r="BO51" i="30"/>
  <c r="Q51" i="30"/>
  <c r="BT50" i="30"/>
  <c r="BS50" i="30"/>
  <c r="BR50" i="30"/>
  <c r="BO50" i="30"/>
  <c r="Q50" i="30"/>
  <c r="AQ48" i="30"/>
  <c r="BT49" i="30"/>
  <c r="BS49" i="30"/>
  <c r="BR49" i="30"/>
  <c r="BO49" i="30"/>
  <c r="Q49" i="30"/>
  <c r="BN48" i="30"/>
  <c r="BM48" i="30"/>
  <c r="BL48" i="30"/>
  <c r="BT47" i="30"/>
  <c r="BS47" i="30"/>
  <c r="BR47" i="30"/>
  <c r="BO47" i="30"/>
  <c r="Q47" i="30"/>
  <c r="BT46" i="30"/>
  <c r="BS46" i="30"/>
  <c r="BR46" i="30"/>
  <c r="BO46" i="30"/>
  <c r="Q46" i="30"/>
  <c r="BT45" i="30"/>
  <c r="BS45" i="30"/>
  <c r="BR45" i="30"/>
  <c r="BO45" i="30"/>
  <c r="Q45" i="30"/>
  <c r="BT44" i="30"/>
  <c r="BS44" i="30"/>
  <c r="BO44" i="30"/>
  <c r="Q44" i="30"/>
  <c r="BT43" i="30"/>
  <c r="BO43" i="30"/>
  <c r="Q43" i="30"/>
  <c r="BS43" i="30"/>
  <c r="BN42" i="30"/>
  <c r="BM42" i="30"/>
  <c r="BL42" i="30"/>
  <c r="P42" i="30"/>
  <c r="O42" i="30"/>
  <c r="N42" i="30"/>
  <c r="BT39" i="30"/>
  <c r="BS39" i="30"/>
  <c r="BR39" i="30"/>
  <c r="BO39" i="30"/>
  <c r="Q39" i="30"/>
  <c r="G39" i="30"/>
  <c r="BT38" i="30"/>
  <c r="BS38" i="30"/>
  <c r="BR38" i="30"/>
  <c r="BO38" i="30"/>
  <c r="Q38" i="30"/>
  <c r="G38" i="30"/>
  <c r="BT37" i="30"/>
  <c r="BS37" i="30"/>
  <c r="BR37" i="30"/>
  <c r="BO37" i="30"/>
  <c r="Q37" i="30"/>
  <c r="G37" i="30"/>
  <c r="BT36" i="30"/>
  <c r="BS36" i="30"/>
  <c r="BR36" i="30"/>
  <c r="BO36" i="30"/>
  <c r="Q36" i="30"/>
  <c r="G36" i="30"/>
  <c r="BT35" i="30"/>
  <c r="BS35" i="30"/>
  <c r="BR35" i="30"/>
  <c r="BO35" i="30"/>
  <c r="Q35" i="30"/>
  <c r="G35" i="30"/>
  <c r="BN34" i="30"/>
  <c r="BM34" i="30"/>
  <c r="BL34" i="30"/>
  <c r="P34" i="30"/>
  <c r="O34" i="30"/>
  <c r="N34" i="30"/>
  <c r="BT33" i="30"/>
  <c r="BS33" i="30"/>
  <c r="BR33" i="30"/>
  <c r="BO33" i="30"/>
  <c r="Q33" i="30"/>
  <c r="G33" i="30"/>
  <c r="BT32" i="30"/>
  <c r="BS32" i="30"/>
  <c r="BR32" i="30"/>
  <c r="BO32" i="30"/>
  <c r="Q32" i="30"/>
  <c r="G32" i="30"/>
  <c r="BT31" i="30"/>
  <c r="BS31" i="30"/>
  <c r="BR31" i="30"/>
  <c r="BO31" i="30"/>
  <c r="Q31" i="30"/>
  <c r="G31" i="30"/>
  <c r="BT30" i="30"/>
  <c r="BS30" i="30"/>
  <c r="BR30" i="30"/>
  <c r="BO30" i="30"/>
  <c r="Q30" i="30"/>
  <c r="G30" i="30"/>
  <c r="AY28" i="30"/>
  <c r="BT29" i="30"/>
  <c r="BS29" i="30"/>
  <c r="BR29" i="30"/>
  <c r="BO29" i="30"/>
  <c r="Q29" i="30"/>
  <c r="G29" i="30"/>
  <c r="BN28" i="30"/>
  <c r="BM28" i="30"/>
  <c r="BL28" i="30"/>
  <c r="P28" i="30"/>
  <c r="O28" i="30"/>
  <c r="BT27" i="30"/>
  <c r="BS27" i="30"/>
  <c r="BR27" i="30"/>
  <c r="BO27" i="30"/>
  <c r="Q27" i="30"/>
  <c r="G27" i="30"/>
  <c r="BT26" i="30"/>
  <c r="BS26" i="30"/>
  <c r="BR26" i="30"/>
  <c r="BO26" i="30"/>
  <c r="Q26" i="30"/>
  <c r="G26" i="30"/>
  <c r="BT25" i="30"/>
  <c r="BS25" i="30"/>
  <c r="BR25" i="30"/>
  <c r="BO25" i="30"/>
  <c r="Q25" i="30"/>
  <c r="G25" i="30"/>
  <c r="BT24" i="30"/>
  <c r="BS24" i="30"/>
  <c r="BR24" i="30"/>
  <c r="BO24" i="30"/>
  <c r="Q24" i="30"/>
  <c r="G24" i="30"/>
  <c r="BT23" i="30"/>
  <c r="BS23" i="30"/>
  <c r="BR23" i="30"/>
  <c r="BO23" i="30"/>
  <c r="Q23" i="30"/>
  <c r="G23" i="30"/>
  <c r="BN22" i="30"/>
  <c r="BM22" i="30"/>
  <c r="BL22" i="30"/>
  <c r="P22" i="30"/>
  <c r="O22" i="30"/>
  <c r="N22" i="30"/>
  <c r="BT21" i="30"/>
  <c r="BS21" i="30"/>
  <c r="BR21" i="30"/>
  <c r="BO21" i="30"/>
  <c r="Q21" i="30"/>
  <c r="G21" i="30"/>
  <c r="BT20" i="30"/>
  <c r="BS20" i="30"/>
  <c r="BR20" i="30"/>
  <c r="BO20" i="30"/>
  <c r="Q20" i="30"/>
  <c r="G20" i="30"/>
  <c r="BT19" i="30"/>
  <c r="BS19" i="30"/>
  <c r="BR19" i="30"/>
  <c r="BO19" i="30"/>
  <c r="Q19" i="30"/>
  <c r="G19" i="30"/>
  <c r="BT18" i="30"/>
  <c r="BS18" i="30"/>
  <c r="BR18" i="30"/>
  <c r="BO18" i="30"/>
  <c r="Q18" i="30"/>
  <c r="G18" i="30"/>
  <c r="BT17" i="30"/>
  <c r="BS17" i="30"/>
  <c r="BR17" i="30"/>
  <c r="BO17" i="30"/>
  <c r="Q17" i="30"/>
  <c r="G17" i="30"/>
  <c r="BN16" i="30"/>
  <c r="BM16" i="30"/>
  <c r="BL16" i="30"/>
  <c r="P16" i="30"/>
  <c r="O16" i="30"/>
  <c r="N16" i="30"/>
  <c r="BT15" i="30"/>
  <c r="BS15" i="30"/>
  <c r="BR15" i="30"/>
  <c r="BO15" i="30"/>
  <c r="Q15" i="30"/>
  <c r="G15" i="30"/>
  <c r="BT14" i="30"/>
  <c r="BS14" i="30"/>
  <c r="BR14" i="30"/>
  <c r="BO14" i="30"/>
  <c r="Q14" i="30"/>
  <c r="G14" i="30"/>
  <c r="BT13" i="30"/>
  <c r="BS13" i="30"/>
  <c r="BR13" i="30"/>
  <c r="BO13" i="30"/>
  <c r="Q13" i="30"/>
  <c r="G13" i="30"/>
  <c r="BT12" i="30"/>
  <c r="BS12" i="30"/>
  <c r="BO12" i="30"/>
  <c r="Q12" i="30"/>
  <c r="G12" i="30"/>
  <c r="BT11" i="30"/>
  <c r="BO11" i="30"/>
  <c r="Q11" i="30"/>
  <c r="BS11" i="30"/>
  <c r="G11" i="30"/>
  <c r="BN10" i="30"/>
  <c r="BM10" i="30"/>
  <c r="BL10" i="30"/>
  <c r="P10" i="30"/>
  <c r="O10" i="30"/>
  <c r="N10" i="30"/>
  <c r="CB5" i="30"/>
  <c r="BZ5" i="30"/>
  <c r="BT5" i="30"/>
  <c r="BS5" i="30"/>
  <c r="BN5" i="30"/>
  <c r="BM5" i="30"/>
  <c r="P5" i="30"/>
  <c r="O5" i="30"/>
  <c r="CD203" i="19"/>
  <c r="CE107" i="19"/>
  <c r="CD75" i="19"/>
  <c r="AT268" i="19"/>
  <c r="AS268" i="19"/>
  <c r="AR268" i="19"/>
  <c r="AQ268" i="19"/>
  <c r="AP268" i="19"/>
  <c r="AO268" i="19"/>
  <c r="AK268" i="19"/>
  <c r="AJ268" i="19"/>
  <c r="AI268" i="19"/>
  <c r="AH268" i="19"/>
  <c r="AG268" i="19"/>
  <c r="AF268" i="19"/>
  <c r="AT267" i="19"/>
  <c r="AS267" i="19"/>
  <c r="AR267" i="19"/>
  <c r="AQ267" i="19"/>
  <c r="AP267" i="19"/>
  <c r="AO267" i="19"/>
  <c r="AK267" i="19"/>
  <c r="AJ267" i="19"/>
  <c r="AI267" i="19"/>
  <c r="AH267" i="19"/>
  <c r="AG267" i="19"/>
  <c r="AF267" i="19"/>
  <c r="AT266" i="19"/>
  <c r="AS266" i="19"/>
  <c r="AR266" i="19"/>
  <c r="AQ266" i="19"/>
  <c r="AP266" i="19"/>
  <c r="AO266" i="19"/>
  <c r="AK266" i="19"/>
  <c r="AJ266" i="19"/>
  <c r="AI266" i="19"/>
  <c r="AH266" i="19"/>
  <c r="AG266" i="19"/>
  <c r="AF266" i="19"/>
  <c r="AT263" i="19"/>
  <c r="AS263" i="19"/>
  <c r="AR263" i="19"/>
  <c r="AQ263" i="19"/>
  <c r="AP263" i="19"/>
  <c r="AO263" i="19"/>
  <c r="AK263" i="19"/>
  <c r="AJ263" i="19"/>
  <c r="AI263" i="19"/>
  <c r="AH263" i="19"/>
  <c r="AG263" i="19"/>
  <c r="AF263" i="19"/>
  <c r="AT262" i="19"/>
  <c r="AS262" i="19"/>
  <c r="AR262" i="19"/>
  <c r="AQ262" i="19"/>
  <c r="AP262" i="19"/>
  <c r="AO262" i="19"/>
  <c r="AK262" i="19"/>
  <c r="AJ262" i="19"/>
  <c r="AI262" i="19"/>
  <c r="AH262" i="19"/>
  <c r="AG262" i="19"/>
  <c r="AF262" i="19"/>
  <c r="AT261" i="19"/>
  <c r="AS261" i="19"/>
  <c r="AR261" i="19"/>
  <c r="AQ261" i="19"/>
  <c r="AP261" i="19"/>
  <c r="AO261" i="19"/>
  <c r="AK261" i="19"/>
  <c r="AJ261" i="19"/>
  <c r="AI261" i="19"/>
  <c r="AH261" i="19"/>
  <c r="AG261" i="19"/>
  <c r="AF261" i="19"/>
  <c r="AT260" i="19"/>
  <c r="BB260" i="19" s="1"/>
  <c r="AS260" i="19"/>
  <c r="AR260" i="19"/>
  <c r="AQ260" i="19"/>
  <c r="AP260" i="19"/>
  <c r="AO260" i="19"/>
  <c r="AK260" i="19"/>
  <c r="AJ260" i="19"/>
  <c r="AI260" i="19"/>
  <c r="AH260" i="19"/>
  <c r="AG260" i="19"/>
  <c r="AF260" i="19"/>
  <c r="AT259" i="19"/>
  <c r="AS259" i="19"/>
  <c r="AR259" i="19"/>
  <c r="AQ259" i="19"/>
  <c r="AP259" i="19"/>
  <c r="AO259" i="19"/>
  <c r="AK259" i="19"/>
  <c r="AJ259" i="19"/>
  <c r="AI259" i="19"/>
  <c r="AH259" i="19"/>
  <c r="AG259" i="19"/>
  <c r="AF259" i="19"/>
  <c r="AT257" i="19"/>
  <c r="BB257" i="19" s="1"/>
  <c r="AS257" i="19"/>
  <c r="AR257" i="19"/>
  <c r="AQ257" i="19"/>
  <c r="AP257" i="19"/>
  <c r="AO257" i="19"/>
  <c r="AK257" i="19"/>
  <c r="AJ257" i="19"/>
  <c r="AI257" i="19"/>
  <c r="AH257" i="19"/>
  <c r="AG257" i="19"/>
  <c r="AF257" i="19"/>
  <c r="AT256" i="19"/>
  <c r="AS256" i="19"/>
  <c r="AR256" i="19"/>
  <c r="AQ256" i="19"/>
  <c r="AP256" i="19"/>
  <c r="AO256" i="19"/>
  <c r="AK256" i="19"/>
  <c r="AJ256" i="19"/>
  <c r="AI256" i="19"/>
  <c r="AH256" i="19"/>
  <c r="AG256" i="19"/>
  <c r="AF256" i="19"/>
  <c r="AT255" i="19"/>
  <c r="AS255" i="19"/>
  <c r="AR255" i="19"/>
  <c r="AQ255" i="19"/>
  <c r="AP255" i="19"/>
  <c r="AO255" i="19"/>
  <c r="AK255" i="19"/>
  <c r="AJ255" i="19"/>
  <c r="AI255" i="19"/>
  <c r="AH255" i="19"/>
  <c r="AG255" i="19"/>
  <c r="AF255" i="19"/>
  <c r="AT254" i="19"/>
  <c r="AS254" i="19"/>
  <c r="AR254" i="19"/>
  <c r="AQ254" i="19"/>
  <c r="AP254" i="19"/>
  <c r="AO254" i="19"/>
  <c r="AK254" i="19"/>
  <c r="AJ254" i="19"/>
  <c r="AI254" i="19"/>
  <c r="AH254" i="19"/>
  <c r="AG254" i="19"/>
  <c r="AF254" i="19"/>
  <c r="AT253" i="19"/>
  <c r="AS253" i="19"/>
  <c r="AR253" i="19"/>
  <c r="AQ253" i="19"/>
  <c r="AP253" i="19"/>
  <c r="AO253" i="19"/>
  <c r="AK253" i="19"/>
  <c r="AJ253" i="19"/>
  <c r="AI253" i="19"/>
  <c r="AH253" i="19"/>
  <c r="AG253" i="19"/>
  <c r="AF253" i="19"/>
  <c r="AT251" i="19"/>
  <c r="AS251" i="19"/>
  <c r="AR251" i="19"/>
  <c r="AQ251" i="19"/>
  <c r="AP251" i="19"/>
  <c r="AO251" i="19"/>
  <c r="AK251" i="19"/>
  <c r="AJ251" i="19"/>
  <c r="AI251" i="19"/>
  <c r="AH251" i="19"/>
  <c r="AG251" i="19"/>
  <c r="AF251" i="19"/>
  <c r="AT250" i="19"/>
  <c r="AS250" i="19"/>
  <c r="AR250" i="19"/>
  <c r="AQ250" i="19"/>
  <c r="AP250" i="19"/>
  <c r="AO250" i="19"/>
  <c r="AK250" i="19"/>
  <c r="AJ250" i="19"/>
  <c r="AI250" i="19"/>
  <c r="AH250" i="19"/>
  <c r="AG250" i="19"/>
  <c r="AF250" i="19"/>
  <c r="AT249" i="19"/>
  <c r="AS249" i="19"/>
  <c r="AR249" i="19"/>
  <c r="AQ249" i="19"/>
  <c r="AP249" i="19"/>
  <c r="AO249" i="19"/>
  <c r="AK249" i="19"/>
  <c r="AJ249" i="19"/>
  <c r="AI249" i="19"/>
  <c r="AH249" i="19"/>
  <c r="AG249" i="19"/>
  <c r="AF249" i="19"/>
  <c r="AT248" i="19"/>
  <c r="AS248" i="19"/>
  <c r="AR248" i="19"/>
  <c r="AQ248" i="19"/>
  <c r="AP248" i="19"/>
  <c r="AO248" i="19"/>
  <c r="AK248" i="19"/>
  <c r="AJ248" i="19"/>
  <c r="AI248" i="19"/>
  <c r="AH248" i="19"/>
  <c r="AG248" i="19"/>
  <c r="AF248" i="19"/>
  <c r="AT247" i="19"/>
  <c r="AS247" i="19"/>
  <c r="AR247" i="19"/>
  <c r="AQ247" i="19"/>
  <c r="AP247" i="19"/>
  <c r="AO247" i="19"/>
  <c r="AK247" i="19"/>
  <c r="AJ247" i="19"/>
  <c r="AI247" i="19"/>
  <c r="AH247" i="19"/>
  <c r="AG247" i="19"/>
  <c r="AF247" i="19"/>
  <c r="AT245" i="19"/>
  <c r="AS245" i="19"/>
  <c r="AR245" i="19"/>
  <c r="AQ245" i="19"/>
  <c r="AP245" i="19"/>
  <c r="AO245" i="19"/>
  <c r="AK245" i="19"/>
  <c r="AJ245" i="19"/>
  <c r="AI245" i="19"/>
  <c r="AH245" i="19"/>
  <c r="AG245" i="19"/>
  <c r="AF245" i="19"/>
  <c r="AT244" i="19"/>
  <c r="AS244" i="19"/>
  <c r="AR244" i="19"/>
  <c r="AQ244" i="19"/>
  <c r="AP244" i="19"/>
  <c r="AO244" i="19"/>
  <c r="AK244" i="19"/>
  <c r="AJ244" i="19"/>
  <c r="AI244" i="19"/>
  <c r="AH244" i="19"/>
  <c r="AG244" i="19"/>
  <c r="AF244" i="19"/>
  <c r="AT243" i="19"/>
  <c r="AS243" i="19"/>
  <c r="AR243" i="19"/>
  <c r="AQ243" i="19"/>
  <c r="AP243" i="19"/>
  <c r="AO243" i="19"/>
  <c r="AK243" i="19"/>
  <c r="AJ243" i="19"/>
  <c r="AI243" i="19"/>
  <c r="AH243" i="19"/>
  <c r="AG243" i="19"/>
  <c r="AF243" i="19"/>
  <c r="AT242" i="19"/>
  <c r="AS242" i="19"/>
  <c r="AR242" i="19"/>
  <c r="AQ242" i="19"/>
  <c r="AP242" i="19"/>
  <c r="AO242" i="19"/>
  <c r="AK242" i="19"/>
  <c r="AJ242" i="19"/>
  <c r="AI242" i="19"/>
  <c r="AH242" i="19"/>
  <c r="AG242" i="19"/>
  <c r="AF242" i="19"/>
  <c r="AT241" i="19"/>
  <c r="AS241" i="19"/>
  <c r="AR241" i="19"/>
  <c r="AQ241" i="19"/>
  <c r="AP241" i="19"/>
  <c r="AO241" i="19"/>
  <c r="AK241" i="19"/>
  <c r="AJ241" i="19"/>
  <c r="AI241" i="19"/>
  <c r="AH241" i="19"/>
  <c r="AG241" i="19"/>
  <c r="AF241" i="19"/>
  <c r="AT239" i="19"/>
  <c r="AS239" i="19"/>
  <c r="AR239" i="19"/>
  <c r="AQ239" i="19"/>
  <c r="AP239" i="19"/>
  <c r="AO239" i="19"/>
  <c r="AK239" i="19"/>
  <c r="AJ239" i="19"/>
  <c r="AI239" i="19"/>
  <c r="AH239" i="19"/>
  <c r="AG239" i="19"/>
  <c r="AF239" i="19"/>
  <c r="AT238" i="19"/>
  <c r="AS238" i="19"/>
  <c r="AR238" i="19"/>
  <c r="AQ238" i="19"/>
  <c r="AP238" i="19"/>
  <c r="AO238" i="19"/>
  <c r="AK238" i="19"/>
  <c r="AJ238" i="19"/>
  <c r="AI238" i="19"/>
  <c r="AH238" i="19"/>
  <c r="AG238" i="19"/>
  <c r="AF238" i="19"/>
  <c r="AT237" i="19"/>
  <c r="AS237" i="19"/>
  <c r="AR237" i="19"/>
  <c r="AQ237" i="19"/>
  <c r="AP237" i="19"/>
  <c r="AO237" i="19"/>
  <c r="AK237" i="19"/>
  <c r="AJ237" i="19"/>
  <c r="AI237" i="19"/>
  <c r="AH237" i="19"/>
  <c r="AG237" i="19"/>
  <c r="AF237" i="19"/>
  <c r="AT236" i="19"/>
  <c r="AT234" i="19" s="1"/>
  <c r="AS236" i="19"/>
  <c r="AR236" i="19"/>
  <c r="AQ236" i="19"/>
  <c r="AP236" i="19"/>
  <c r="AO236" i="19"/>
  <c r="AK236" i="19"/>
  <c r="AJ236" i="19"/>
  <c r="AI236" i="19"/>
  <c r="AH236" i="19"/>
  <c r="AG236" i="19"/>
  <c r="AF236" i="19"/>
  <c r="AT235" i="19"/>
  <c r="AS235" i="19"/>
  <c r="AR235" i="19"/>
  <c r="AQ235" i="19"/>
  <c r="AP235" i="19"/>
  <c r="AO235" i="19"/>
  <c r="AK235" i="19"/>
  <c r="AJ235" i="19"/>
  <c r="AI235" i="19"/>
  <c r="AH235" i="19"/>
  <c r="AG235" i="19"/>
  <c r="AF235" i="19"/>
  <c r="AT231" i="19"/>
  <c r="AS231" i="19"/>
  <c r="AR231" i="19"/>
  <c r="AQ231" i="19"/>
  <c r="AP231" i="19"/>
  <c r="AO231" i="19"/>
  <c r="AK231" i="19"/>
  <c r="AJ231" i="19"/>
  <c r="AI231" i="19"/>
  <c r="AH231" i="19"/>
  <c r="AG231" i="19"/>
  <c r="AF231" i="19"/>
  <c r="AT230" i="19"/>
  <c r="AS230" i="19"/>
  <c r="AR230" i="19"/>
  <c r="AQ230" i="19"/>
  <c r="AP230" i="19"/>
  <c r="AO230" i="19"/>
  <c r="AK230" i="19"/>
  <c r="AJ230" i="19"/>
  <c r="AI230" i="19"/>
  <c r="AH230" i="19"/>
  <c r="AG230" i="19"/>
  <c r="AF230" i="19"/>
  <c r="AT229" i="19"/>
  <c r="AS229" i="19"/>
  <c r="AR229" i="19"/>
  <c r="AQ229" i="19"/>
  <c r="AP229" i="19"/>
  <c r="AO229" i="19"/>
  <c r="AK229" i="19"/>
  <c r="AJ229" i="19"/>
  <c r="AI229" i="19"/>
  <c r="AH229" i="19"/>
  <c r="AG229" i="19"/>
  <c r="AF229" i="19"/>
  <c r="AT228" i="19"/>
  <c r="AS228" i="19"/>
  <c r="AR228" i="19"/>
  <c r="AQ228" i="19"/>
  <c r="AP228" i="19"/>
  <c r="AO228" i="19"/>
  <c r="AK228" i="19"/>
  <c r="AJ228" i="19"/>
  <c r="AI228" i="19"/>
  <c r="AH228" i="19"/>
  <c r="AG228" i="19"/>
  <c r="AF228" i="19"/>
  <c r="AT227" i="19"/>
  <c r="AS227" i="19"/>
  <c r="AR227" i="19"/>
  <c r="AQ227" i="19"/>
  <c r="AP227" i="19"/>
  <c r="AO227" i="19"/>
  <c r="AK227" i="19"/>
  <c r="AJ227" i="19"/>
  <c r="AI227" i="19"/>
  <c r="AH227" i="19"/>
  <c r="AG227" i="19"/>
  <c r="AF227" i="19"/>
  <c r="AT225" i="19"/>
  <c r="AS225" i="19"/>
  <c r="AR225" i="19"/>
  <c r="AQ225" i="19"/>
  <c r="AP225" i="19"/>
  <c r="AO225" i="19"/>
  <c r="AK225" i="19"/>
  <c r="AJ225" i="19"/>
  <c r="AI225" i="19"/>
  <c r="AH225" i="19"/>
  <c r="AG225" i="19"/>
  <c r="AF225" i="19"/>
  <c r="AT224" i="19"/>
  <c r="AS224" i="19"/>
  <c r="AR224" i="19"/>
  <c r="AQ224" i="19"/>
  <c r="AP224" i="19"/>
  <c r="AO224" i="19"/>
  <c r="AK224" i="19"/>
  <c r="AJ224" i="19"/>
  <c r="AI224" i="19"/>
  <c r="AH224" i="19"/>
  <c r="AG224" i="19"/>
  <c r="AF224" i="19"/>
  <c r="AT223" i="19"/>
  <c r="AS223" i="19"/>
  <c r="AR223" i="19"/>
  <c r="AQ223" i="19"/>
  <c r="AP223" i="19"/>
  <c r="AO223" i="19"/>
  <c r="AK223" i="19"/>
  <c r="AJ223" i="19"/>
  <c r="AI223" i="19"/>
  <c r="AH223" i="19"/>
  <c r="AG223" i="19"/>
  <c r="AF223" i="19"/>
  <c r="AT222" i="19"/>
  <c r="AS222" i="19"/>
  <c r="AR222" i="19"/>
  <c r="AQ222" i="19"/>
  <c r="AP222" i="19"/>
  <c r="AO222" i="19"/>
  <c r="AK222" i="19"/>
  <c r="AJ222" i="19"/>
  <c r="AI222" i="19"/>
  <c r="AH222" i="19"/>
  <c r="AG222" i="19"/>
  <c r="AF222" i="19"/>
  <c r="AT221" i="19"/>
  <c r="AS221" i="19"/>
  <c r="AR221" i="19"/>
  <c r="AQ221" i="19"/>
  <c r="AP221" i="19"/>
  <c r="AO221" i="19"/>
  <c r="AK221" i="19"/>
  <c r="AJ221" i="19"/>
  <c r="AI221" i="19"/>
  <c r="AH221" i="19"/>
  <c r="AG221" i="19"/>
  <c r="AF221" i="19"/>
  <c r="AT219" i="19"/>
  <c r="BB219" i="19" s="1"/>
  <c r="AS219" i="19"/>
  <c r="AR219" i="19"/>
  <c r="AQ219" i="19"/>
  <c r="AP219" i="19"/>
  <c r="AO219" i="19"/>
  <c r="AK219" i="19"/>
  <c r="AJ219" i="19"/>
  <c r="AI219" i="19"/>
  <c r="AH219" i="19"/>
  <c r="AG219" i="19"/>
  <c r="AF219" i="19"/>
  <c r="AT218" i="19"/>
  <c r="AS218" i="19"/>
  <c r="AR218" i="19"/>
  <c r="AQ218" i="19"/>
  <c r="AP218" i="19"/>
  <c r="AO218" i="19"/>
  <c r="AK218" i="19"/>
  <c r="AJ218" i="19"/>
  <c r="AI218" i="19"/>
  <c r="AH218" i="19"/>
  <c r="AG218" i="19"/>
  <c r="AF218" i="19"/>
  <c r="AT217" i="19"/>
  <c r="AS217" i="19"/>
  <c r="AR217" i="19"/>
  <c r="AQ217" i="19"/>
  <c r="AP217" i="19"/>
  <c r="AO217" i="19"/>
  <c r="AK217" i="19"/>
  <c r="AJ217" i="19"/>
  <c r="AI217" i="19"/>
  <c r="AH217" i="19"/>
  <c r="AG217" i="19"/>
  <c r="AF217" i="19"/>
  <c r="AT216" i="19"/>
  <c r="AS216" i="19"/>
  <c r="AR216" i="19"/>
  <c r="AQ216" i="19"/>
  <c r="AP216" i="19"/>
  <c r="AO216" i="19"/>
  <c r="AK216" i="19"/>
  <c r="AJ216" i="19"/>
  <c r="AI216" i="19"/>
  <c r="AH216" i="19"/>
  <c r="AG216" i="19"/>
  <c r="AF216" i="19"/>
  <c r="AT215" i="19"/>
  <c r="AS215" i="19"/>
  <c r="AR215" i="19"/>
  <c r="AQ215" i="19"/>
  <c r="AP215" i="19"/>
  <c r="AO215" i="19"/>
  <c r="AK215" i="19"/>
  <c r="AJ215" i="19"/>
  <c r="AI215" i="19"/>
  <c r="AH215" i="19"/>
  <c r="AG215" i="19"/>
  <c r="AF215" i="19"/>
  <c r="AT213" i="19"/>
  <c r="AS213" i="19"/>
  <c r="AR213" i="19"/>
  <c r="AQ213" i="19"/>
  <c r="AP213" i="19"/>
  <c r="AO213" i="19"/>
  <c r="AK213" i="19"/>
  <c r="AJ213" i="19"/>
  <c r="AI213" i="19"/>
  <c r="AH213" i="19"/>
  <c r="AG213" i="19"/>
  <c r="AF213" i="19"/>
  <c r="AT212" i="19"/>
  <c r="BB212" i="19" s="1"/>
  <c r="AS212" i="19"/>
  <c r="AR212" i="19"/>
  <c r="AQ212" i="19"/>
  <c r="AP212" i="19"/>
  <c r="AO212" i="19"/>
  <c r="AK212" i="19"/>
  <c r="AJ212" i="19"/>
  <c r="AI212" i="19"/>
  <c r="AH212" i="19"/>
  <c r="AG212" i="19"/>
  <c r="AF212" i="19"/>
  <c r="AT211" i="19"/>
  <c r="AS211" i="19"/>
  <c r="AR211" i="19"/>
  <c r="AQ211" i="19"/>
  <c r="AP211" i="19"/>
  <c r="AO211" i="19"/>
  <c r="AK211" i="19"/>
  <c r="AJ211" i="19"/>
  <c r="AI211" i="19"/>
  <c r="AH211" i="19"/>
  <c r="AG211" i="19"/>
  <c r="AF211" i="19"/>
  <c r="AT210" i="19"/>
  <c r="BB210" i="19" s="1"/>
  <c r="AS210" i="19"/>
  <c r="AR210" i="19"/>
  <c r="AQ210" i="19"/>
  <c r="AP210" i="19"/>
  <c r="AO210" i="19"/>
  <c r="AK210" i="19"/>
  <c r="AJ210" i="19"/>
  <c r="AI210" i="19"/>
  <c r="AH210" i="19"/>
  <c r="AG210" i="19"/>
  <c r="AF210" i="19"/>
  <c r="AT209" i="19"/>
  <c r="AS209" i="19"/>
  <c r="AR209" i="19"/>
  <c r="AQ209" i="19"/>
  <c r="AP209" i="19"/>
  <c r="AO209" i="19"/>
  <c r="AK209" i="19"/>
  <c r="AJ209" i="19"/>
  <c r="AI209" i="19"/>
  <c r="AH209" i="19"/>
  <c r="AG209" i="19"/>
  <c r="AF209" i="19"/>
  <c r="AT207" i="19"/>
  <c r="AS207" i="19"/>
  <c r="AR207" i="19"/>
  <c r="AQ207" i="19"/>
  <c r="AP207" i="19"/>
  <c r="AO207" i="19"/>
  <c r="AK207" i="19"/>
  <c r="AJ207" i="19"/>
  <c r="AI207" i="19"/>
  <c r="AH207" i="19"/>
  <c r="AG207" i="19"/>
  <c r="AF207" i="19"/>
  <c r="AT206" i="19"/>
  <c r="AS206" i="19"/>
  <c r="AR206" i="19"/>
  <c r="AQ206" i="19"/>
  <c r="AP206" i="19"/>
  <c r="AO206" i="19"/>
  <c r="AK206" i="19"/>
  <c r="AJ206" i="19"/>
  <c r="AI206" i="19"/>
  <c r="AH206" i="19"/>
  <c r="AG206" i="19"/>
  <c r="AF206" i="19"/>
  <c r="AT205" i="19"/>
  <c r="AS205" i="19"/>
  <c r="AR205" i="19"/>
  <c r="AQ205" i="19"/>
  <c r="AP205" i="19"/>
  <c r="AO205" i="19"/>
  <c r="AK205" i="19"/>
  <c r="AJ205" i="19"/>
  <c r="AI205" i="19"/>
  <c r="AH205" i="19"/>
  <c r="AG205" i="19"/>
  <c r="AF205" i="19"/>
  <c r="AT204" i="19"/>
  <c r="AS204" i="19"/>
  <c r="AR204" i="19"/>
  <c r="AQ204" i="19"/>
  <c r="AP204" i="19"/>
  <c r="AO204" i="19"/>
  <c r="AK204" i="19"/>
  <c r="AJ204" i="19"/>
  <c r="AI204" i="19"/>
  <c r="AH204" i="19"/>
  <c r="AG204" i="19"/>
  <c r="AF204" i="19"/>
  <c r="AT203" i="19"/>
  <c r="AS203" i="19"/>
  <c r="AR203" i="19"/>
  <c r="AQ203" i="19"/>
  <c r="AP203" i="19"/>
  <c r="AO203" i="19"/>
  <c r="AK203" i="19"/>
  <c r="AJ203" i="19"/>
  <c r="AI203" i="19"/>
  <c r="AH203" i="19"/>
  <c r="AG203" i="19"/>
  <c r="AF203" i="19"/>
  <c r="AT199" i="19"/>
  <c r="AS199" i="19"/>
  <c r="AR199" i="19"/>
  <c r="AQ199" i="19"/>
  <c r="AP199" i="19"/>
  <c r="AO199" i="19"/>
  <c r="AK199" i="19"/>
  <c r="AJ199" i="19"/>
  <c r="AI199" i="19"/>
  <c r="AH199" i="19"/>
  <c r="AG199" i="19"/>
  <c r="AF199" i="19"/>
  <c r="AT198" i="19"/>
  <c r="AS198" i="19"/>
  <c r="AR198" i="19"/>
  <c r="AQ198" i="19"/>
  <c r="AP198" i="19"/>
  <c r="AO198" i="19"/>
  <c r="AK198" i="19"/>
  <c r="AJ198" i="19"/>
  <c r="AI198" i="19"/>
  <c r="AH198" i="19"/>
  <c r="AG198" i="19"/>
  <c r="AF198" i="19"/>
  <c r="AT197" i="19"/>
  <c r="AS197" i="19"/>
  <c r="AR197" i="19"/>
  <c r="AQ197" i="19"/>
  <c r="AP197" i="19"/>
  <c r="AO197" i="19"/>
  <c r="AK197" i="19"/>
  <c r="AJ197" i="19"/>
  <c r="AI197" i="19"/>
  <c r="AH197" i="19"/>
  <c r="AG197" i="19"/>
  <c r="AF197" i="19"/>
  <c r="AT196" i="19"/>
  <c r="AS196" i="19"/>
  <c r="AR196" i="19"/>
  <c r="AQ196" i="19"/>
  <c r="AP196" i="19"/>
  <c r="AO196" i="19"/>
  <c r="AK196" i="19"/>
  <c r="AJ196" i="19"/>
  <c r="AI196" i="19"/>
  <c r="AH196" i="19"/>
  <c r="AG196" i="19"/>
  <c r="AF196" i="19"/>
  <c r="AT195" i="19"/>
  <c r="AS195" i="19"/>
  <c r="AR195" i="19"/>
  <c r="AQ195" i="19"/>
  <c r="AP195" i="19"/>
  <c r="AO195" i="19"/>
  <c r="AK195" i="19"/>
  <c r="AJ195" i="19"/>
  <c r="AI195" i="19"/>
  <c r="AH195" i="19"/>
  <c r="AG195" i="19"/>
  <c r="AF195" i="19"/>
  <c r="AT193" i="19"/>
  <c r="AS193" i="19"/>
  <c r="AR193" i="19"/>
  <c r="AQ193" i="19"/>
  <c r="AP193" i="19"/>
  <c r="AO193" i="19"/>
  <c r="AK193" i="19"/>
  <c r="AJ193" i="19"/>
  <c r="AI193" i="19"/>
  <c r="AH193" i="19"/>
  <c r="AG193" i="19"/>
  <c r="AF193" i="19"/>
  <c r="AT192" i="19"/>
  <c r="AS192" i="19"/>
  <c r="AR192" i="19"/>
  <c r="AQ192" i="19"/>
  <c r="AP192" i="19"/>
  <c r="AO192" i="19"/>
  <c r="AK192" i="19"/>
  <c r="AJ192" i="19"/>
  <c r="AI192" i="19"/>
  <c r="AH192" i="19"/>
  <c r="AG192" i="19"/>
  <c r="AF192" i="19"/>
  <c r="AT191" i="19"/>
  <c r="AS191" i="19"/>
  <c r="AR191" i="19"/>
  <c r="AQ191" i="19"/>
  <c r="AP191" i="19"/>
  <c r="AO191" i="19"/>
  <c r="AK191" i="19"/>
  <c r="AJ191" i="19"/>
  <c r="AI191" i="19"/>
  <c r="AH191" i="19"/>
  <c r="AG191" i="19"/>
  <c r="AF191" i="19"/>
  <c r="AT190" i="19"/>
  <c r="AS190" i="19"/>
  <c r="AR190" i="19"/>
  <c r="AQ190" i="19"/>
  <c r="AP190" i="19"/>
  <c r="AO190" i="19"/>
  <c r="AK190" i="19"/>
  <c r="AJ190" i="19"/>
  <c r="AI190" i="19"/>
  <c r="AH190" i="19"/>
  <c r="AG190" i="19"/>
  <c r="AF190" i="19"/>
  <c r="AT189" i="19"/>
  <c r="AS189" i="19"/>
  <c r="AR189" i="19"/>
  <c r="AQ189" i="19"/>
  <c r="AP189" i="19"/>
  <c r="AO189" i="19"/>
  <c r="AK189" i="19"/>
  <c r="AJ189" i="19"/>
  <c r="AI189" i="19"/>
  <c r="AH189" i="19"/>
  <c r="AG189" i="19"/>
  <c r="AF189" i="19"/>
  <c r="AT187" i="19"/>
  <c r="AS187" i="19"/>
  <c r="AR187" i="19"/>
  <c r="AQ187" i="19"/>
  <c r="AP187" i="19"/>
  <c r="AO187" i="19"/>
  <c r="AK187" i="19"/>
  <c r="AJ187" i="19"/>
  <c r="AI187" i="19"/>
  <c r="AH187" i="19"/>
  <c r="AG187" i="19"/>
  <c r="AF187" i="19"/>
  <c r="AT186" i="19"/>
  <c r="AS186" i="19"/>
  <c r="AR186" i="19"/>
  <c r="AQ186" i="19"/>
  <c r="AP186" i="19"/>
  <c r="AO186" i="19"/>
  <c r="AK186" i="19"/>
  <c r="AJ186" i="19"/>
  <c r="AI186" i="19"/>
  <c r="AH186" i="19"/>
  <c r="AG186" i="19"/>
  <c r="AF186" i="19"/>
  <c r="AT185" i="19"/>
  <c r="AS185" i="19"/>
  <c r="AR185" i="19"/>
  <c r="AQ185" i="19"/>
  <c r="AP185" i="19"/>
  <c r="AO185" i="19"/>
  <c r="AK185" i="19"/>
  <c r="AJ185" i="19"/>
  <c r="AI185" i="19"/>
  <c r="AH185" i="19"/>
  <c r="AG185" i="19"/>
  <c r="AF185" i="19"/>
  <c r="AT184" i="19"/>
  <c r="AS184" i="19"/>
  <c r="AR184" i="19"/>
  <c r="AQ184" i="19"/>
  <c r="AP184" i="19"/>
  <c r="AO184" i="19"/>
  <c r="AK184" i="19"/>
  <c r="AJ184" i="19"/>
  <c r="AI184" i="19"/>
  <c r="AH184" i="19"/>
  <c r="AG184" i="19"/>
  <c r="AF184" i="19"/>
  <c r="AT183" i="19"/>
  <c r="AS183" i="19"/>
  <c r="AR183" i="19"/>
  <c r="AQ183" i="19"/>
  <c r="AP183" i="19"/>
  <c r="AO183" i="19"/>
  <c r="AK183" i="19"/>
  <c r="AJ183" i="19"/>
  <c r="AI183" i="19"/>
  <c r="AH183" i="19"/>
  <c r="AG183" i="19"/>
  <c r="AF183" i="19"/>
  <c r="AT181" i="19"/>
  <c r="BB181" i="19" s="1"/>
  <c r="AS181" i="19"/>
  <c r="AR181" i="19"/>
  <c r="AQ181" i="19"/>
  <c r="AP181" i="19"/>
  <c r="AO181" i="19"/>
  <c r="AK181" i="19"/>
  <c r="AJ181" i="19"/>
  <c r="AI181" i="19"/>
  <c r="AH181" i="19"/>
  <c r="AG181" i="19"/>
  <c r="AF181" i="19"/>
  <c r="AT180" i="19"/>
  <c r="AS180" i="19"/>
  <c r="AR180" i="19"/>
  <c r="AQ180" i="19"/>
  <c r="AP180" i="19"/>
  <c r="AO180" i="19"/>
  <c r="AK180" i="19"/>
  <c r="AJ180" i="19"/>
  <c r="AI180" i="19"/>
  <c r="AH180" i="19"/>
  <c r="AG180" i="19"/>
  <c r="AF180" i="19"/>
  <c r="AT179" i="19"/>
  <c r="AS179" i="19"/>
  <c r="AR179" i="19"/>
  <c r="AQ179" i="19"/>
  <c r="AP179" i="19"/>
  <c r="AO179" i="19"/>
  <c r="AK179" i="19"/>
  <c r="AJ179" i="19"/>
  <c r="AI179" i="19"/>
  <c r="AH179" i="19"/>
  <c r="AG179" i="19"/>
  <c r="AF179" i="19"/>
  <c r="AT178" i="19"/>
  <c r="AS178" i="19"/>
  <c r="AR178" i="19"/>
  <c r="AQ178" i="19"/>
  <c r="AP178" i="19"/>
  <c r="AO178" i="19"/>
  <c r="AK178" i="19"/>
  <c r="AJ178" i="19"/>
  <c r="AI178" i="19"/>
  <c r="AH178" i="19"/>
  <c r="AG178" i="19"/>
  <c r="AF178" i="19"/>
  <c r="AT177" i="19"/>
  <c r="AS177" i="19"/>
  <c r="AR177" i="19"/>
  <c r="AQ177" i="19"/>
  <c r="AP177" i="19"/>
  <c r="AO177" i="19"/>
  <c r="AK177" i="19"/>
  <c r="AJ177" i="19"/>
  <c r="AI177" i="19"/>
  <c r="AH177" i="19"/>
  <c r="AG177" i="19"/>
  <c r="AF177" i="19"/>
  <c r="AT175" i="19"/>
  <c r="AS175" i="19"/>
  <c r="AR175" i="19"/>
  <c r="AQ175" i="19"/>
  <c r="AP175" i="19"/>
  <c r="AO175" i="19"/>
  <c r="AK175" i="19"/>
  <c r="AJ175" i="19"/>
  <c r="AI175" i="19"/>
  <c r="AH175" i="19"/>
  <c r="AG175" i="19"/>
  <c r="AF175" i="19"/>
  <c r="AT174" i="19"/>
  <c r="AS174" i="19"/>
  <c r="AR174" i="19"/>
  <c r="AQ174" i="19"/>
  <c r="AP174" i="19"/>
  <c r="AO174" i="19"/>
  <c r="AK174" i="19"/>
  <c r="AJ174" i="19"/>
  <c r="AI174" i="19"/>
  <c r="AH174" i="19"/>
  <c r="AG174" i="19"/>
  <c r="AF174" i="19"/>
  <c r="AT173" i="19"/>
  <c r="AS173" i="19"/>
  <c r="AR173" i="19"/>
  <c r="AQ173" i="19"/>
  <c r="AP173" i="19"/>
  <c r="AO173" i="19"/>
  <c r="AK173" i="19"/>
  <c r="AJ173" i="19"/>
  <c r="AI173" i="19"/>
  <c r="AH173" i="19"/>
  <c r="AG173" i="19"/>
  <c r="AF173" i="19"/>
  <c r="AT172" i="19"/>
  <c r="BB172" i="19" s="1"/>
  <c r="AS172" i="19"/>
  <c r="AR172" i="19"/>
  <c r="AQ172" i="19"/>
  <c r="AP172" i="19"/>
  <c r="AO172" i="19"/>
  <c r="AK172" i="19"/>
  <c r="AJ172" i="19"/>
  <c r="AI172" i="19"/>
  <c r="AH172" i="19"/>
  <c r="AG172" i="19"/>
  <c r="AF172" i="19"/>
  <c r="AT171" i="19"/>
  <c r="AS171" i="19"/>
  <c r="AR171" i="19"/>
  <c r="AQ171" i="19"/>
  <c r="AP171" i="19"/>
  <c r="AO171" i="19"/>
  <c r="AK171" i="19"/>
  <c r="AJ171" i="19"/>
  <c r="AI171" i="19"/>
  <c r="AH171" i="19"/>
  <c r="AG171" i="19"/>
  <c r="AF171" i="19"/>
  <c r="AT167" i="19"/>
  <c r="BB167" i="19" s="1"/>
  <c r="AS167" i="19"/>
  <c r="AR167" i="19"/>
  <c r="AQ167" i="19"/>
  <c r="AP167" i="19"/>
  <c r="AO167" i="19"/>
  <c r="AK167" i="19"/>
  <c r="AJ167" i="19"/>
  <c r="AI167" i="19"/>
  <c r="AX167" i="19" s="1"/>
  <c r="AH167" i="19"/>
  <c r="AG167" i="19"/>
  <c r="AF167" i="19"/>
  <c r="AT166" i="19"/>
  <c r="AS166" i="19"/>
  <c r="AR166" i="19"/>
  <c r="AQ166" i="19"/>
  <c r="AP166" i="19"/>
  <c r="AO166" i="19"/>
  <c r="AK166" i="19"/>
  <c r="AJ166" i="19"/>
  <c r="AI166" i="19"/>
  <c r="AH166" i="19"/>
  <c r="AG166" i="19"/>
  <c r="AF166" i="19"/>
  <c r="AT165" i="19"/>
  <c r="AS165" i="19"/>
  <c r="AR165" i="19"/>
  <c r="AQ165" i="19"/>
  <c r="AP165" i="19"/>
  <c r="AO165" i="19"/>
  <c r="AK165" i="19"/>
  <c r="AJ165" i="19"/>
  <c r="AI165" i="19"/>
  <c r="AH165" i="19"/>
  <c r="AG165" i="19"/>
  <c r="AF165" i="19"/>
  <c r="AT164" i="19"/>
  <c r="AS164" i="19"/>
  <c r="AR164" i="19"/>
  <c r="AQ164" i="19"/>
  <c r="AP164" i="19"/>
  <c r="AO164" i="19"/>
  <c r="AK164" i="19"/>
  <c r="AJ164" i="19"/>
  <c r="AI164" i="19"/>
  <c r="AH164" i="19"/>
  <c r="AG164" i="19"/>
  <c r="AF164" i="19"/>
  <c r="AT163" i="19"/>
  <c r="BB163" i="19" s="1"/>
  <c r="AS163" i="19"/>
  <c r="AR163" i="19"/>
  <c r="AQ163" i="19"/>
  <c r="AP163" i="19"/>
  <c r="AO163" i="19"/>
  <c r="AK163" i="19"/>
  <c r="AJ163" i="19"/>
  <c r="AI163" i="19"/>
  <c r="AX163" i="19" s="1"/>
  <c r="AH163" i="19"/>
  <c r="AG163" i="19"/>
  <c r="AF163" i="19"/>
  <c r="AT161" i="19"/>
  <c r="AS161" i="19"/>
  <c r="AR161" i="19"/>
  <c r="AQ161" i="19"/>
  <c r="AP161" i="19"/>
  <c r="AO161" i="19"/>
  <c r="AK161" i="19"/>
  <c r="AJ161" i="19"/>
  <c r="AI161" i="19"/>
  <c r="AH161" i="19"/>
  <c r="AG161" i="19"/>
  <c r="AF161" i="19"/>
  <c r="AT160" i="19"/>
  <c r="AS160" i="19"/>
  <c r="AR160" i="19"/>
  <c r="AQ160" i="19"/>
  <c r="AP160" i="19"/>
  <c r="AO160" i="19"/>
  <c r="AK160" i="19"/>
  <c r="AJ160" i="19"/>
  <c r="AI160" i="19"/>
  <c r="AH160" i="19"/>
  <c r="AG160" i="19"/>
  <c r="AF160" i="19"/>
  <c r="AT159" i="19"/>
  <c r="AS159" i="19"/>
  <c r="AR159" i="19"/>
  <c r="AQ159" i="19"/>
  <c r="AP159" i="19"/>
  <c r="AO159" i="19"/>
  <c r="AK159" i="19"/>
  <c r="AJ159" i="19"/>
  <c r="AI159" i="19"/>
  <c r="AH159" i="19"/>
  <c r="AG159" i="19"/>
  <c r="AF159" i="19"/>
  <c r="AT158" i="19"/>
  <c r="BB158" i="19" s="1"/>
  <c r="AS158" i="19"/>
  <c r="AR158" i="19"/>
  <c r="AQ158" i="19"/>
  <c r="AP158" i="19"/>
  <c r="AO158" i="19"/>
  <c r="AK158" i="19"/>
  <c r="AJ158" i="19"/>
  <c r="AI158" i="19"/>
  <c r="AI156" i="19" s="1"/>
  <c r="AH158" i="19"/>
  <c r="AG158" i="19"/>
  <c r="AF158" i="19"/>
  <c r="AT157" i="19"/>
  <c r="AS157" i="19"/>
  <c r="AR157" i="19"/>
  <c r="AQ157" i="19"/>
  <c r="AP157" i="19"/>
  <c r="AO157" i="19"/>
  <c r="AK157" i="19"/>
  <c r="AJ157" i="19"/>
  <c r="AI157" i="19"/>
  <c r="AH157" i="19"/>
  <c r="AG157" i="19"/>
  <c r="AF157" i="19"/>
  <c r="AT155" i="19"/>
  <c r="BB155" i="19" s="1"/>
  <c r="AS155" i="19"/>
  <c r="AR155" i="19"/>
  <c r="AQ155" i="19"/>
  <c r="AP155" i="19"/>
  <c r="AO155" i="19"/>
  <c r="AK155" i="19"/>
  <c r="AJ155" i="19"/>
  <c r="AI155" i="19"/>
  <c r="AH155" i="19"/>
  <c r="AG155" i="19"/>
  <c r="AF155" i="19"/>
  <c r="AT154" i="19"/>
  <c r="AS154" i="19"/>
  <c r="AR154" i="19"/>
  <c r="AQ154" i="19"/>
  <c r="AP154" i="19"/>
  <c r="AO154" i="19"/>
  <c r="AK154" i="19"/>
  <c r="AJ154" i="19"/>
  <c r="AI154" i="19"/>
  <c r="AH154" i="19"/>
  <c r="AG154" i="19"/>
  <c r="AF154" i="19"/>
  <c r="AT153" i="19"/>
  <c r="AS153" i="19"/>
  <c r="AR153" i="19"/>
  <c r="AQ153" i="19"/>
  <c r="AP153" i="19"/>
  <c r="AO153" i="19"/>
  <c r="AK153" i="19"/>
  <c r="AJ153" i="19"/>
  <c r="AI153" i="19"/>
  <c r="AH153" i="19"/>
  <c r="AG153" i="19"/>
  <c r="AF153" i="19"/>
  <c r="AT152" i="19"/>
  <c r="AS152" i="19"/>
  <c r="AR152" i="19"/>
  <c r="AQ152" i="19"/>
  <c r="AP152" i="19"/>
  <c r="AO152" i="19"/>
  <c r="AK152" i="19"/>
  <c r="AJ152" i="19"/>
  <c r="AI152" i="19"/>
  <c r="AH152" i="19"/>
  <c r="AG152" i="19"/>
  <c r="AF152" i="19"/>
  <c r="AT151" i="19"/>
  <c r="AS151" i="19"/>
  <c r="AR151" i="19"/>
  <c r="AQ151" i="19"/>
  <c r="AP151" i="19"/>
  <c r="AO151" i="19"/>
  <c r="AK151" i="19"/>
  <c r="AJ151" i="19"/>
  <c r="AI151" i="19"/>
  <c r="AI150" i="19" s="1"/>
  <c r="AH151" i="19"/>
  <c r="AG151" i="19"/>
  <c r="AF151" i="19"/>
  <c r="AT149" i="19"/>
  <c r="AS149" i="19"/>
  <c r="AR149" i="19"/>
  <c r="AQ149" i="19"/>
  <c r="AP149" i="19"/>
  <c r="AO149" i="19"/>
  <c r="AK149" i="19"/>
  <c r="AJ149" i="19"/>
  <c r="AI149" i="19"/>
  <c r="AH149" i="19"/>
  <c r="AG149" i="19"/>
  <c r="AF149" i="19"/>
  <c r="AT148" i="19"/>
  <c r="AS148" i="19"/>
  <c r="AR148" i="19"/>
  <c r="AQ148" i="19"/>
  <c r="AP148" i="19"/>
  <c r="AO148" i="19"/>
  <c r="AK148" i="19"/>
  <c r="AJ148" i="19"/>
  <c r="AI148" i="19"/>
  <c r="AH148" i="19"/>
  <c r="AG148" i="19"/>
  <c r="AF148" i="19"/>
  <c r="AT147" i="19"/>
  <c r="AS147" i="19"/>
  <c r="AR147" i="19"/>
  <c r="AQ147" i="19"/>
  <c r="AP147" i="19"/>
  <c r="AO147" i="19"/>
  <c r="AK147" i="19"/>
  <c r="AJ147" i="19"/>
  <c r="AI147" i="19"/>
  <c r="AH147" i="19"/>
  <c r="AG147" i="19"/>
  <c r="AF147" i="19"/>
  <c r="AT146" i="19"/>
  <c r="BB146" i="19" s="1"/>
  <c r="AS146" i="19"/>
  <c r="AR146" i="19"/>
  <c r="AQ146" i="19"/>
  <c r="AP146" i="19"/>
  <c r="AO146" i="19"/>
  <c r="AK146" i="19"/>
  <c r="AJ146" i="19"/>
  <c r="AI146" i="19"/>
  <c r="AH146" i="19"/>
  <c r="AG146" i="19"/>
  <c r="AF146" i="19"/>
  <c r="AT145" i="19"/>
  <c r="AS145" i="19"/>
  <c r="AR145" i="19"/>
  <c r="AQ145" i="19"/>
  <c r="AP145" i="19"/>
  <c r="AO145" i="19"/>
  <c r="AK145" i="19"/>
  <c r="AJ145" i="19"/>
  <c r="AI145" i="19"/>
  <c r="AH145" i="19"/>
  <c r="AG145" i="19"/>
  <c r="AF145" i="19"/>
  <c r="AT143" i="19"/>
  <c r="AS143" i="19"/>
  <c r="AR143" i="19"/>
  <c r="AQ143" i="19"/>
  <c r="AP143" i="19"/>
  <c r="AO143" i="19"/>
  <c r="AK143" i="19"/>
  <c r="AJ143" i="19"/>
  <c r="AI143" i="19"/>
  <c r="AX143" i="19" s="1"/>
  <c r="AH143" i="19"/>
  <c r="AG143" i="19"/>
  <c r="AF143" i="19"/>
  <c r="AT142" i="19"/>
  <c r="AS142" i="19"/>
  <c r="AR142" i="19"/>
  <c r="AQ142" i="19"/>
  <c r="AP142" i="19"/>
  <c r="AO142" i="19"/>
  <c r="AK142" i="19"/>
  <c r="AJ142" i="19"/>
  <c r="AI142" i="19"/>
  <c r="AH142" i="19"/>
  <c r="AG142" i="19"/>
  <c r="AF142" i="19"/>
  <c r="AT141" i="19"/>
  <c r="AS141" i="19"/>
  <c r="AR141" i="19"/>
  <c r="AQ141" i="19"/>
  <c r="AP141" i="19"/>
  <c r="AO141" i="19"/>
  <c r="AK141" i="19"/>
  <c r="AJ141" i="19"/>
  <c r="AI141" i="19"/>
  <c r="AX141" i="19" s="1"/>
  <c r="AH141" i="19"/>
  <c r="AG141" i="19"/>
  <c r="AF141" i="19"/>
  <c r="AT140" i="19"/>
  <c r="AS140" i="19"/>
  <c r="AR140" i="19"/>
  <c r="AQ140" i="19"/>
  <c r="AP140" i="19"/>
  <c r="AO140" i="19"/>
  <c r="AK140" i="19"/>
  <c r="AJ140" i="19"/>
  <c r="AI140" i="19"/>
  <c r="AH140" i="19"/>
  <c r="AG140" i="19"/>
  <c r="AF140" i="19"/>
  <c r="AT139" i="19"/>
  <c r="AS139" i="19"/>
  <c r="AR139" i="19"/>
  <c r="AQ139" i="19"/>
  <c r="AP139" i="19"/>
  <c r="AO139" i="19"/>
  <c r="AK139" i="19"/>
  <c r="AJ139" i="19"/>
  <c r="AI139" i="19"/>
  <c r="AX139" i="19" s="1"/>
  <c r="AH139" i="19"/>
  <c r="AG139" i="19"/>
  <c r="AF139" i="19"/>
  <c r="AT135" i="19"/>
  <c r="AS135" i="19"/>
  <c r="AR135" i="19"/>
  <c r="AQ135" i="19"/>
  <c r="AP135" i="19"/>
  <c r="AO135" i="19"/>
  <c r="AK135" i="19"/>
  <c r="AJ135" i="19"/>
  <c r="AI135" i="19"/>
  <c r="AH135" i="19"/>
  <c r="AG135" i="19"/>
  <c r="AF135" i="19"/>
  <c r="AT134" i="19"/>
  <c r="AS134" i="19"/>
  <c r="AR134" i="19"/>
  <c r="AQ134" i="19"/>
  <c r="AP134" i="19"/>
  <c r="AO134" i="19"/>
  <c r="AK134" i="19"/>
  <c r="AJ134" i="19"/>
  <c r="AI134" i="19"/>
  <c r="AH134" i="19"/>
  <c r="AG134" i="19"/>
  <c r="AF134" i="19"/>
  <c r="AT133" i="19"/>
  <c r="AS133" i="19"/>
  <c r="AR133" i="19"/>
  <c r="AQ133" i="19"/>
  <c r="AP133" i="19"/>
  <c r="AO133" i="19"/>
  <c r="AK133" i="19"/>
  <c r="AJ133" i="19"/>
  <c r="AI133" i="19"/>
  <c r="AH133" i="19"/>
  <c r="AG133" i="19"/>
  <c r="AF133" i="19"/>
  <c r="AT132" i="19"/>
  <c r="AS132" i="19"/>
  <c r="AR132" i="19"/>
  <c r="AQ132" i="19"/>
  <c r="AP132" i="19"/>
  <c r="AO132" i="19"/>
  <c r="AK132" i="19"/>
  <c r="AJ132" i="19"/>
  <c r="AI132" i="19"/>
  <c r="AX132" i="19" s="1"/>
  <c r="AH132" i="19"/>
  <c r="AG132" i="19"/>
  <c r="AF132" i="19"/>
  <c r="AT131" i="19"/>
  <c r="AS131" i="19"/>
  <c r="AR131" i="19"/>
  <c r="AQ131" i="19"/>
  <c r="AP131" i="19"/>
  <c r="AO131" i="19"/>
  <c r="AK131" i="19"/>
  <c r="AJ131" i="19"/>
  <c r="AI131" i="19"/>
  <c r="AH131" i="19"/>
  <c r="AG131" i="19"/>
  <c r="AF131" i="19"/>
  <c r="AT129" i="19"/>
  <c r="AS129" i="19"/>
  <c r="AR129" i="19"/>
  <c r="AQ129" i="19"/>
  <c r="AP129" i="19"/>
  <c r="AO129" i="19"/>
  <c r="AK129" i="19"/>
  <c r="AJ129" i="19"/>
  <c r="AI129" i="19"/>
  <c r="AH129" i="19"/>
  <c r="AG129" i="19"/>
  <c r="AF129" i="19"/>
  <c r="AT128" i="19"/>
  <c r="AS128" i="19"/>
  <c r="AR128" i="19"/>
  <c r="AQ128" i="19"/>
  <c r="AP128" i="19"/>
  <c r="AO128" i="19"/>
  <c r="AK128" i="19"/>
  <c r="AJ128" i="19"/>
  <c r="AI128" i="19"/>
  <c r="AH128" i="19"/>
  <c r="AG128" i="19"/>
  <c r="AF128" i="19"/>
  <c r="AT127" i="19"/>
  <c r="BB127" i="19" s="1"/>
  <c r="AS127" i="19"/>
  <c r="AR127" i="19"/>
  <c r="AQ127" i="19"/>
  <c r="AP127" i="19"/>
  <c r="AO127" i="19"/>
  <c r="AK127" i="19"/>
  <c r="AJ127" i="19"/>
  <c r="AI127" i="19"/>
  <c r="AH127" i="19"/>
  <c r="AG127" i="19"/>
  <c r="AF127" i="19"/>
  <c r="AT126" i="19"/>
  <c r="AS126" i="19"/>
  <c r="AR126" i="19"/>
  <c r="AQ126" i="19"/>
  <c r="AP126" i="19"/>
  <c r="AO126" i="19"/>
  <c r="AK126" i="19"/>
  <c r="AJ126" i="19"/>
  <c r="AI126" i="19"/>
  <c r="AH126" i="19"/>
  <c r="AG126" i="19"/>
  <c r="AF126" i="19"/>
  <c r="AT125" i="19"/>
  <c r="AT124" i="19" s="1"/>
  <c r="AS125" i="19"/>
  <c r="AR125" i="19"/>
  <c r="AQ125" i="19"/>
  <c r="AP125" i="19"/>
  <c r="AO125" i="19"/>
  <c r="AK125" i="19"/>
  <c r="AJ125" i="19"/>
  <c r="AI125" i="19"/>
  <c r="AH125" i="19"/>
  <c r="AG125" i="19"/>
  <c r="AF125" i="19"/>
  <c r="AT123" i="19"/>
  <c r="AS123" i="19"/>
  <c r="AR123" i="19"/>
  <c r="AQ123" i="19"/>
  <c r="AP123" i="19"/>
  <c r="AO123" i="19"/>
  <c r="AK123" i="19"/>
  <c r="AJ123" i="19"/>
  <c r="AI123" i="19"/>
  <c r="AH123" i="19"/>
  <c r="AG123" i="19"/>
  <c r="AF123" i="19"/>
  <c r="AT122" i="19"/>
  <c r="AS122" i="19"/>
  <c r="AR122" i="19"/>
  <c r="AQ122" i="19"/>
  <c r="AP122" i="19"/>
  <c r="AO122" i="19"/>
  <c r="AK122" i="19"/>
  <c r="AJ122" i="19"/>
  <c r="AI122" i="19"/>
  <c r="AX122" i="19" s="1"/>
  <c r="AH122" i="19"/>
  <c r="AG122" i="19"/>
  <c r="AF122" i="19"/>
  <c r="AT121" i="19"/>
  <c r="AS121" i="19"/>
  <c r="AR121" i="19"/>
  <c r="AQ121" i="19"/>
  <c r="AP121" i="19"/>
  <c r="AO121" i="19"/>
  <c r="AK121" i="19"/>
  <c r="AJ121" i="19"/>
  <c r="AI121" i="19"/>
  <c r="AH121" i="19"/>
  <c r="AG121" i="19"/>
  <c r="AF121" i="19"/>
  <c r="AT120" i="19"/>
  <c r="AS120" i="19"/>
  <c r="AR120" i="19"/>
  <c r="AQ120" i="19"/>
  <c r="AP120" i="19"/>
  <c r="AO120" i="19"/>
  <c r="AK120" i="19"/>
  <c r="AJ120" i="19"/>
  <c r="AI120" i="19"/>
  <c r="AH120" i="19"/>
  <c r="AG120" i="19"/>
  <c r="AF120" i="19"/>
  <c r="AT119" i="19"/>
  <c r="AS119" i="19"/>
  <c r="AR119" i="19"/>
  <c r="AQ119" i="19"/>
  <c r="AP119" i="19"/>
  <c r="AO119" i="19"/>
  <c r="AK119" i="19"/>
  <c r="AJ119" i="19"/>
  <c r="AI119" i="19"/>
  <c r="AH119" i="19"/>
  <c r="AG119" i="19"/>
  <c r="AF119" i="19"/>
  <c r="AT117" i="19"/>
  <c r="AS117" i="19"/>
  <c r="AR117" i="19"/>
  <c r="AQ117" i="19"/>
  <c r="AP117" i="19"/>
  <c r="AO117" i="19"/>
  <c r="AK117" i="19"/>
  <c r="AJ117" i="19"/>
  <c r="AI117" i="19"/>
  <c r="AX117" i="19" s="1"/>
  <c r="AH117" i="19"/>
  <c r="AG117" i="19"/>
  <c r="AF117" i="19"/>
  <c r="AT116" i="19"/>
  <c r="AS116" i="19"/>
  <c r="AR116" i="19"/>
  <c r="AQ116" i="19"/>
  <c r="AP116" i="19"/>
  <c r="AO116" i="19"/>
  <c r="AK116" i="19"/>
  <c r="AJ116" i="19"/>
  <c r="AI116" i="19"/>
  <c r="AH116" i="19"/>
  <c r="AG116" i="19"/>
  <c r="AF116" i="19"/>
  <c r="AT115" i="19"/>
  <c r="AS115" i="19"/>
  <c r="AR115" i="19"/>
  <c r="AQ115" i="19"/>
  <c r="AP115" i="19"/>
  <c r="AO115" i="19"/>
  <c r="AK115" i="19"/>
  <c r="AJ115" i="19"/>
  <c r="AI115" i="19"/>
  <c r="AH115" i="19"/>
  <c r="AG115" i="19"/>
  <c r="AF115" i="19"/>
  <c r="AT114" i="19"/>
  <c r="AS114" i="19"/>
  <c r="AR114" i="19"/>
  <c r="AQ114" i="19"/>
  <c r="AP114" i="19"/>
  <c r="AO114" i="19"/>
  <c r="AK114" i="19"/>
  <c r="AJ114" i="19"/>
  <c r="AI114" i="19"/>
  <c r="AH114" i="19"/>
  <c r="AG114" i="19"/>
  <c r="AF114" i="19"/>
  <c r="AT113" i="19"/>
  <c r="AS113" i="19"/>
  <c r="AR113" i="19"/>
  <c r="AQ113" i="19"/>
  <c r="AP113" i="19"/>
  <c r="AO113" i="19"/>
  <c r="AK113" i="19"/>
  <c r="AK112" i="19" s="1"/>
  <c r="AJ113" i="19"/>
  <c r="AI113" i="19"/>
  <c r="AX113" i="19" s="1"/>
  <c r="AH113" i="19"/>
  <c r="AG113" i="19"/>
  <c r="AF113" i="19"/>
  <c r="AT111" i="19"/>
  <c r="AS111" i="19"/>
  <c r="AR111" i="19"/>
  <c r="AQ111" i="19"/>
  <c r="AP111" i="19"/>
  <c r="AO111" i="19"/>
  <c r="AK111" i="19"/>
  <c r="AJ111" i="19"/>
  <c r="AI111" i="19"/>
  <c r="AH111" i="19"/>
  <c r="AG111" i="19"/>
  <c r="AF111" i="19"/>
  <c r="AT110" i="19"/>
  <c r="AS110" i="19"/>
  <c r="AR110" i="19"/>
  <c r="AQ110" i="19"/>
  <c r="AP110" i="19"/>
  <c r="AO110" i="19"/>
  <c r="AK110" i="19"/>
  <c r="AJ110" i="19"/>
  <c r="AI110" i="19"/>
  <c r="AX110" i="19" s="1"/>
  <c r="AH110" i="19"/>
  <c r="AG110" i="19"/>
  <c r="AF110" i="19"/>
  <c r="AT109" i="19"/>
  <c r="AS109" i="19"/>
  <c r="AR109" i="19"/>
  <c r="AQ109" i="19"/>
  <c r="AP109" i="19"/>
  <c r="AO109" i="19"/>
  <c r="AK109" i="19"/>
  <c r="AJ109" i="19"/>
  <c r="AI109" i="19"/>
  <c r="AH109" i="19"/>
  <c r="AG109" i="19"/>
  <c r="AF109" i="19"/>
  <c r="AT108" i="19"/>
  <c r="AS108" i="19"/>
  <c r="AR108" i="19"/>
  <c r="AQ108" i="19"/>
  <c r="AP108" i="19"/>
  <c r="AO108" i="19"/>
  <c r="AK108" i="19"/>
  <c r="AJ108" i="19"/>
  <c r="AI108" i="19"/>
  <c r="AX108" i="19" s="1"/>
  <c r="AH108" i="19"/>
  <c r="AG108" i="19"/>
  <c r="AF108" i="19"/>
  <c r="AT107" i="19"/>
  <c r="AS107" i="19"/>
  <c r="AR107" i="19"/>
  <c r="AQ107" i="19"/>
  <c r="AP107" i="19"/>
  <c r="AO107" i="19"/>
  <c r="AK107" i="19"/>
  <c r="AJ107" i="19"/>
  <c r="AI107" i="19"/>
  <c r="AH107" i="19"/>
  <c r="AG107" i="19"/>
  <c r="AF107" i="19"/>
  <c r="AT103" i="19"/>
  <c r="BB103" i="19" s="1"/>
  <c r="AS103" i="19"/>
  <c r="AR103" i="19"/>
  <c r="AQ103" i="19"/>
  <c r="AP103" i="19"/>
  <c r="AO103" i="19"/>
  <c r="AK103" i="19"/>
  <c r="AJ103" i="19"/>
  <c r="AI103" i="19"/>
  <c r="AH103" i="19"/>
  <c r="AG103" i="19"/>
  <c r="AF103" i="19"/>
  <c r="AT102" i="19"/>
  <c r="AS102" i="19"/>
  <c r="AR102" i="19"/>
  <c r="AQ102" i="19"/>
  <c r="AP102" i="19"/>
  <c r="AO102" i="19"/>
  <c r="AK102" i="19"/>
  <c r="AJ102" i="19"/>
  <c r="AI102" i="19"/>
  <c r="AH102" i="19"/>
  <c r="AG102" i="19"/>
  <c r="AF102" i="19"/>
  <c r="AT101" i="19"/>
  <c r="AS101" i="19"/>
  <c r="AR101" i="19"/>
  <c r="AQ101" i="19"/>
  <c r="AP101" i="19"/>
  <c r="AO101" i="19"/>
  <c r="AK101" i="19"/>
  <c r="AJ101" i="19"/>
  <c r="AI101" i="19"/>
  <c r="AH101" i="19"/>
  <c r="AG101" i="19"/>
  <c r="AF101" i="19"/>
  <c r="AT100" i="19"/>
  <c r="AS100" i="19"/>
  <c r="AR100" i="19"/>
  <c r="AQ100" i="19"/>
  <c r="AP100" i="19"/>
  <c r="AO100" i="19"/>
  <c r="AK100" i="19"/>
  <c r="AJ100" i="19"/>
  <c r="AI100" i="19"/>
  <c r="AH100" i="19"/>
  <c r="AG100" i="19"/>
  <c r="AF100" i="19"/>
  <c r="AT99" i="19"/>
  <c r="BB99" i="19" s="1"/>
  <c r="AS99" i="19"/>
  <c r="AR99" i="19"/>
  <c r="AQ99" i="19"/>
  <c r="AP99" i="19"/>
  <c r="AO99" i="19"/>
  <c r="AK99" i="19"/>
  <c r="AK98" i="19" s="1"/>
  <c r="AJ99" i="19"/>
  <c r="AJ98" i="19" s="1"/>
  <c r="AI99" i="19"/>
  <c r="AH99" i="19"/>
  <c r="AG99" i="19"/>
  <c r="AF99" i="19"/>
  <c r="AT97" i="19"/>
  <c r="AS97" i="19"/>
  <c r="AR97" i="19"/>
  <c r="AQ97" i="19"/>
  <c r="AP97" i="19"/>
  <c r="AO97" i="19"/>
  <c r="AK97" i="19"/>
  <c r="AJ97" i="19"/>
  <c r="AI97" i="19"/>
  <c r="AH97" i="19"/>
  <c r="AG97" i="19"/>
  <c r="AF97" i="19"/>
  <c r="AT96" i="19"/>
  <c r="AS96" i="19"/>
  <c r="AR96" i="19"/>
  <c r="AQ96" i="19"/>
  <c r="AP96" i="19"/>
  <c r="AO96" i="19"/>
  <c r="AK96" i="19"/>
  <c r="AJ96" i="19"/>
  <c r="AI96" i="19"/>
  <c r="AH96" i="19"/>
  <c r="AG96" i="19"/>
  <c r="AF96" i="19"/>
  <c r="AT95" i="19"/>
  <c r="AS95" i="19"/>
  <c r="AR95" i="19"/>
  <c r="AQ95" i="19"/>
  <c r="AP95" i="19"/>
  <c r="AO95" i="19"/>
  <c r="AK95" i="19"/>
  <c r="AJ95" i="19"/>
  <c r="AI95" i="19"/>
  <c r="AH95" i="19"/>
  <c r="AG95" i="19"/>
  <c r="AF95" i="19"/>
  <c r="AT94" i="19"/>
  <c r="AS94" i="19"/>
  <c r="AR94" i="19"/>
  <c r="AQ94" i="19"/>
  <c r="AP94" i="19"/>
  <c r="AO94" i="19"/>
  <c r="AK94" i="19"/>
  <c r="AJ94" i="19"/>
  <c r="AI94" i="19"/>
  <c r="AH94" i="19"/>
  <c r="AG94" i="19"/>
  <c r="AF94" i="19"/>
  <c r="AT93" i="19"/>
  <c r="AS93" i="19"/>
  <c r="AR93" i="19"/>
  <c r="AQ93" i="19"/>
  <c r="AP93" i="19"/>
  <c r="AO93" i="19"/>
  <c r="AK93" i="19"/>
  <c r="AJ93" i="19"/>
  <c r="AI93" i="19"/>
  <c r="AH93" i="19"/>
  <c r="AG93" i="19"/>
  <c r="AF93" i="19"/>
  <c r="AT91" i="19"/>
  <c r="AS91" i="19"/>
  <c r="AR91" i="19"/>
  <c r="AQ91" i="19"/>
  <c r="AP91" i="19"/>
  <c r="AO91" i="19"/>
  <c r="AK91" i="19"/>
  <c r="AJ91" i="19"/>
  <c r="AI91" i="19"/>
  <c r="AH91" i="19"/>
  <c r="AG91" i="19"/>
  <c r="AF91" i="19"/>
  <c r="AT90" i="19"/>
  <c r="AS90" i="19"/>
  <c r="AR90" i="19"/>
  <c r="AQ90" i="19"/>
  <c r="AP90" i="19"/>
  <c r="AO90" i="19"/>
  <c r="AK90" i="19"/>
  <c r="AJ90" i="19"/>
  <c r="AI90" i="19"/>
  <c r="AH90" i="19"/>
  <c r="AG90" i="19"/>
  <c r="AF90" i="19"/>
  <c r="AT89" i="19"/>
  <c r="AS89" i="19"/>
  <c r="AR89" i="19"/>
  <c r="AQ89" i="19"/>
  <c r="AP89" i="19"/>
  <c r="AO89" i="19"/>
  <c r="AK89" i="19"/>
  <c r="AJ89" i="19"/>
  <c r="AI89" i="19"/>
  <c r="AH89" i="19"/>
  <c r="AG89" i="19"/>
  <c r="AF89" i="19"/>
  <c r="AT88" i="19"/>
  <c r="AS88" i="19"/>
  <c r="AR88" i="19"/>
  <c r="AQ88" i="19"/>
  <c r="AP88" i="19"/>
  <c r="AO88" i="19"/>
  <c r="AK88" i="19"/>
  <c r="AJ88" i="19"/>
  <c r="AI88" i="19"/>
  <c r="AH88" i="19"/>
  <c r="AG88" i="19"/>
  <c r="AF88" i="19"/>
  <c r="AT87" i="19"/>
  <c r="AS87" i="19"/>
  <c r="AR87" i="19"/>
  <c r="AQ87" i="19"/>
  <c r="AP87" i="19"/>
  <c r="AO87" i="19"/>
  <c r="AK87" i="19"/>
  <c r="AK86" i="19" s="1"/>
  <c r="AJ87" i="19"/>
  <c r="AJ86" i="19" s="1"/>
  <c r="AI87" i="19"/>
  <c r="AH87" i="19"/>
  <c r="AG87" i="19"/>
  <c r="AF87" i="19"/>
  <c r="AT85" i="19"/>
  <c r="AS85" i="19"/>
  <c r="AR85" i="19"/>
  <c r="AQ85" i="19"/>
  <c r="AP85" i="19"/>
  <c r="AO85" i="19"/>
  <c r="AK85" i="19"/>
  <c r="AJ85" i="19"/>
  <c r="AI85" i="19"/>
  <c r="AH85" i="19"/>
  <c r="AG85" i="19"/>
  <c r="AF85" i="19"/>
  <c r="AT84" i="19"/>
  <c r="AS84" i="19"/>
  <c r="AR84" i="19"/>
  <c r="AQ84" i="19"/>
  <c r="AP84" i="19"/>
  <c r="AO84" i="19"/>
  <c r="AK84" i="19"/>
  <c r="AJ84" i="19"/>
  <c r="AI84" i="19"/>
  <c r="AH84" i="19"/>
  <c r="AG84" i="19"/>
  <c r="AF84" i="19"/>
  <c r="AT83" i="19"/>
  <c r="AS83" i="19"/>
  <c r="AR83" i="19"/>
  <c r="AQ83" i="19"/>
  <c r="AP83" i="19"/>
  <c r="AO83" i="19"/>
  <c r="AK83" i="19"/>
  <c r="AJ83" i="19"/>
  <c r="AI83" i="19"/>
  <c r="AH83" i="19"/>
  <c r="AG83" i="19"/>
  <c r="AF83" i="19"/>
  <c r="AT82" i="19"/>
  <c r="AS82" i="19"/>
  <c r="AR82" i="19"/>
  <c r="AQ82" i="19"/>
  <c r="AP82" i="19"/>
  <c r="AO82" i="19"/>
  <c r="AK82" i="19"/>
  <c r="AJ82" i="19"/>
  <c r="AI82" i="19"/>
  <c r="AH82" i="19"/>
  <c r="AG82" i="19"/>
  <c r="AF82" i="19"/>
  <c r="AT81" i="19"/>
  <c r="AS81" i="19"/>
  <c r="AR81" i="19"/>
  <c r="AQ81" i="19"/>
  <c r="AP81" i="19"/>
  <c r="AO81" i="19"/>
  <c r="AK81" i="19"/>
  <c r="AJ81" i="19"/>
  <c r="AI81" i="19"/>
  <c r="AH81" i="19"/>
  <c r="AG81" i="19"/>
  <c r="AF81" i="19"/>
  <c r="AT79" i="19"/>
  <c r="BB79" i="19" s="1"/>
  <c r="AS79" i="19"/>
  <c r="AR79" i="19"/>
  <c r="AQ79" i="19"/>
  <c r="AP79" i="19"/>
  <c r="AO79" i="19"/>
  <c r="AK79" i="19"/>
  <c r="AJ79" i="19"/>
  <c r="AI79" i="19"/>
  <c r="AH79" i="19"/>
  <c r="AG79" i="19"/>
  <c r="AF79" i="19"/>
  <c r="AT78" i="19"/>
  <c r="AS78" i="19"/>
  <c r="AR78" i="19"/>
  <c r="AQ78" i="19"/>
  <c r="AP78" i="19"/>
  <c r="AO78" i="19"/>
  <c r="AK78" i="19"/>
  <c r="AJ78" i="19"/>
  <c r="AI78" i="19"/>
  <c r="AH78" i="19"/>
  <c r="AG78" i="19"/>
  <c r="AF78" i="19"/>
  <c r="AT77" i="19"/>
  <c r="BB77" i="19" s="1"/>
  <c r="AS77" i="19"/>
  <c r="AR77" i="19"/>
  <c r="AQ77" i="19"/>
  <c r="AP77" i="19"/>
  <c r="AO77" i="19"/>
  <c r="AK77" i="19"/>
  <c r="AJ77" i="19"/>
  <c r="AI77" i="19"/>
  <c r="AH77" i="19"/>
  <c r="AG77" i="19"/>
  <c r="AF77" i="19"/>
  <c r="AT76" i="19"/>
  <c r="AS76" i="19"/>
  <c r="AR76" i="19"/>
  <c r="AQ76" i="19"/>
  <c r="AP76" i="19"/>
  <c r="AO76" i="19"/>
  <c r="AK76" i="19"/>
  <c r="AJ76" i="19"/>
  <c r="AI76" i="19"/>
  <c r="AH76" i="19"/>
  <c r="AG76" i="19"/>
  <c r="AF76" i="19"/>
  <c r="AT75" i="19"/>
  <c r="BB75" i="19" s="1"/>
  <c r="AS75" i="19"/>
  <c r="AR75" i="19"/>
  <c r="AQ75" i="19"/>
  <c r="AP75" i="19"/>
  <c r="AO75" i="19"/>
  <c r="AK75" i="19"/>
  <c r="AJ75" i="19"/>
  <c r="AI75" i="19"/>
  <c r="AH75" i="19"/>
  <c r="AG75" i="19"/>
  <c r="AF75" i="19"/>
  <c r="AT71" i="19"/>
  <c r="AS71" i="19"/>
  <c r="AR71" i="19"/>
  <c r="AQ71" i="19"/>
  <c r="AP71" i="19"/>
  <c r="AO71" i="19"/>
  <c r="AK71" i="19"/>
  <c r="AJ71" i="19"/>
  <c r="AI71" i="19"/>
  <c r="AH71" i="19"/>
  <c r="AG71" i="19"/>
  <c r="AF71" i="19"/>
  <c r="AT70" i="19"/>
  <c r="AS70" i="19"/>
  <c r="AR70" i="19"/>
  <c r="AQ70" i="19"/>
  <c r="AP70" i="19"/>
  <c r="AO70" i="19"/>
  <c r="AK70" i="19"/>
  <c r="AJ70" i="19"/>
  <c r="AI70" i="19"/>
  <c r="AH70" i="19"/>
  <c r="AG70" i="19"/>
  <c r="AF70" i="19"/>
  <c r="AT69" i="19"/>
  <c r="AS69" i="19"/>
  <c r="AR69" i="19"/>
  <c r="AQ69" i="19"/>
  <c r="AP69" i="19"/>
  <c r="AO69" i="19"/>
  <c r="AK69" i="19"/>
  <c r="AJ69" i="19"/>
  <c r="AI69" i="19"/>
  <c r="AH69" i="19"/>
  <c r="AG69" i="19"/>
  <c r="AF69" i="19"/>
  <c r="AT68" i="19"/>
  <c r="BB68" i="19" s="1"/>
  <c r="AS68" i="19"/>
  <c r="AR68" i="19"/>
  <c r="AQ68" i="19"/>
  <c r="AP68" i="19"/>
  <c r="AO68" i="19"/>
  <c r="AK68" i="19"/>
  <c r="AJ68" i="19"/>
  <c r="AI68" i="19"/>
  <c r="AH68" i="19"/>
  <c r="AG68" i="19"/>
  <c r="AF68" i="19"/>
  <c r="AT67" i="19"/>
  <c r="AS67" i="19"/>
  <c r="AR67" i="19"/>
  <c r="AQ67" i="19"/>
  <c r="AP67" i="19"/>
  <c r="AO67" i="19"/>
  <c r="AK67" i="19"/>
  <c r="AJ67" i="19"/>
  <c r="AI67" i="19"/>
  <c r="AH67" i="19"/>
  <c r="AG67" i="19"/>
  <c r="AF67" i="19"/>
  <c r="AT65" i="19"/>
  <c r="BB65" i="19" s="1"/>
  <c r="AS65" i="19"/>
  <c r="AR65" i="19"/>
  <c r="AQ65" i="19"/>
  <c r="AP65" i="19"/>
  <c r="AO65" i="19"/>
  <c r="AK65" i="19"/>
  <c r="AJ65" i="19"/>
  <c r="AI65" i="19"/>
  <c r="AX65" i="19" s="1"/>
  <c r="AH65" i="19"/>
  <c r="AG65" i="19"/>
  <c r="AF65" i="19"/>
  <c r="AT64" i="19"/>
  <c r="AS64" i="19"/>
  <c r="AR64" i="19"/>
  <c r="AQ64" i="19"/>
  <c r="AP64" i="19"/>
  <c r="AO64" i="19"/>
  <c r="AK64" i="19"/>
  <c r="AJ64" i="19"/>
  <c r="AI64" i="19"/>
  <c r="AH64" i="19"/>
  <c r="AG64" i="19"/>
  <c r="AF64" i="19"/>
  <c r="AT63" i="19"/>
  <c r="BB63" i="19" s="1"/>
  <c r="AS63" i="19"/>
  <c r="AR63" i="19"/>
  <c r="AQ63" i="19"/>
  <c r="AP63" i="19"/>
  <c r="AO63" i="19"/>
  <c r="AK63" i="19"/>
  <c r="AJ63" i="19"/>
  <c r="AI63" i="19"/>
  <c r="AH63" i="19"/>
  <c r="AG63" i="19"/>
  <c r="AF63" i="19"/>
  <c r="AT62" i="19"/>
  <c r="AS62" i="19"/>
  <c r="AR62" i="19"/>
  <c r="AQ62" i="19"/>
  <c r="AP62" i="19"/>
  <c r="AO62" i="19"/>
  <c r="AK62" i="19"/>
  <c r="AJ62" i="19"/>
  <c r="AI62" i="19"/>
  <c r="AH62" i="19"/>
  <c r="AG62" i="19"/>
  <c r="AF62" i="19"/>
  <c r="AT61" i="19"/>
  <c r="BB61" i="19" s="1"/>
  <c r="AS61" i="19"/>
  <c r="AR61" i="19"/>
  <c r="AQ61" i="19"/>
  <c r="AP61" i="19"/>
  <c r="AO61" i="19"/>
  <c r="AK61" i="19"/>
  <c r="AJ61" i="19"/>
  <c r="AI61" i="19"/>
  <c r="AX61" i="19" s="1"/>
  <c r="AH61" i="19"/>
  <c r="AG61" i="19"/>
  <c r="AF61" i="19"/>
  <c r="AT59" i="19"/>
  <c r="AS59" i="19"/>
  <c r="AR59" i="19"/>
  <c r="AQ59" i="19"/>
  <c r="AP59" i="19"/>
  <c r="AO59" i="19"/>
  <c r="AK59" i="19"/>
  <c r="AJ59" i="19"/>
  <c r="AI59" i="19"/>
  <c r="AH59" i="19"/>
  <c r="AG59" i="19"/>
  <c r="AF59" i="19"/>
  <c r="AT58" i="19"/>
  <c r="AS58" i="19"/>
  <c r="AR58" i="19"/>
  <c r="AQ58" i="19"/>
  <c r="AP58" i="19"/>
  <c r="AO58" i="19"/>
  <c r="AK58" i="19"/>
  <c r="AJ58" i="19"/>
  <c r="AI58" i="19"/>
  <c r="AX58" i="19" s="1"/>
  <c r="AH58" i="19"/>
  <c r="AG58" i="19"/>
  <c r="AF58" i="19"/>
  <c r="AT57" i="19"/>
  <c r="AS57" i="19"/>
  <c r="AR57" i="19"/>
  <c r="AQ57" i="19"/>
  <c r="AP57" i="19"/>
  <c r="AO57" i="19"/>
  <c r="AK57" i="19"/>
  <c r="AJ57" i="19"/>
  <c r="AI57" i="19"/>
  <c r="AH57" i="19"/>
  <c r="AG57" i="19"/>
  <c r="AF57" i="19"/>
  <c r="AT56" i="19"/>
  <c r="BB56" i="19" s="1"/>
  <c r="AS56" i="19"/>
  <c r="AR56" i="19"/>
  <c r="AQ56" i="19"/>
  <c r="AP56" i="19"/>
  <c r="AO56" i="19"/>
  <c r="AK56" i="19"/>
  <c r="AJ56" i="19"/>
  <c r="AI56" i="19"/>
  <c r="AX56" i="19" s="1"/>
  <c r="AH56" i="19"/>
  <c r="AG56" i="19"/>
  <c r="AF56" i="19"/>
  <c r="AT55" i="19"/>
  <c r="AS55" i="19"/>
  <c r="AR55" i="19"/>
  <c r="AQ55" i="19"/>
  <c r="AP55" i="19"/>
  <c r="AO55" i="19"/>
  <c r="AK55" i="19"/>
  <c r="AJ55" i="19"/>
  <c r="AI55" i="19"/>
  <c r="AH55" i="19"/>
  <c r="AG55" i="19"/>
  <c r="AF55" i="19"/>
  <c r="AT53" i="19"/>
  <c r="AS53" i="19"/>
  <c r="AR53" i="19"/>
  <c r="AQ53" i="19"/>
  <c r="AP53" i="19"/>
  <c r="AO53" i="19"/>
  <c r="AK53" i="19"/>
  <c r="AJ53" i="19"/>
  <c r="AI53" i="19"/>
  <c r="AH53" i="19"/>
  <c r="AG53" i="19"/>
  <c r="AF53" i="19"/>
  <c r="AT52" i="19"/>
  <c r="AS52" i="19"/>
  <c r="AR52" i="19"/>
  <c r="AQ52" i="19"/>
  <c r="AP52" i="19"/>
  <c r="AO52" i="19"/>
  <c r="AK52" i="19"/>
  <c r="AJ52" i="19"/>
  <c r="AI52" i="19"/>
  <c r="AH52" i="19"/>
  <c r="AG52" i="19"/>
  <c r="AF52" i="19"/>
  <c r="AT51" i="19"/>
  <c r="BB51" i="19" s="1"/>
  <c r="AS51" i="19"/>
  <c r="AR51" i="19"/>
  <c r="AQ51" i="19"/>
  <c r="AP51" i="19"/>
  <c r="AO51" i="19"/>
  <c r="AK51" i="19"/>
  <c r="AJ51" i="19"/>
  <c r="AI51" i="19"/>
  <c r="AH51" i="19"/>
  <c r="AG51" i="19"/>
  <c r="AF51" i="19"/>
  <c r="AT50" i="19"/>
  <c r="AS50" i="19"/>
  <c r="AR50" i="19"/>
  <c r="AQ50" i="19"/>
  <c r="AP50" i="19"/>
  <c r="AO50" i="19"/>
  <c r="AK50" i="19"/>
  <c r="AJ50" i="19"/>
  <c r="AI50" i="19"/>
  <c r="AH50" i="19"/>
  <c r="AG50" i="19"/>
  <c r="AF50" i="19"/>
  <c r="AT49" i="19"/>
  <c r="AS49" i="19"/>
  <c r="AR49" i="19"/>
  <c r="AQ49" i="19"/>
  <c r="AP49" i="19"/>
  <c r="AO49" i="19"/>
  <c r="AK49" i="19"/>
  <c r="AJ49" i="19"/>
  <c r="AJ48" i="19" s="1"/>
  <c r="AI49" i="19"/>
  <c r="AH49" i="19"/>
  <c r="AG49" i="19"/>
  <c r="AF49" i="19"/>
  <c r="AT47" i="19"/>
  <c r="AS47" i="19"/>
  <c r="AR47" i="19"/>
  <c r="AQ47" i="19"/>
  <c r="AP47" i="19"/>
  <c r="AO47" i="19"/>
  <c r="AK47" i="19"/>
  <c r="AJ47" i="19"/>
  <c r="AI47" i="19"/>
  <c r="AH47" i="19"/>
  <c r="AG47" i="19"/>
  <c r="AF47" i="19"/>
  <c r="AT46" i="19"/>
  <c r="AS46" i="19"/>
  <c r="AR46" i="19"/>
  <c r="AQ46" i="19"/>
  <c r="AP46" i="19"/>
  <c r="AO46" i="19"/>
  <c r="AK46" i="19"/>
  <c r="AJ46" i="19"/>
  <c r="AI46" i="19"/>
  <c r="AH46" i="19"/>
  <c r="AG46" i="19"/>
  <c r="AF46" i="19"/>
  <c r="AT45" i="19"/>
  <c r="AS45" i="19"/>
  <c r="AR45" i="19"/>
  <c r="AQ45" i="19"/>
  <c r="AP45" i="19"/>
  <c r="AO45" i="19"/>
  <c r="AK45" i="19"/>
  <c r="AJ45" i="19"/>
  <c r="AI45" i="19"/>
  <c r="AH45" i="19"/>
  <c r="AG45" i="19"/>
  <c r="AF45" i="19"/>
  <c r="AT44" i="19"/>
  <c r="BB44" i="19" s="1"/>
  <c r="AS44" i="19"/>
  <c r="AR44" i="19"/>
  <c r="AQ44" i="19"/>
  <c r="AP44" i="19"/>
  <c r="AO44" i="19"/>
  <c r="AK44" i="19"/>
  <c r="AJ44" i="19"/>
  <c r="AI44" i="19"/>
  <c r="AH44" i="19"/>
  <c r="AG44" i="19"/>
  <c r="AF44" i="19"/>
  <c r="AT43" i="19"/>
  <c r="AS43" i="19"/>
  <c r="AR43" i="19"/>
  <c r="AQ43" i="19"/>
  <c r="AP43" i="19"/>
  <c r="AO43" i="19"/>
  <c r="AK43" i="19"/>
  <c r="AJ43" i="19"/>
  <c r="AI43" i="19"/>
  <c r="AH43" i="19"/>
  <c r="AG43" i="19"/>
  <c r="AF43" i="19"/>
  <c r="AT39" i="19"/>
  <c r="AS39" i="19"/>
  <c r="AR39" i="19"/>
  <c r="AQ39" i="19"/>
  <c r="AP39" i="19"/>
  <c r="AO39" i="19"/>
  <c r="AK39" i="19"/>
  <c r="AJ39" i="19"/>
  <c r="AI39" i="19"/>
  <c r="AH39" i="19"/>
  <c r="AG39" i="19"/>
  <c r="AF39" i="19"/>
  <c r="AT38" i="19"/>
  <c r="AS38" i="19"/>
  <c r="AR38" i="19"/>
  <c r="AQ38" i="19"/>
  <c r="AP38" i="19"/>
  <c r="AO38" i="19"/>
  <c r="AK38" i="19"/>
  <c r="AJ38" i="19"/>
  <c r="AI38" i="19"/>
  <c r="AH38" i="19"/>
  <c r="AG38" i="19"/>
  <c r="AF38" i="19"/>
  <c r="AT37" i="19"/>
  <c r="AS37" i="19"/>
  <c r="AR37" i="19"/>
  <c r="AQ37" i="19"/>
  <c r="AP37" i="19"/>
  <c r="AO37" i="19"/>
  <c r="AK37" i="19"/>
  <c r="AJ37" i="19"/>
  <c r="AI37" i="19"/>
  <c r="AH37" i="19"/>
  <c r="AG37" i="19"/>
  <c r="AF37" i="19"/>
  <c r="AT36" i="19"/>
  <c r="AS36" i="19"/>
  <c r="AR36" i="19"/>
  <c r="AQ36" i="19"/>
  <c r="AP36" i="19"/>
  <c r="AO36" i="19"/>
  <c r="AK36" i="19"/>
  <c r="AJ36" i="19"/>
  <c r="AI36" i="19"/>
  <c r="AH36" i="19"/>
  <c r="AG36" i="19"/>
  <c r="AF36" i="19"/>
  <c r="AT35" i="19"/>
  <c r="AS35" i="19"/>
  <c r="AR35" i="19"/>
  <c r="AQ35" i="19"/>
  <c r="AP35" i="19"/>
  <c r="AO35" i="19"/>
  <c r="AK35" i="19"/>
  <c r="AJ35" i="19"/>
  <c r="AI35" i="19"/>
  <c r="AH35" i="19"/>
  <c r="AG35" i="19"/>
  <c r="AF35" i="19"/>
  <c r="AT33" i="19"/>
  <c r="AS33" i="19"/>
  <c r="AR33" i="19"/>
  <c r="AQ33" i="19"/>
  <c r="AP33" i="19"/>
  <c r="AO33" i="19"/>
  <c r="AK33" i="19"/>
  <c r="AJ33" i="19"/>
  <c r="AI33" i="19"/>
  <c r="AH33" i="19"/>
  <c r="AG33" i="19"/>
  <c r="AF33" i="19"/>
  <c r="AT32" i="19"/>
  <c r="AS32" i="19"/>
  <c r="AR32" i="19"/>
  <c r="AQ32" i="19"/>
  <c r="AP32" i="19"/>
  <c r="AO32" i="19"/>
  <c r="AK32" i="19"/>
  <c r="AJ32" i="19"/>
  <c r="AI32" i="19"/>
  <c r="AH32" i="19"/>
  <c r="AG32" i="19"/>
  <c r="AF32" i="19"/>
  <c r="AT31" i="19"/>
  <c r="AS31" i="19"/>
  <c r="AR31" i="19"/>
  <c r="AQ31" i="19"/>
  <c r="AP31" i="19"/>
  <c r="AO31" i="19"/>
  <c r="AK31" i="19"/>
  <c r="BB31" i="19" s="1"/>
  <c r="AJ31" i="19"/>
  <c r="AI31" i="19"/>
  <c r="AH31" i="19"/>
  <c r="AG31" i="19"/>
  <c r="AF31" i="19"/>
  <c r="AT30" i="19"/>
  <c r="AS30" i="19"/>
  <c r="AR30" i="19"/>
  <c r="AQ30" i="19"/>
  <c r="AP30" i="19"/>
  <c r="AO30" i="19"/>
  <c r="AK30" i="19"/>
  <c r="AJ30" i="19"/>
  <c r="AI30" i="19"/>
  <c r="AH30" i="19"/>
  <c r="AG30" i="19"/>
  <c r="AF30" i="19"/>
  <c r="AT29" i="19"/>
  <c r="AS29" i="19"/>
  <c r="AR29" i="19"/>
  <c r="AQ29" i="19"/>
  <c r="AP29" i="19"/>
  <c r="AO29" i="19"/>
  <c r="AK29" i="19"/>
  <c r="AJ29" i="19"/>
  <c r="AI29" i="19"/>
  <c r="AH29" i="19"/>
  <c r="AG29" i="19"/>
  <c r="AF29" i="19"/>
  <c r="AT27" i="19"/>
  <c r="AS27" i="19"/>
  <c r="AR27" i="19"/>
  <c r="AQ27" i="19"/>
  <c r="AP27" i="19"/>
  <c r="AO27" i="19"/>
  <c r="AK27" i="19"/>
  <c r="AJ27" i="19"/>
  <c r="AI27" i="19"/>
  <c r="AH27" i="19"/>
  <c r="AG27" i="19"/>
  <c r="AF27" i="19"/>
  <c r="AT26" i="19"/>
  <c r="AS26" i="19"/>
  <c r="AR26" i="19"/>
  <c r="AQ26" i="19"/>
  <c r="AP26" i="19"/>
  <c r="AO26" i="19"/>
  <c r="AK26" i="19"/>
  <c r="AJ26" i="19"/>
  <c r="AI26" i="19"/>
  <c r="AH26" i="19"/>
  <c r="AG26" i="19"/>
  <c r="AF26" i="19"/>
  <c r="AT25" i="19"/>
  <c r="AS25" i="19"/>
  <c r="AR25" i="19"/>
  <c r="AQ25" i="19"/>
  <c r="AP25" i="19"/>
  <c r="AO25" i="19"/>
  <c r="AK25" i="19"/>
  <c r="AJ25" i="19"/>
  <c r="AI25" i="19"/>
  <c r="AH25" i="19"/>
  <c r="AG25" i="19"/>
  <c r="AF25" i="19"/>
  <c r="AT24" i="19"/>
  <c r="AS24" i="19"/>
  <c r="AR24" i="19"/>
  <c r="AQ24" i="19"/>
  <c r="AP24" i="19"/>
  <c r="AO24" i="19"/>
  <c r="AK24" i="19"/>
  <c r="AJ24" i="19"/>
  <c r="AI24" i="19"/>
  <c r="AH24" i="19"/>
  <c r="AG24" i="19"/>
  <c r="AF24" i="19"/>
  <c r="AT23" i="19"/>
  <c r="AS23" i="19"/>
  <c r="AR23" i="19"/>
  <c r="AQ23" i="19"/>
  <c r="AP23" i="19"/>
  <c r="AO23" i="19"/>
  <c r="AK23" i="19"/>
  <c r="AJ23" i="19"/>
  <c r="AI23" i="19"/>
  <c r="AH23" i="19"/>
  <c r="AG23" i="19"/>
  <c r="AF23" i="19"/>
  <c r="AT21" i="19"/>
  <c r="AS21" i="19"/>
  <c r="AR21" i="19"/>
  <c r="AQ21" i="19"/>
  <c r="AP21" i="19"/>
  <c r="AO21" i="19"/>
  <c r="AK21" i="19"/>
  <c r="AJ21" i="19"/>
  <c r="AI21" i="19"/>
  <c r="AH21" i="19"/>
  <c r="AG21" i="19"/>
  <c r="AF21" i="19"/>
  <c r="AT20" i="19"/>
  <c r="AS20" i="19"/>
  <c r="AR20" i="19"/>
  <c r="AQ20" i="19"/>
  <c r="AP20" i="19"/>
  <c r="AO20" i="19"/>
  <c r="AK20" i="19"/>
  <c r="AJ20" i="19"/>
  <c r="AI20" i="19"/>
  <c r="AH20" i="19"/>
  <c r="AG20" i="19"/>
  <c r="AF20" i="19"/>
  <c r="AT19" i="19"/>
  <c r="AS19" i="19"/>
  <c r="AR19" i="19"/>
  <c r="AQ19" i="19"/>
  <c r="AP19" i="19"/>
  <c r="AO19" i="19"/>
  <c r="AK19" i="19"/>
  <c r="BB19" i="19" s="1"/>
  <c r="AJ19" i="19"/>
  <c r="AI19" i="19"/>
  <c r="AH19" i="19"/>
  <c r="AG19" i="19"/>
  <c r="AF19" i="19"/>
  <c r="AT18" i="19"/>
  <c r="AS18" i="19"/>
  <c r="AR18" i="19"/>
  <c r="AQ18" i="19"/>
  <c r="AP18" i="19"/>
  <c r="AO18" i="19"/>
  <c r="AK18" i="19"/>
  <c r="AJ18" i="19"/>
  <c r="AI18" i="19"/>
  <c r="AH18" i="19"/>
  <c r="AG18" i="19"/>
  <c r="AF18" i="19"/>
  <c r="AT17" i="19"/>
  <c r="AS17" i="19"/>
  <c r="AR17" i="19"/>
  <c r="AQ17" i="19"/>
  <c r="AP17" i="19"/>
  <c r="AO17" i="19"/>
  <c r="AK17" i="19"/>
  <c r="AJ17" i="19"/>
  <c r="AI17" i="19"/>
  <c r="AH17" i="19"/>
  <c r="AG17" i="19"/>
  <c r="AF17" i="19"/>
  <c r="AT15" i="19"/>
  <c r="AS15" i="19"/>
  <c r="AR15" i="19"/>
  <c r="AQ15" i="19"/>
  <c r="AP15" i="19"/>
  <c r="AO15" i="19"/>
  <c r="AT14" i="19"/>
  <c r="AS14" i="19"/>
  <c r="AR14" i="19"/>
  <c r="AQ14" i="19"/>
  <c r="AP14" i="19"/>
  <c r="AO14" i="19"/>
  <c r="AT13" i="19"/>
  <c r="AS13" i="19"/>
  <c r="AR13" i="19"/>
  <c r="AQ13" i="19"/>
  <c r="AP13" i="19"/>
  <c r="AO13" i="19"/>
  <c r="AT12" i="19"/>
  <c r="AS12" i="19"/>
  <c r="AR12" i="19"/>
  <c r="AQ12" i="19"/>
  <c r="AP12" i="19"/>
  <c r="AO12" i="19"/>
  <c r="AT11" i="19"/>
  <c r="AS11" i="19"/>
  <c r="AR11" i="19"/>
  <c r="AQ11" i="19"/>
  <c r="AP11" i="19"/>
  <c r="AO11" i="19"/>
  <c r="AK15" i="19"/>
  <c r="AJ15" i="19"/>
  <c r="AI15" i="19"/>
  <c r="AH15" i="19"/>
  <c r="AG15" i="19"/>
  <c r="AF15" i="19"/>
  <c r="AK14" i="19"/>
  <c r="AJ14" i="19"/>
  <c r="AI14" i="19"/>
  <c r="AH14" i="19"/>
  <c r="AG14" i="19"/>
  <c r="AF14" i="19"/>
  <c r="AK13" i="19"/>
  <c r="AJ13" i="19"/>
  <c r="AI13" i="19"/>
  <c r="AH13" i="19"/>
  <c r="AG13" i="19"/>
  <c r="AF13" i="19"/>
  <c r="AK12" i="19"/>
  <c r="AJ12" i="19"/>
  <c r="AI12" i="19"/>
  <c r="AH12" i="19"/>
  <c r="AG12" i="19"/>
  <c r="AF12" i="19"/>
  <c r="AK11" i="19"/>
  <c r="AJ11" i="19"/>
  <c r="AI11" i="19"/>
  <c r="AH11" i="19"/>
  <c r="AG11" i="19"/>
  <c r="AF11" i="19"/>
  <c r="CN263" i="19"/>
  <c r="CL263" i="19"/>
  <c r="CJ263" i="19"/>
  <c r="CF263" i="19"/>
  <c r="CE263" i="19"/>
  <c r="CD263" i="19"/>
  <c r="AX263" i="19"/>
  <c r="Q263" i="19"/>
  <c r="CN262" i="19"/>
  <c r="CL262" i="19"/>
  <c r="CJ262" i="19"/>
  <c r="CF262" i="19"/>
  <c r="CE262" i="19"/>
  <c r="CD262" i="19"/>
  <c r="AX262" i="19"/>
  <c r="Q262" i="19"/>
  <c r="CN261" i="19"/>
  <c r="CL261" i="19"/>
  <c r="CJ261" i="19"/>
  <c r="CF261" i="19"/>
  <c r="CE261" i="19"/>
  <c r="CD261" i="19"/>
  <c r="AX261" i="19"/>
  <c r="Q261" i="19"/>
  <c r="CN260" i="19"/>
  <c r="CL260" i="19"/>
  <c r="CJ260" i="19"/>
  <c r="CF260" i="19"/>
  <c r="CE260" i="19"/>
  <c r="CD260" i="19"/>
  <c r="Q260" i="19"/>
  <c r="CN259" i="19"/>
  <c r="CL259" i="19"/>
  <c r="CJ259" i="19"/>
  <c r="CF259" i="19"/>
  <c r="CE259" i="19"/>
  <c r="CD259" i="19"/>
  <c r="BB259" i="19"/>
  <c r="Q259" i="19"/>
  <c r="AK258" i="19"/>
  <c r="X258" i="19"/>
  <c r="V258" i="19"/>
  <c r="T258" i="19"/>
  <c r="P258" i="19"/>
  <c r="O258" i="19"/>
  <c r="N258" i="19"/>
  <c r="J258" i="19"/>
  <c r="I258" i="19"/>
  <c r="H258" i="19"/>
  <c r="CN257" i="19"/>
  <c r="CL257" i="19"/>
  <c r="CJ257" i="19"/>
  <c r="CF257" i="19"/>
  <c r="CE257" i="19"/>
  <c r="CD257" i="19"/>
  <c r="Q257" i="19"/>
  <c r="CN256" i="19"/>
  <c r="CL256" i="19"/>
  <c r="CJ256" i="19"/>
  <c r="CF256" i="19"/>
  <c r="CE256" i="19"/>
  <c r="CD256" i="19"/>
  <c r="Q256" i="19"/>
  <c r="CN255" i="19"/>
  <c r="CL255" i="19"/>
  <c r="CJ255" i="19"/>
  <c r="CF255" i="19"/>
  <c r="CE255" i="19"/>
  <c r="CD255" i="19"/>
  <c r="Q255" i="19"/>
  <c r="CN254" i="19"/>
  <c r="CL254" i="19"/>
  <c r="CJ254" i="19"/>
  <c r="CF254" i="19"/>
  <c r="CE254" i="19"/>
  <c r="CD254" i="19"/>
  <c r="Q254" i="19"/>
  <c r="CN253" i="19"/>
  <c r="CL253" i="19"/>
  <c r="CJ253" i="19"/>
  <c r="CF253" i="19"/>
  <c r="CE253" i="19"/>
  <c r="CD253" i="19"/>
  <c r="AX253" i="19"/>
  <c r="Q253" i="19"/>
  <c r="X252" i="19"/>
  <c r="V252" i="19"/>
  <c r="T252" i="19"/>
  <c r="P252" i="19"/>
  <c r="O252" i="19"/>
  <c r="N252" i="19"/>
  <c r="J252" i="19"/>
  <c r="I252" i="19"/>
  <c r="H252" i="19"/>
  <c r="CN251" i="19"/>
  <c r="CL251" i="19"/>
  <c r="CJ251" i="19"/>
  <c r="CF251" i="19"/>
  <c r="CE251" i="19"/>
  <c r="CD251" i="19"/>
  <c r="Q251" i="19"/>
  <c r="CN250" i="19"/>
  <c r="CL250" i="19"/>
  <c r="CJ250" i="19"/>
  <c r="CF250" i="19"/>
  <c r="CE250" i="19"/>
  <c r="CD250" i="19"/>
  <c r="Q250" i="19"/>
  <c r="CN249" i="19"/>
  <c r="CL249" i="19"/>
  <c r="CJ249" i="19"/>
  <c r="CF249" i="19"/>
  <c r="CE249" i="19"/>
  <c r="CD249" i="19"/>
  <c r="Q249" i="19"/>
  <c r="CN248" i="19"/>
  <c r="CL248" i="19"/>
  <c r="CJ248" i="19"/>
  <c r="CF248" i="19"/>
  <c r="CE248" i="19"/>
  <c r="CD248" i="19"/>
  <c r="Q248" i="19"/>
  <c r="CN247" i="19"/>
  <c r="CL247" i="19"/>
  <c r="CJ247" i="19"/>
  <c r="CF247" i="19"/>
  <c r="CE247" i="19"/>
  <c r="CD247" i="19"/>
  <c r="AX247" i="19"/>
  <c r="Q247" i="19"/>
  <c r="X246" i="19"/>
  <c r="V246" i="19"/>
  <c r="T246" i="19"/>
  <c r="P246" i="19"/>
  <c r="O246" i="19"/>
  <c r="N246" i="19"/>
  <c r="J246" i="19"/>
  <c r="I246" i="19"/>
  <c r="H246" i="19"/>
  <c r="CN245" i="19"/>
  <c r="CL245" i="19"/>
  <c r="CJ245" i="19"/>
  <c r="CF245" i="19"/>
  <c r="CE245" i="19"/>
  <c r="CD245" i="19"/>
  <c r="Q245" i="19"/>
  <c r="CN244" i="19"/>
  <c r="CL244" i="19"/>
  <c r="CJ244" i="19"/>
  <c r="CF244" i="19"/>
  <c r="CE244" i="19"/>
  <c r="CD244" i="19"/>
  <c r="BB244" i="19"/>
  <c r="AX244" i="19"/>
  <c r="Q244" i="19"/>
  <c r="CN243" i="19"/>
  <c r="CL243" i="19"/>
  <c r="CJ243" i="19"/>
  <c r="CF243" i="19"/>
  <c r="CE243" i="19"/>
  <c r="CD243" i="19"/>
  <c r="Q243" i="19"/>
  <c r="CN242" i="19"/>
  <c r="CL242" i="19"/>
  <c r="CJ242" i="19"/>
  <c r="CF242" i="19"/>
  <c r="CE242" i="19"/>
  <c r="CD242" i="19"/>
  <c r="BB242" i="19"/>
  <c r="AX242" i="19"/>
  <c r="Q242" i="19"/>
  <c r="CN241" i="19"/>
  <c r="CL241" i="19"/>
  <c r="CJ241" i="19"/>
  <c r="CF241" i="19"/>
  <c r="CE241" i="19"/>
  <c r="CD241" i="19"/>
  <c r="Q241" i="19"/>
  <c r="AK240" i="19"/>
  <c r="X240" i="19"/>
  <c r="V240" i="19"/>
  <c r="T240" i="19"/>
  <c r="P240" i="19"/>
  <c r="O240" i="19"/>
  <c r="N240" i="19"/>
  <c r="J240" i="19"/>
  <c r="I240" i="19"/>
  <c r="H240" i="19"/>
  <c r="CN239" i="19"/>
  <c r="CL239" i="19"/>
  <c r="CJ239" i="19"/>
  <c r="CF239" i="19"/>
  <c r="CE239" i="19"/>
  <c r="CD239" i="19"/>
  <c r="AX239" i="19"/>
  <c r="Q239" i="19"/>
  <c r="CN238" i="19"/>
  <c r="CL238" i="19"/>
  <c r="CJ238" i="19"/>
  <c r="CF238" i="19"/>
  <c r="CE238" i="19"/>
  <c r="CD238" i="19"/>
  <c r="Q238" i="19"/>
  <c r="CN237" i="19"/>
  <c r="CL237" i="19"/>
  <c r="CJ237" i="19"/>
  <c r="CF237" i="19"/>
  <c r="CE237" i="19"/>
  <c r="CD237" i="19"/>
  <c r="AX237" i="19"/>
  <c r="Q237" i="19"/>
  <c r="CN236" i="19"/>
  <c r="CL236" i="19"/>
  <c r="CJ236" i="19"/>
  <c r="CF236" i="19"/>
  <c r="CE236" i="19"/>
  <c r="CD236" i="19"/>
  <c r="Q236" i="19"/>
  <c r="CN235" i="19"/>
  <c r="CL235" i="19"/>
  <c r="CJ235" i="19"/>
  <c r="CF235" i="19"/>
  <c r="CD235" i="19"/>
  <c r="BB235" i="19"/>
  <c r="Q235" i="19"/>
  <c r="BQ234" i="19"/>
  <c r="BP234" i="19"/>
  <c r="BO234" i="19"/>
  <c r="X234" i="19"/>
  <c r="V234" i="19"/>
  <c r="T234" i="19"/>
  <c r="P234" i="19"/>
  <c r="O234" i="19"/>
  <c r="N234" i="19"/>
  <c r="J234" i="19"/>
  <c r="H234" i="19"/>
  <c r="CN231" i="19"/>
  <c r="CL231" i="19"/>
  <c r="CJ231" i="19"/>
  <c r="CF231" i="19"/>
  <c r="CE231" i="19"/>
  <c r="CD231" i="19"/>
  <c r="Q231" i="19"/>
  <c r="CN230" i="19"/>
  <c r="CL230" i="19"/>
  <c r="CJ230" i="19"/>
  <c r="CF230" i="19"/>
  <c r="CE230" i="19"/>
  <c r="CD230" i="19"/>
  <c r="Q230" i="19"/>
  <c r="CN229" i="19"/>
  <c r="CL229" i="19"/>
  <c r="CJ229" i="19"/>
  <c r="CF229" i="19"/>
  <c r="CE229" i="19"/>
  <c r="CD229" i="19"/>
  <c r="Q229" i="19"/>
  <c r="CN228" i="19"/>
  <c r="CL228" i="19"/>
  <c r="CJ228" i="19"/>
  <c r="CF228" i="19"/>
  <c r="CE228" i="19"/>
  <c r="CD228" i="19"/>
  <c r="Q228" i="19"/>
  <c r="CN227" i="19"/>
  <c r="CL227" i="19"/>
  <c r="CJ227" i="19"/>
  <c r="CF227" i="19"/>
  <c r="CE227" i="19"/>
  <c r="CD227" i="19"/>
  <c r="Q227" i="19"/>
  <c r="X226" i="19"/>
  <c r="V226" i="19"/>
  <c r="T226" i="19"/>
  <c r="P226" i="19"/>
  <c r="O226" i="19"/>
  <c r="N226" i="19"/>
  <c r="CN225" i="19"/>
  <c r="CL225" i="19"/>
  <c r="CJ225" i="19"/>
  <c r="CF225" i="19"/>
  <c r="CE225" i="19"/>
  <c r="CD225" i="19"/>
  <c r="BB225" i="19"/>
  <c r="Q225" i="19"/>
  <c r="CN224" i="19"/>
  <c r="CL224" i="19"/>
  <c r="CJ224" i="19"/>
  <c r="CF224" i="19"/>
  <c r="CE224" i="19"/>
  <c r="CD224" i="19"/>
  <c r="Q224" i="19"/>
  <c r="CN223" i="19"/>
  <c r="CL223" i="19"/>
  <c r="CJ223" i="19"/>
  <c r="CF223" i="19"/>
  <c r="CE223" i="19"/>
  <c r="CD223" i="19"/>
  <c r="BB223" i="19"/>
  <c r="Q223" i="19"/>
  <c r="CN222" i="19"/>
  <c r="CL222" i="19"/>
  <c r="CJ222" i="19"/>
  <c r="CF222" i="19"/>
  <c r="CE222" i="19"/>
  <c r="CD222" i="19"/>
  <c r="Q222" i="19"/>
  <c r="CN221" i="19"/>
  <c r="CL221" i="19"/>
  <c r="CJ221" i="19"/>
  <c r="CF221" i="19"/>
  <c r="CE221" i="19"/>
  <c r="CD221" i="19"/>
  <c r="BB221" i="19"/>
  <c r="Q221" i="19"/>
  <c r="AK220" i="19"/>
  <c r="X220" i="19"/>
  <c r="V220" i="19"/>
  <c r="T220" i="19"/>
  <c r="P220" i="19"/>
  <c r="O220" i="19"/>
  <c r="N220" i="19"/>
  <c r="CN219" i="19"/>
  <c r="CL219" i="19"/>
  <c r="CJ219" i="19"/>
  <c r="CF219" i="19"/>
  <c r="CE219" i="19"/>
  <c r="CD219" i="19"/>
  <c r="AX219" i="19"/>
  <c r="Q219" i="19"/>
  <c r="CN218" i="19"/>
  <c r="CL218" i="19"/>
  <c r="CJ218" i="19"/>
  <c r="CF218" i="19"/>
  <c r="CE218" i="19"/>
  <c r="CD218" i="19"/>
  <c r="BB218" i="19"/>
  <c r="Q218" i="19"/>
  <c r="CN217" i="19"/>
  <c r="CL217" i="19"/>
  <c r="CJ217" i="19"/>
  <c r="CF217" i="19"/>
  <c r="CE217" i="19"/>
  <c r="CD217" i="19"/>
  <c r="BB217" i="19"/>
  <c r="Q217" i="19"/>
  <c r="CN216" i="19"/>
  <c r="CL216" i="19"/>
  <c r="CJ216" i="19"/>
  <c r="CF216" i="19"/>
  <c r="CE216" i="19"/>
  <c r="CD216" i="19"/>
  <c r="BB216" i="19"/>
  <c r="Q216" i="19"/>
  <c r="CN215" i="19"/>
  <c r="CL215" i="19"/>
  <c r="CJ215" i="19"/>
  <c r="CF215" i="19"/>
  <c r="CE215" i="19"/>
  <c r="CD215" i="19"/>
  <c r="BB215" i="19"/>
  <c r="AX215" i="19"/>
  <c r="Q215" i="19"/>
  <c r="X214" i="19"/>
  <c r="V214" i="19"/>
  <c r="T214" i="19"/>
  <c r="P214" i="19"/>
  <c r="O214" i="19"/>
  <c r="N214" i="19"/>
  <c r="CN213" i="19"/>
  <c r="CL213" i="19"/>
  <c r="CJ213" i="19"/>
  <c r="CF213" i="19"/>
  <c r="CE213" i="19"/>
  <c r="CD213" i="19"/>
  <c r="BB213" i="19"/>
  <c r="Q213" i="19"/>
  <c r="CN212" i="19"/>
  <c r="CL212" i="19"/>
  <c r="CJ212" i="19"/>
  <c r="CF212" i="19"/>
  <c r="CE212" i="19"/>
  <c r="CD212" i="19"/>
  <c r="AX212" i="19"/>
  <c r="Q212" i="19"/>
  <c r="CN211" i="19"/>
  <c r="CL211" i="19"/>
  <c r="CJ211" i="19"/>
  <c r="CF211" i="19"/>
  <c r="CE211" i="19"/>
  <c r="CD211" i="19"/>
  <c r="Q211" i="19"/>
  <c r="CN210" i="19"/>
  <c r="CL210" i="19"/>
  <c r="CJ210" i="19"/>
  <c r="CF210" i="19"/>
  <c r="CE210" i="19"/>
  <c r="CD210" i="19"/>
  <c r="Q210" i="19"/>
  <c r="CN209" i="19"/>
  <c r="CL209" i="19"/>
  <c r="CJ209" i="19"/>
  <c r="CF209" i="19"/>
  <c r="CE209" i="19"/>
  <c r="CD209" i="19"/>
  <c r="BB209" i="19"/>
  <c r="AX209" i="19"/>
  <c r="Q209" i="19"/>
  <c r="AK208" i="19"/>
  <c r="AI208" i="19"/>
  <c r="X208" i="19"/>
  <c r="V208" i="19"/>
  <c r="T208" i="19"/>
  <c r="P208" i="19"/>
  <c r="O208" i="19"/>
  <c r="N208" i="19"/>
  <c r="CN207" i="19"/>
  <c r="CL207" i="19"/>
  <c r="CJ207" i="19"/>
  <c r="CF207" i="19"/>
  <c r="CE207" i="19"/>
  <c r="CD207" i="19"/>
  <c r="AX207" i="19"/>
  <c r="Q207" i="19"/>
  <c r="CN206" i="19"/>
  <c r="CL206" i="19"/>
  <c r="CJ206" i="19"/>
  <c r="CF206" i="19"/>
  <c r="CE206" i="19"/>
  <c r="CD206" i="19"/>
  <c r="BB206" i="19"/>
  <c r="Q206" i="19"/>
  <c r="CN205" i="19"/>
  <c r="CL205" i="19"/>
  <c r="CJ205" i="19"/>
  <c r="CF205" i="19"/>
  <c r="CE205" i="19"/>
  <c r="CD205" i="19"/>
  <c r="AX205" i="19"/>
  <c r="Q205" i="19"/>
  <c r="CN204" i="19"/>
  <c r="CL204" i="19"/>
  <c r="CJ204" i="19"/>
  <c r="CF204" i="19"/>
  <c r="CE204" i="19"/>
  <c r="CD204" i="19"/>
  <c r="BB204" i="19"/>
  <c r="Q204" i="19"/>
  <c r="CN203" i="19"/>
  <c r="CL203" i="19"/>
  <c r="CJ203" i="19"/>
  <c r="CF203" i="19"/>
  <c r="CE203" i="19"/>
  <c r="AX203" i="19"/>
  <c r="Q203" i="19"/>
  <c r="BQ202" i="19"/>
  <c r="BP202" i="19"/>
  <c r="BO202" i="19"/>
  <c r="AK202" i="19"/>
  <c r="AI202" i="19"/>
  <c r="X202" i="19"/>
  <c r="V202" i="19"/>
  <c r="T202" i="19"/>
  <c r="P202" i="19"/>
  <c r="O202" i="19"/>
  <c r="N202" i="19"/>
  <c r="CN199" i="19"/>
  <c r="CL199" i="19"/>
  <c r="CJ199" i="19"/>
  <c r="CF199" i="19"/>
  <c r="CE199" i="19"/>
  <c r="CD199" i="19"/>
  <c r="BB199" i="19"/>
  <c r="Q199" i="19"/>
  <c r="CN198" i="19"/>
  <c r="CL198" i="19"/>
  <c r="CJ198" i="19"/>
  <c r="CF198" i="19"/>
  <c r="CE198" i="19"/>
  <c r="CD198" i="19"/>
  <c r="Q198" i="19"/>
  <c r="CN197" i="19"/>
  <c r="CL197" i="19"/>
  <c r="CJ197" i="19"/>
  <c r="CF197" i="19"/>
  <c r="CE197" i="19"/>
  <c r="CD197" i="19"/>
  <c r="BB197" i="19"/>
  <c r="Q197" i="19"/>
  <c r="CN196" i="19"/>
  <c r="CL196" i="19"/>
  <c r="CJ196" i="19"/>
  <c r="CF196" i="19"/>
  <c r="CE196" i="19"/>
  <c r="CD196" i="19"/>
  <c r="Q196" i="19"/>
  <c r="CN195" i="19"/>
  <c r="CL195" i="19"/>
  <c r="CJ195" i="19"/>
  <c r="CF195" i="19"/>
  <c r="CE195" i="19"/>
  <c r="CD195" i="19"/>
  <c r="BB195" i="19"/>
  <c r="Q195" i="19"/>
  <c r="X194" i="19"/>
  <c r="V194" i="19"/>
  <c r="T194" i="19"/>
  <c r="Z194" i="19" s="1"/>
  <c r="P194" i="19"/>
  <c r="O194" i="19"/>
  <c r="N194" i="19"/>
  <c r="CN193" i="19"/>
  <c r="CL193" i="19"/>
  <c r="CJ193" i="19"/>
  <c r="CF193" i="19"/>
  <c r="CE193" i="19"/>
  <c r="CD193" i="19"/>
  <c r="AX193" i="19"/>
  <c r="Q193" i="19"/>
  <c r="CN192" i="19"/>
  <c r="CL192" i="19"/>
  <c r="CJ192" i="19"/>
  <c r="CF192" i="19"/>
  <c r="CE192" i="19"/>
  <c r="CD192" i="19"/>
  <c r="Q192" i="19"/>
  <c r="CN191" i="19"/>
  <c r="CL191" i="19"/>
  <c r="CJ191" i="19"/>
  <c r="CF191" i="19"/>
  <c r="CE191" i="19"/>
  <c r="CD191" i="19"/>
  <c r="Q191" i="19"/>
  <c r="CN190" i="19"/>
  <c r="CL190" i="19"/>
  <c r="CJ190" i="19"/>
  <c r="CF190" i="19"/>
  <c r="CE190" i="19"/>
  <c r="CD190" i="19"/>
  <c r="BB190" i="19"/>
  <c r="Q190" i="19"/>
  <c r="CN189" i="19"/>
  <c r="CL189" i="19"/>
  <c r="CJ189" i="19"/>
  <c r="CF189" i="19"/>
  <c r="CE189" i="19"/>
  <c r="CD189" i="19"/>
  <c r="AX189" i="19"/>
  <c r="Q189" i="19"/>
  <c r="AI188" i="19"/>
  <c r="X188" i="19"/>
  <c r="V188" i="19"/>
  <c r="T188" i="19"/>
  <c r="P188" i="19"/>
  <c r="O188" i="19"/>
  <c r="N188" i="19"/>
  <c r="CN187" i="19"/>
  <c r="CL187" i="19"/>
  <c r="CJ187" i="19"/>
  <c r="CF187" i="19"/>
  <c r="CE187" i="19"/>
  <c r="CD187" i="19"/>
  <c r="BB187" i="19"/>
  <c r="Q187" i="19"/>
  <c r="CN186" i="19"/>
  <c r="CL186" i="19"/>
  <c r="CJ186" i="19"/>
  <c r="CF186" i="19"/>
  <c r="CE186" i="19"/>
  <c r="CD186" i="19"/>
  <c r="AX186" i="19"/>
  <c r="Q186" i="19"/>
  <c r="CN185" i="19"/>
  <c r="CL185" i="19"/>
  <c r="CJ185" i="19"/>
  <c r="CF185" i="19"/>
  <c r="CE185" i="19"/>
  <c r="CD185" i="19"/>
  <c r="BB185" i="19"/>
  <c r="Q185" i="19"/>
  <c r="CN184" i="19"/>
  <c r="CL184" i="19"/>
  <c r="CJ184" i="19"/>
  <c r="CF184" i="19"/>
  <c r="CE184" i="19"/>
  <c r="CD184" i="19"/>
  <c r="AX184" i="19"/>
  <c r="Q184" i="19"/>
  <c r="CN183" i="19"/>
  <c r="CL183" i="19"/>
  <c r="CJ183" i="19"/>
  <c r="CF183" i="19"/>
  <c r="CE183" i="19"/>
  <c r="CD183" i="19"/>
  <c r="BB183" i="19"/>
  <c r="Q183" i="19"/>
  <c r="AI182" i="19"/>
  <c r="X182" i="19"/>
  <c r="V182" i="19"/>
  <c r="T182" i="19"/>
  <c r="P182" i="19"/>
  <c r="O182" i="19"/>
  <c r="N182" i="19"/>
  <c r="CN181" i="19"/>
  <c r="CL181" i="19"/>
  <c r="CJ181" i="19"/>
  <c r="CF181" i="19"/>
  <c r="CE181" i="19"/>
  <c r="CD181" i="19"/>
  <c r="AX181" i="19"/>
  <c r="Q181" i="19"/>
  <c r="CN180" i="19"/>
  <c r="CL180" i="19"/>
  <c r="CJ180" i="19"/>
  <c r="CF180" i="19"/>
  <c r="CE180" i="19"/>
  <c r="CD180" i="19"/>
  <c r="Q180" i="19"/>
  <c r="CN179" i="19"/>
  <c r="CL179" i="19"/>
  <c r="CJ179" i="19"/>
  <c r="CF179" i="19"/>
  <c r="CE179" i="19"/>
  <c r="CD179" i="19"/>
  <c r="Q179" i="19"/>
  <c r="CN178" i="19"/>
  <c r="CL178" i="19"/>
  <c r="CJ178" i="19"/>
  <c r="CF178" i="19"/>
  <c r="CE178" i="19"/>
  <c r="CD178" i="19"/>
  <c r="Q178" i="19"/>
  <c r="CN177" i="19"/>
  <c r="CL177" i="19"/>
  <c r="CJ177" i="19"/>
  <c r="CF177" i="19"/>
  <c r="CE177" i="19"/>
  <c r="CD177" i="19"/>
  <c r="BB177" i="19"/>
  <c r="AX177" i="19"/>
  <c r="Q177" i="19"/>
  <c r="AK176" i="19"/>
  <c r="X176" i="19"/>
  <c r="V176" i="19"/>
  <c r="T176" i="19"/>
  <c r="P176" i="19"/>
  <c r="O176" i="19"/>
  <c r="N176" i="19"/>
  <c r="CN175" i="19"/>
  <c r="CL175" i="19"/>
  <c r="CJ175" i="19"/>
  <c r="CF175" i="19"/>
  <c r="CE175" i="19"/>
  <c r="CD175" i="19"/>
  <c r="AX175" i="19"/>
  <c r="Q175" i="19"/>
  <c r="CN174" i="19"/>
  <c r="CL174" i="19"/>
  <c r="CJ174" i="19"/>
  <c r="CF174" i="19"/>
  <c r="CE174" i="19"/>
  <c r="CD174" i="19"/>
  <c r="AX174" i="19"/>
  <c r="Q174" i="19"/>
  <c r="CN173" i="19"/>
  <c r="CL173" i="19"/>
  <c r="CJ173" i="19"/>
  <c r="CF173" i="19"/>
  <c r="CE173" i="19"/>
  <c r="CD173" i="19"/>
  <c r="Q173" i="19"/>
  <c r="CN172" i="19"/>
  <c r="CL172" i="19"/>
  <c r="CJ172" i="19"/>
  <c r="CF172" i="19"/>
  <c r="CE172" i="19"/>
  <c r="CD172" i="19"/>
  <c r="AX172" i="19"/>
  <c r="Q172" i="19"/>
  <c r="CN171" i="19"/>
  <c r="CL171" i="19"/>
  <c r="CJ171" i="19"/>
  <c r="CF171" i="19"/>
  <c r="CE171" i="19"/>
  <c r="CD171" i="19"/>
  <c r="Q171" i="19"/>
  <c r="BQ170" i="19"/>
  <c r="BP170" i="19"/>
  <c r="BO170" i="19"/>
  <c r="AK170" i="19"/>
  <c r="X170" i="19"/>
  <c r="V170" i="19"/>
  <c r="T170" i="19"/>
  <c r="Z170" i="19" s="1"/>
  <c r="P170" i="19"/>
  <c r="O170" i="19"/>
  <c r="N170" i="19"/>
  <c r="CN167" i="19"/>
  <c r="CL167" i="19"/>
  <c r="CJ167" i="19"/>
  <c r="CF167" i="19"/>
  <c r="CE167" i="19"/>
  <c r="CD167" i="19"/>
  <c r="Q167" i="19"/>
  <c r="CN166" i="19"/>
  <c r="CL166" i="19"/>
  <c r="CJ166" i="19"/>
  <c r="CF166" i="19"/>
  <c r="CE166" i="19"/>
  <c r="CD166" i="19"/>
  <c r="Q166" i="19"/>
  <c r="CN165" i="19"/>
  <c r="CL165" i="19"/>
  <c r="CJ165" i="19"/>
  <c r="CF165" i="19"/>
  <c r="CE165" i="19"/>
  <c r="CD165" i="19"/>
  <c r="Q165" i="19"/>
  <c r="CN164" i="19"/>
  <c r="CL164" i="19"/>
  <c r="CJ164" i="19"/>
  <c r="CF164" i="19"/>
  <c r="CE164" i="19"/>
  <c r="CD164" i="19"/>
  <c r="Q164" i="19"/>
  <c r="CN163" i="19"/>
  <c r="CL163" i="19"/>
  <c r="CJ163" i="19"/>
  <c r="CF163" i="19"/>
  <c r="CE163" i="19"/>
  <c r="CD163" i="19"/>
  <c r="Q163" i="19"/>
  <c r="AK162" i="19"/>
  <c r="X162" i="19"/>
  <c r="V162" i="19"/>
  <c r="T162" i="19"/>
  <c r="P162" i="19"/>
  <c r="O162" i="19"/>
  <c r="N162" i="19"/>
  <c r="CN161" i="19"/>
  <c r="CL161" i="19"/>
  <c r="CJ161" i="19"/>
  <c r="CF161" i="19"/>
  <c r="CE161" i="19"/>
  <c r="CD161" i="19"/>
  <c r="BB161" i="19"/>
  <c r="Q161" i="19"/>
  <c r="CN160" i="19"/>
  <c r="CL160" i="19"/>
  <c r="CJ160" i="19"/>
  <c r="CF160" i="19"/>
  <c r="CE160" i="19"/>
  <c r="CD160" i="19"/>
  <c r="Q160" i="19"/>
  <c r="CN159" i="19"/>
  <c r="CL159" i="19"/>
  <c r="CJ159" i="19"/>
  <c r="CF159" i="19"/>
  <c r="CE159" i="19"/>
  <c r="CD159" i="19"/>
  <c r="BB159" i="19"/>
  <c r="Q159" i="19"/>
  <c r="CN158" i="19"/>
  <c r="CL158" i="19"/>
  <c r="CJ158" i="19"/>
  <c r="CF158" i="19"/>
  <c r="CE158" i="19"/>
  <c r="CD158" i="19"/>
  <c r="Q158" i="19"/>
  <c r="CN157" i="19"/>
  <c r="CL157" i="19"/>
  <c r="CJ157" i="19"/>
  <c r="CF157" i="19"/>
  <c r="CE157" i="19"/>
  <c r="CD157" i="19"/>
  <c r="Q157" i="19"/>
  <c r="X156" i="19"/>
  <c r="V156" i="19"/>
  <c r="T156" i="19"/>
  <c r="P156" i="19"/>
  <c r="O156" i="19"/>
  <c r="N156" i="19"/>
  <c r="CN155" i="19"/>
  <c r="CL155" i="19"/>
  <c r="CJ155" i="19"/>
  <c r="CF155" i="19"/>
  <c r="CE155" i="19"/>
  <c r="CD155" i="19"/>
  <c r="Q155" i="19"/>
  <c r="CN154" i="19"/>
  <c r="CL154" i="19"/>
  <c r="CJ154" i="19"/>
  <c r="CF154" i="19"/>
  <c r="CE154" i="19"/>
  <c r="CD154" i="19"/>
  <c r="Q154" i="19"/>
  <c r="CN153" i="19"/>
  <c r="CL153" i="19"/>
  <c r="CJ153" i="19"/>
  <c r="CF153" i="19"/>
  <c r="CE153" i="19"/>
  <c r="CD153" i="19"/>
  <c r="BB153" i="19"/>
  <c r="Q153" i="19"/>
  <c r="CN152" i="19"/>
  <c r="CL152" i="19"/>
  <c r="CJ152" i="19"/>
  <c r="CF152" i="19"/>
  <c r="CE152" i="19"/>
  <c r="CD152" i="19"/>
  <c r="BB152" i="19"/>
  <c r="Q152" i="19"/>
  <c r="CN151" i="19"/>
  <c r="CL151" i="19"/>
  <c r="CJ151" i="19"/>
  <c r="CF151" i="19"/>
  <c r="CE151" i="19"/>
  <c r="CD151" i="19"/>
  <c r="BB151" i="19"/>
  <c r="AX151" i="19"/>
  <c r="Q151" i="19"/>
  <c r="AK150" i="19"/>
  <c r="X150" i="19"/>
  <c r="V150" i="19"/>
  <c r="T150" i="19"/>
  <c r="P150" i="19"/>
  <c r="O150" i="19"/>
  <c r="N150" i="19"/>
  <c r="CN149" i="19"/>
  <c r="CL149" i="19"/>
  <c r="CJ149" i="19"/>
  <c r="CF149" i="19"/>
  <c r="CE149" i="19"/>
  <c r="CD149" i="19"/>
  <c r="AX149" i="19"/>
  <c r="Q149" i="19"/>
  <c r="CN148" i="19"/>
  <c r="CL148" i="19"/>
  <c r="CJ148" i="19"/>
  <c r="CF148" i="19"/>
  <c r="CE148" i="19"/>
  <c r="CD148" i="19"/>
  <c r="Q148" i="19"/>
  <c r="CN147" i="19"/>
  <c r="CL147" i="19"/>
  <c r="CJ147" i="19"/>
  <c r="CF147" i="19"/>
  <c r="CE147" i="19"/>
  <c r="CD147" i="19"/>
  <c r="BB147" i="19"/>
  <c r="Q147" i="19"/>
  <c r="CN146" i="19"/>
  <c r="CL146" i="19"/>
  <c r="CJ146" i="19"/>
  <c r="CF146" i="19"/>
  <c r="CE146" i="19"/>
  <c r="CD146" i="19"/>
  <c r="Q146" i="19"/>
  <c r="CN145" i="19"/>
  <c r="CL145" i="19"/>
  <c r="CJ145" i="19"/>
  <c r="CF145" i="19"/>
  <c r="CE145" i="19"/>
  <c r="CD145" i="19"/>
  <c r="BB145" i="19"/>
  <c r="Q145" i="19"/>
  <c r="X144" i="19"/>
  <c r="V144" i="19"/>
  <c r="T144" i="19"/>
  <c r="P144" i="19"/>
  <c r="O144" i="19"/>
  <c r="N144" i="19"/>
  <c r="CN143" i="19"/>
  <c r="CL143" i="19"/>
  <c r="CJ143" i="19"/>
  <c r="CF143" i="19"/>
  <c r="CE143" i="19"/>
  <c r="CD143" i="19"/>
  <c r="Q143" i="19"/>
  <c r="CN142" i="19"/>
  <c r="CL142" i="19"/>
  <c r="CJ142" i="19"/>
  <c r="CF142" i="19"/>
  <c r="CE142" i="19"/>
  <c r="CD142" i="19"/>
  <c r="BB142" i="19"/>
  <c r="Q142" i="19"/>
  <c r="CN141" i="19"/>
  <c r="CL141" i="19"/>
  <c r="CJ141" i="19"/>
  <c r="CF141" i="19"/>
  <c r="CE141" i="19"/>
  <c r="CD141" i="19"/>
  <c r="Q141" i="19"/>
  <c r="CN140" i="19"/>
  <c r="CL140" i="19"/>
  <c r="CJ140" i="19"/>
  <c r="CF140" i="19"/>
  <c r="CE140" i="19"/>
  <c r="BB140" i="19"/>
  <c r="Q140" i="19"/>
  <c r="CN139" i="19"/>
  <c r="CL139" i="19"/>
  <c r="CJ139" i="19"/>
  <c r="CF139" i="19"/>
  <c r="CE139" i="19"/>
  <c r="CD139" i="19"/>
  <c r="Q139" i="19"/>
  <c r="BQ138" i="19"/>
  <c r="BP138" i="19"/>
  <c r="BO138" i="19"/>
  <c r="X138" i="19"/>
  <c r="V138" i="19"/>
  <c r="T138" i="19"/>
  <c r="P138" i="19"/>
  <c r="O138" i="19"/>
  <c r="N138" i="19"/>
  <c r="CN135" i="19"/>
  <c r="CL135" i="19"/>
  <c r="CJ135" i="19"/>
  <c r="CF135" i="19"/>
  <c r="CE135" i="19"/>
  <c r="CD135" i="19"/>
  <c r="BB135" i="19"/>
  <c r="Q135" i="19"/>
  <c r="CN134" i="19"/>
  <c r="CL134" i="19"/>
  <c r="CJ134" i="19"/>
  <c r="CF134" i="19"/>
  <c r="CE134" i="19"/>
  <c r="CD134" i="19"/>
  <c r="AX134" i="19"/>
  <c r="Q134" i="19"/>
  <c r="CN133" i="19"/>
  <c r="CL133" i="19"/>
  <c r="CJ133" i="19"/>
  <c r="CF133" i="19"/>
  <c r="CE133" i="19"/>
  <c r="CD133" i="19"/>
  <c r="BB133" i="19"/>
  <c r="Q133" i="19"/>
  <c r="CN132" i="19"/>
  <c r="CL132" i="19"/>
  <c r="CJ132" i="19"/>
  <c r="CF132" i="19"/>
  <c r="CE132" i="19"/>
  <c r="CD132" i="19"/>
  <c r="Q132" i="19"/>
  <c r="CN131" i="19"/>
  <c r="CL131" i="19"/>
  <c r="CJ131" i="19"/>
  <c r="CF131" i="19"/>
  <c r="CE131" i="19"/>
  <c r="CD131" i="19"/>
  <c r="BB131" i="19"/>
  <c r="Q131" i="19"/>
  <c r="AI130" i="19"/>
  <c r="X130" i="19"/>
  <c r="V130" i="19"/>
  <c r="T130" i="19"/>
  <c r="P130" i="19"/>
  <c r="O130" i="19"/>
  <c r="N130" i="19"/>
  <c r="CN129" i="19"/>
  <c r="CL129" i="19"/>
  <c r="CJ129" i="19"/>
  <c r="CF129" i="19"/>
  <c r="CE129" i="19"/>
  <c r="CD129" i="19"/>
  <c r="Q129" i="19"/>
  <c r="CN128" i="19"/>
  <c r="CL128" i="19"/>
  <c r="CJ128" i="19"/>
  <c r="CF128" i="19"/>
  <c r="CE128" i="19"/>
  <c r="CD128" i="19"/>
  <c r="Q128" i="19"/>
  <c r="CN127" i="19"/>
  <c r="CL127" i="19"/>
  <c r="CJ127" i="19"/>
  <c r="CF127" i="19"/>
  <c r="CE127" i="19"/>
  <c r="CD127" i="19"/>
  <c r="Q127" i="19"/>
  <c r="CN126" i="19"/>
  <c r="CL126" i="19"/>
  <c r="CJ126" i="19"/>
  <c r="CF126" i="19"/>
  <c r="CE126" i="19"/>
  <c r="CD126" i="19"/>
  <c r="Q126" i="19"/>
  <c r="CN125" i="19"/>
  <c r="CL125" i="19"/>
  <c r="CJ125" i="19"/>
  <c r="CF125" i="19"/>
  <c r="CE125" i="19"/>
  <c r="CD125" i="19"/>
  <c r="Q125" i="19"/>
  <c r="X124" i="19"/>
  <c r="V124" i="19"/>
  <c r="T124" i="19"/>
  <c r="P124" i="19"/>
  <c r="O124" i="19"/>
  <c r="N124" i="19"/>
  <c r="CN123" i="19"/>
  <c r="CL123" i="19"/>
  <c r="CJ123" i="19"/>
  <c r="CF123" i="19"/>
  <c r="CE123" i="19"/>
  <c r="CD123" i="19"/>
  <c r="BB123" i="19"/>
  <c r="Q123" i="19"/>
  <c r="CN122" i="19"/>
  <c r="CL122" i="19"/>
  <c r="CJ122" i="19"/>
  <c r="CF122" i="19"/>
  <c r="CE122" i="19"/>
  <c r="CD122" i="19"/>
  <c r="Q122" i="19"/>
  <c r="CN121" i="19"/>
  <c r="CL121" i="19"/>
  <c r="CJ121" i="19"/>
  <c r="CF121" i="19"/>
  <c r="CE121" i="19"/>
  <c r="CD121" i="19"/>
  <c r="Q121" i="19"/>
  <c r="CN120" i="19"/>
  <c r="CL120" i="19"/>
  <c r="CJ120" i="19"/>
  <c r="CF120" i="19"/>
  <c r="CE120" i="19"/>
  <c r="CD120" i="19"/>
  <c r="Q120" i="19"/>
  <c r="CN119" i="19"/>
  <c r="CL119" i="19"/>
  <c r="CJ119" i="19"/>
  <c r="CF119" i="19"/>
  <c r="CE119" i="19"/>
  <c r="CD119" i="19"/>
  <c r="BB119" i="19"/>
  <c r="Q119" i="19"/>
  <c r="X118" i="19"/>
  <c r="V118" i="19"/>
  <c r="T118" i="19"/>
  <c r="P118" i="19"/>
  <c r="O118" i="19"/>
  <c r="N118" i="19"/>
  <c r="CN117" i="19"/>
  <c r="CL117" i="19"/>
  <c r="CJ117" i="19"/>
  <c r="CF117" i="19"/>
  <c r="CE117" i="19"/>
  <c r="CD117" i="19"/>
  <c r="Q117" i="19"/>
  <c r="CN116" i="19"/>
  <c r="CL116" i="19"/>
  <c r="CJ116" i="19"/>
  <c r="CF116" i="19"/>
  <c r="CE116" i="19"/>
  <c r="CD116" i="19"/>
  <c r="Q116" i="19"/>
  <c r="CN115" i="19"/>
  <c r="CL115" i="19"/>
  <c r="CJ115" i="19"/>
  <c r="CF115" i="19"/>
  <c r="CE115" i="19"/>
  <c r="CD115" i="19"/>
  <c r="Q115" i="19"/>
  <c r="CN114" i="19"/>
  <c r="CL114" i="19"/>
  <c r="CJ114" i="19"/>
  <c r="CF114" i="19"/>
  <c r="CE114" i="19"/>
  <c r="CD114" i="19"/>
  <c r="BB114" i="19"/>
  <c r="Q114" i="19"/>
  <c r="CN113" i="19"/>
  <c r="CL113" i="19"/>
  <c r="CJ113" i="19"/>
  <c r="CF113" i="19"/>
  <c r="CE113" i="19"/>
  <c r="CD113" i="19"/>
  <c r="Q113" i="19"/>
  <c r="X112" i="19"/>
  <c r="V112" i="19"/>
  <c r="T112" i="19"/>
  <c r="P112" i="19"/>
  <c r="O112" i="19"/>
  <c r="N112" i="19"/>
  <c r="CN111" i="19"/>
  <c r="CL111" i="19"/>
  <c r="CJ111" i="19"/>
  <c r="CF111" i="19"/>
  <c r="CE111" i="19"/>
  <c r="CD111" i="19"/>
  <c r="Q111" i="19"/>
  <c r="CN110" i="19"/>
  <c r="CL110" i="19"/>
  <c r="CJ110" i="19"/>
  <c r="CF110" i="19"/>
  <c r="CE110" i="19"/>
  <c r="CD110" i="19"/>
  <c r="Q110" i="19"/>
  <c r="CN109" i="19"/>
  <c r="CL109" i="19"/>
  <c r="CJ109" i="19"/>
  <c r="CF109" i="19"/>
  <c r="CE109" i="19"/>
  <c r="CD109" i="19"/>
  <c r="BB109" i="19"/>
  <c r="Q109" i="19"/>
  <c r="CN108" i="19"/>
  <c r="CL108" i="19"/>
  <c r="CJ108" i="19"/>
  <c r="CF108" i="19"/>
  <c r="CE108" i="19"/>
  <c r="CD108" i="19"/>
  <c r="Q108" i="19"/>
  <c r="CN107" i="19"/>
  <c r="CL107" i="19"/>
  <c r="CJ107" i="19"/>
  <c r="CF107" i="19"/>
  <c r="CD107" i="19"/>
  <c r="Q107" i="19"/>
  <c r="BQ106" i="19"/>
  <c r="BP106" i="19"/>
  <c r="BO106" i="19"/>
  <c r="X106" i="19"/>
  <c r="V106" i="19"/>
  <c r="T106" i="19"/>
  <c r="P106" i="19"/>
  <c r="O106" i="19"/>
  <c r="N106" i="19"/>
  <c r="CN103" i="19"/>
  <c r="CL103" i="19"/>
  <c r="CJ103" i="19"/>
  <c r="CF103" i="19"/>
  <c r="CE103" i="19"/>
  <c r="CD103" i="19"/>
  <c r="AX103" i="19"/>
  <c r="Q103" i="19"/>
  <c r="CN102" i="19"/>
  <c r="CL102" i="19"/>
  <c r="CJ102" i="19"/>
  <c r="CF102" i="19"/>
  <c r="CE102" i="19"/>
  <c r="CD102" i="19"/>
  <c r="Q102" i="19"/>
  <c r="CN101" i="19"/>
  <c r="CL101" i="19"/>
  <c r="CJ101" i="19"/>
  <c r="CF101" i="19"/>
  <c r="CE101" i="19"/>
  <c r="CD101" i="19"/>
  <c r="Q101" i="19"/>
  <c r="CN100" i="19"/>
  <c r="CL100" i="19"/>
  <c r="CJ100" i="19"/>
  <c r="CF100" i="19"/>
  <c r="CE100" i="19"/>
  <c r="CD100" i="19"/>
  <c r="Q100" i="19"/>
  <c r="CN99" i="19"/>
  <c r="CL99" i="19"/>
  <c r="CJ99" i="19"/>
  <c r="CF99" i="19"/>
  <c r="CE99" i="19"/>
  <c r="CD99" i="19"/>
  <c r="AX99" i="19"/>
  <c r="Q99" i="19"/>
  <c r="X98" i="19"/>
  <c r="V98" i="19"/>
  <c r="T98" i="19"/>
  <c r="P98" i="19"/>
  <c r="O98" i="19"/>
  <c r="N98" i="19"/>
  <c r="CN97" i="19"/>
  <c r="CL97" i="19"/>
  <c r="CJ97" i="19"/>
  <c r="CF97" i="19"/>
  <c r="CE97" i="19"/>
  <c r="CD97" i="19"/>
  <c r="Q97" i="19"/>
  <c r="CN96" i="19"/>
  <c r="CL96" i="19"/>
  <c r="CJ96" i="19"/>
  <c r="CF96" i="19"/>
  <c r="CE96" i="19"/>
  <c r="CD96" i="19"/>
  <c r="AX96" i="19"/>
  <c r="Q96" i="19"/>
  <c r="CN95" i="19"/>
  <c r="CL95" i="19"/>
  <c r="CJ95" i="19"/>
  <c r="CF95" i="19"/>
  <c r="CE95" i="19"/>
  <c r="CD95" i="19"/>
  <c r="Q95" i="19"/>
  <c r="CN94" i="19"/>
  <c r="CL94" i="19"/>
  <c r="CJ94" i="19"/>
  <c r="CF94" i="19"/>
  <c r="CE94" i="19"/>
  <c r="CD94" i="19"/>
  <c r="AX94" i="19"/>
  <c r="Q94" i="19"/>
  <c r="CN93" i="19"/>
  <c r="CL93" i="19"/>
  <c r="CJ93" i="19"/>
  <c r="CF93" i="19"/>
  <c r="CE93" i="19"/>
  <c r="CD93" i="19"/>
  <c r="Q93" i="19"/>
  <c r="X92" i="19"/>
  <c r="V92" i="19"/>
  <c r="T92" i="19"/>
  <c r="P92" i="19"/>
  <c r="O92" i="19"/>
  <c r="N92" i="19"/>
  <c r="CN91" i="19"/>
  <c r="CL91" i="19"/>
  <c r="CJ91" i="19"/>
  <c r="CF91" i="19"/>
  <c r="CE91" i="19"/>
  <c r="CD91" i="19"/>
  <c r="AX91" i="19"/>
  <c r="Q91" i="19"/>
  <c r="CN90" i="19"/>
  <c r="CL90" i="19"/>
  <c r="CJ90" i="19"/>
  <c r="CF90" i="19"/>
  <c r="CE90" i="19"/>
  <c r="CD90" i="19"/>
  <c r="Q90" i="19"/>
  <c r="CN89" i="19"/>
  <c r="CL89" i="19"/>
  <c r="CJ89" i="19"/>
  <c r="CF89" i="19"/>
  <c r="CE89" i="19"/>
  <c r="CD89" i="19"/>
  <c r="AX89" i="19"/>
  <c r="Q89" i="19"/>
  <c r="CN88" i="19"/>
  <c r="CL88" i="19"/>
  <c r="CJ88" i="19"/>
  <c r="CF88" i="19"/>
  <c r="CE88" i="19"/>
  <c r="CD88" i="19"/>
  <c r="Q88" i="19"/>
  <c r="CN87" i="19"/>
  <c r="CL87" i="19"/>
  <c r="CJ87" i="19"/>
  <c r="CF87" i="19"/>
  <c r="CE87" i="19"/>
  <c r="CD87" i="19"/>
  <c r="AX87" i="19"/>
  <c r="Q87" i="19"/>
  <c r="X86" i="19"/>
  <c r="V86" i="19"/>
  <c r="T86" i="19"/>
  <c r="P86" i="19"/>
  <c r="O86" i="19"/>
  <c r="N86" i="19"/>
  <c r="CN85" i="19"/>
  <c r="CL85" i="19"/>
  <c r="CJ85" i="19"/>
  <c r="CF85" i="19"/>
  <c r="CE85" i="19"/>
  <c r="CD85" i="19"/>
  <c r="Q85" i="19"/>
  <c r="CN84" i="19"/>
  <c r="CL84" i="19"/>
  <c r="CJ84" i="19"/>
  <c r="CF84" i="19"/>
  <c r="CE84" i="19"/>
  <c r="CD84" i="19"/>
  <c r="AX84" i="19"/>
  <c r="Q84" i="19"/>
  <c r="CN83" i="19"/>
  <c r="CL83" i="19"/>
  <c r="CJ83" i="19"/>
  <c r="CF83" i="19"/>
  <c r="CE83" i="19"/>
  <c r="CD83" i="19"/>
  <c r="Q83" i="19"/>
  <c r="CN82" i="19"/>
  <c r="CL82" i="19"/>
  <c r="CJ82" i="19"/>
  <c r="CF82" i="19"/>
  <c r="CE82" i="19"/>
  <c r="CD82" i="19"/>
  <c r="Q82" i="19"/>
  <c r="CN81" i="19"/>
  <c r="CL81" i="19"/>
  <c r="CJ81" i="19"/>
  <c r="CF81" i="19"/>
  <c r="CE81" i="19"/>
  <c r="CD81" i="19"/>
  <c r="BB81" i="19"/>
  <c r="Q81" i="19"/>
  <c r="X80" i="19"/>
  <c r="V80" i="19"/>
  <c r="T80" i="19"/>
  <c r="P80" i="19"/>
  <c r="O80" i="19"/>
  <c r="N80" i="19"/>
  <c r="CN79" i="19"/>
  <c r="CL79" i="19"/>
  <c r="CJ79" i="19"/>
  <c r="CF79" i="19"/>
  <c r="CE79" i="19"/>
  <c r="CD79" i="19"/>
  <c r="AX79" i="19"/>
  <c r="Q79" i="19"/>
  <c r="CN78" i="19"/>
  <c r="CL78" i="19"/>
  <c r="CJ78" i="19"/>
  <c r="CF78" i="19"/>
  <c r="CE78" i="19"/>
  <c r="CD78" i="19"/>
  <c r="Q78" i="19"/>
  <c r="CN77" i="19"/>
  <c r="CL77" i="19"/>
  <c r="CJ77" i="19"/>
  <c r="CF77" i="19"/>
  <c r="CE77" i="19"/>
  <c r="CD77" i="19"/>
  <c r="Q77" i="19"/>
  <c r="CN76" i="19"/>
  <c r="CL76" i="19"/>
  <c r="CJ76" i="19"/>
  <c r="CF76" i="19"/>
  <c r="CE76" i="19"/>
  <c r="CD76" i="19"/>
  <c r="BB76" i="19"/>
  <c r="Q76" i="19"/>
  <c r="CN75" i="19"/>
  <c r="CL75" i="19"/>
  <c r="CJ75" i="19"/>
  <c r="CF75" i="19"/>
  <c r="CE75" i="19"/>
  <c r="Q75" i="19"/>
  <c r="BQ74" i="19"/>
  <c r="BP74" i="19"/>
  <c r="BO74" i="19"/>
  <c r="AK74" i="19"/>
  <c r="AI74" i="19"/>
  <c r="X74" i="19"/>
  <c r="V74" i="19"/>
  <c r="T74" i="19"/>
  <c r="P74" i="19"/>
  <c r="O74" i="19"/>
  <c r="N74" i="19"/>
  <c r="CN71" i="19"/>
  <c r="CL71" i="19"/>
  <c r="CJ71" i="19"/>
  <c r="CF71" i="19"/>
  <c r="CE71" i="19"/>
  <c r="CD71" i="19"/>
  <c r="Q71" i="19"/>
  <c r="CN70" i="19"/>
  <c r="CL70" i="19"/>
  <c r="CJ70" i="19"/>
  <c r="CF70" i="19"/>
  <c r="CE70" i="19"/>
  <c r="CD70" i="19"/>
  <c r="Q70" i="19"/>
  <c r="CN69" i="19"/>
  <c r="CL69" i="19"/>
  <c r="CJ69" i="19"/>
  <c r="CF69" i="19"/>
  <c r="CE69" i="19"/>
  <c r="CD69" i="19"/>
  <c r="Q69" i="19"/>
  <c r="CN68" i="19"/>
  <c r="CL68" i="19"/>
  <c r="CJ68" i="19"/>
  <c r="CF68" i="19"/>
  <c r="CE68" i="19"/>
  <c r="CD68" i="19"/>
  <c r="Q68" i="19"/>
  <c r="CN67" i="19"/>
  <c r="CL67" i="19"/>
  <c r="CJ67" i="19"/>
  <c r="CF67" i="19"/>
  <c r="CE67" i="19"/>
  <c r="CD67" i="19"/>
  <c r="Q67" i="19"/>
  <c r="X66" i="19"/>
  <c r="V66" i="19"/>
  <c r="T66" i="19"/>
  <c r="P66" i="19"/>
  <c r="O66" i="19"/>
  <c r="N66" i="19"/>
  <c r="CN65" i="19"/>
  <c r="CL65" i="19"/>
  <c r="CJ65" i="19"/>
  <c r="CF65" i="19"/>
  <c r="CE65" i="19"/>
  <c r="CD65" i="19"/>
  <c r="Q65" i="19"/>
  <c r="CN64" i="19"/>
  <c r="CL64" i="19"/>
  <c r="CJ64" i="19"/>
  <c r="CF64" i="19"/>
  <c r="CE64" i="19"/>
  <c r="CD64" i="19"/>
  <c r="Q64" i="19"/>
  <c r="CN63" i="19"/>
  <c r="CL63" i="19"/>
  <c r="CJ63" i="19"/>
  <c r="CF63" i="19"/>
  <c r="CE63" i="19"/>
  <c r="CD63" i="19"/>
  <c r="Q63" i="19"/>
  <c r="CN62" i="19"/>
  <c r="CL62" i="19"/>
  <c r="CJ62" i="19"/>
  <c r="CF62" i="19"/>
  <c r="CE62" i="19"/>
  <c r="CD62" i="19"/>
  <c r="BB62" i="19"/>
  <c r="Q62" i="19"/>
  <c r="CN61" i="19"/>
  <c r="CL61" i="19"/>
  <c r="CJ61" i="19"/>
  <c r="CF61" i="19"/>
  <c r="CE61" i="19"/>
  <c r="CD61" i="19"/>
  <c r="Q61" i="19"/>
  <c r="X60" i="19"/>
  <c r="V60" i="19"/>
  <c r="T60" i="19"/>
  <c r="P60" i="19"/>
  <c r="O60" i="19"/>
  <c r="N60" i="19"/>
  <c r="CN59" i="19"/>
  <c r="CL59" i="19"/>
  <c r="CJ59" i="19"/>
  <c r="CF59" i="19"/>
  <c r="CE59" i="19"/>
  <c r="CD59" i="19"/>
  <c r="Q59" i="19"/>
  <c r="CN58" i="19"/>
  <c r="CL58" i="19"/>
  <c r="CJ58" i="19"/>
  <c r="CF58" i="19"/>
  <c r="CE58" i="19"/>
  <c r="CD58" i="19"/>
  <c r="Q58" i="19"/>
  <c r="CN57" i="19"/>
  <c r="CL57" i="19"/>
  <c r="CJ57" i="19"/>
  <c r="CF57" i="19"/>
  <c r="CE57" i="19"/>
  <c r="CD57" i="19"/>
  <c r="Q57" i="19"/>
  <c r="CN56" i="19"/>
  <c r="CL56" i="19"/>
  <c r="CJ56" i="19"/>
  <c r="CF56" i="19"/>
  <c r="CE56" i="19"/>
  <c r="CD56" i="19"/>
  <c r="Q56" i="19"/>
  <c r="CN55" i="19"/>
  <c r="CL55" i="19"/>
  <c r="CJ55" i="19"/>
  <c r="CF55" i="19"/>
  <c r="CE55" i="19"/>
  <c r="CD55" i="19"/>
  <c r="Q55" i="19"/>
  <c r="X54" i="19"/>
  <c r="V54" i="19"/>
  <c r="T54" i="19"/>
  <c r="P54" i="19"/>
  <c r="O54" i="19"/>
  <c r="N54" i="19"/>
  <c r="CN53" i="19"/>
  <c r="CL53" i="19"/>
  <c r="CJ53" i="19"/>
  <c r="CF53" i="19"/>
  <c r="CE53" i="19"/>
  <c r="CD53" i="19"/>
  <c r="AX53" i="19"/>
  <c r="Q53" i="19"/>
  <c r="CN52" i="19"/>
  <c r="CL52" i="19"/>
  <c r="CJ52" i="19"/>
  <c r="CF52" i="19"/>
  <c r="CE52" i="19"/>
  <c r="CD52" i="19"/>
  <c r="Q52" i="19"/>
  <c r="CN51" i="19"/>
  <c r="CL51" i="19"/>
  <c r="CJ51" i="19"/>
  <c r="CF51" i="19"/>
  <c r="CE51" i="19"/>
  <c r="CD51" i="19"/>
  <c r="Q51" i="19"/>
  <c r="CN50" i="19"/>
  <c r="CL50" i="19"/>
  <c r="CJ50" i="19"/>
  <c r="CF50" i="19"/>
  <c r="CE50" i="19"/>
  <c r="CD50" i="19"/>
  <c r="BB50" i="19"/>
  <c r="Q50" i="19"/>
  <c r="CN49" i="19"/>
  <c r="CL49" i="19"/>
  <c r="CJ49" i="19"/>
  <c r="CF49" i="19"/>
  <c r="CE49" i="19"/>
  <c r="CD49" i="19"/>
  <c r="Q49" i="19"/>
  <c r="X48" i="19"/>
  <c r="V48" i="19"/>
  <c r="T48" i="19"/>
  <c r="P48" i="19"/>
  <c r="O48" i="19"/>
  <c r="N48" i="19"/>
  <c r="CN47" i="19"/>
  <c r="CL47" i="19"/>
  <c r="CJ47" i="19"/>
  <c r="CF47" i="19"/>
  <c r="CE47" i="19"/>
  <c r="CD47" i="19"/>
  <c r="BB47" i="19"/>
  <c r="Q47" i="19"/>
  <c r="CN46" i="19"/>
  <c r="CL46" i="19"/>
  <c r="CJ46" i="19"/>
  <c r="CF46" i="19"/>
  <c r="CE46" i="19"/>
  <c r="CD46" i="19"/>
  <c r="Q46" i="19"/>
  <c r="CN45" i="19"/>
  <c r="CL45" i="19"/>
  <c r="CJ45" i="19"/>
  <c r="CF45" i="19"/>
  <c r="CE45" i="19"/>
  <c r="CD45" i="19"/>
  <c r="BB45" i="19"/>
  <c r="Q45" i="19"/>
  <c r="CN44" i="19"/>
  <c r="CL44" i="19"/>
  <c r="CJ44" i="19"/>
  <c r="CF44" i="19"/>
  <c r="CE44" i="19"/>
  <c r="CD44" i="19"/>
  <c r="Q44" i="19"/>
  <c r="CN43" i="19"/>
  <c r="CL43" i="19"/>
  <c r="CJ43" i="19"/>
  <c r="CF43" i="19"/>
  <c r="CE43" i="19"/>
  <c r="CD43" i="19"/>
  <c r="BB43" i="19"/>
  <c r="Q43" i="19"/>
  <c r="BQ42" i="19"/>
  <c r="BP42" i="19"/>
  <c r="BO42" i="19"/>
  <c r="X42" i="19"/>
  <c r="V42" i="19"/>
  <c r="T42" i="19"/>
  <c r="P42" i="19"/>
  <c r="O42" i="19"/>
  <c r="N42" i="19"/>
  <c r="BB24" i="19"/>
  <c r="AY41" i="30" l="1"/>
  <c r="AY169" i="30"/>
  <c r="AY73" i="30"/>
  <c r="AY201" i="30"/>
  <c r="AY137" i="30"/>
  <c r="AY233" i="30"/>
  <c r="AX265" i="30"/>
  <c r="AW41" i="30"/>
  <c r="AW73" i="30"/>
  <c r="AW137" i="30"/>
  <c r="AW233" i="30"/>
  <c r="AU73" i="30"/>
  <c r="AU137" i="30"/>
  <c r="AU41" i="30"/>
  <c r="AU201" i="30"/>
  <c r="AU105" i="30"/>
  <c r="AU233" i="30"/>
  <c r="AU169" i="30"/>
  <c r="BB18" i="19"/>
  <c r="BB23" i="19"/>
  <c r="BB39" i="19"/>
  <c r="BB84" i="19"/>
  <c r="BB89" i="19"/>
  <c r="BB91" i="19"/>
  <c r="BB101" i="19"/>
  <c r="BB108" i="19"/>
  <c r="BB115" i="19"/>
  <c r="BB117" i="19"/>
  <c r="BB125" i="19"/>
  <c r="BB129" i="19"/>
  <c r="BB139" i="19"/>
  <c r="AI138" i="19"/>
  <c r="AK130" i="19"/>
  <c r="AI60" i="19"/>
  <c r="AX20" i="19"/>
  <c r="AX23" i="19"/>
  <c r="AX27" i="19"/>
  <c r="U9" i="30"/>
  <c r="AF28" i="30"/>
  <c r="U270" i="32"/>
  <c r="U6" i="32" s="1"/>
  <c r="Z270" i="32"/>
  <c r="Z6" i="32" s="1"/>
  <c r="Z252" i="19"/>
  <c r="AZ18" i="19"/>
  <c r="AZ20" i="19"/>
  <c r="AZ23" i="19"/>
  <c r="AZ27" i="19"/>
  <c r="AZ30" i="19"/>
  <c r="AZ35" i="19"/>
  <c r="AZ51" i="19"/>
  <c r="AZ68" i="19"/>
  <c r="AZ75" i="19"/>
  <c r="AZ77" i="19"/>
  <c r="AZ79" i="19"/>
  <c r="AZ84" i="19"/>
  <c r="AZ89" i="19"/>
  <c r="AZ91" i="19"/>
  <c r="AZ94" i="19"/>
  <c r="Z138" i="19"/>
  <c r="AZ96" i="19"/>
  <c r="AZ101" i="19"/>
  <c r="AZ103" i="19"/>
  <c r="AZ108" i="19"/>
  <c r="AZ113" i="19"/>
  <c r="AZ117" i="19"/>
  <c r="BD117" i="19" s="1"/>
  <c r="AZ120" i="19"/>
  <c r="AZ125" i="19"/>
  <c r="AZ127" i="19"/>
  <c r="AZ129" i="19"/>
  <c r="AZ132" i="19"/>
  <c r="AZ151" i="19"/>
  <c r="AZ155" i="19"/>
  <c r="AZ163" i="19"/>
  <c r="BD163" i="19" s="1"/>
  <c r="AZ165" i="19"/>
  <c r="AZ167" i="19"/>
  <c r="BD167" i="19" s="1"/>
  <c r="AZ172" i="19"/>
  <c r="AZ181" i="19"/>
  <c r="AZ184" i="19"/>
  <c r="AZ186" i="19"/>
  <c r="AZ189" i="19"/>
  <c r="AZ191" i="19"/>
  <c r="AZ193" i="19"/>
  <c r="AJ194" i="19"/>
  <c r="AZ198" i="19"/>
  <c r="AZ203" i="19"/>
  <c r="AZ210" i="19"/>
  <c r="AZ212" i="19"/>
  <c r="BD212" i="19" s="1"/>
  <c r="AZ215" i="19"/>
  <c r="BD215" i="19" s="1"/>
  <c r="AZ217" i="19"/>
  <c r="AZ219" i="19"/>
  <c r="BD219" i="19" s="1"/>
  <c r="AZ224" i="19"/>
  <c r="AZ238" i="19"/>
  <c r="AZ245" i="19"/>
  <c r="AZ248" i="19"/>
  <c r="Z54" i="19"/>
  <c r="AS118" i="19"/>
  <c r="Z258" i="19"/>
  <c r="AI66" i="19"/>
  <c r="BB90" i="19"/>
  <c r="AL93" i="19"/>
  <c r="AL97" i="19"/>
  <c r="BB97" i="19"/>
  <c r="BB100" i="19"/>
  <c r="AI106" i="19"/>
  <c r="AT170" i="19"/>
  <c r="AI194" i="19"/>
  <c r="BB249" i="19"/>
  <c r="BB251" i="19"/>
  <c r="BB254" i="19"/>
  <c r="BB256" i="19"/>
  <c r="BB261" i="19"/>
  <c r="AU101" i="19"/>
  <c r="Z80" i="19"/>
  <c r="AX222" i="19"/>
  <c r="AX224" i="19"/>
  <c r="AX231" i="19"/>
  <c r="AX236" i="19"/>
  <c r="AX241" i="19"/>
  <c r="AX245" i="19"/>
  <c r="AX248" i="19"/>
  <c r="AX250" i="19"/>
  <c r="AB9" i="30"/>
  <c r="AF34" i="30"/>
  <c r="AF16" i="30"/>
  <c r="AF22" i="30"/>
  <c r="Z162" i="19"/>
  <c r="AZ171" i="19"/>
  <c r="AZ185" i="19"/>
  <c r="AZ187" i="19"/>
  <c r="AZ197" i="19"/>
  <c r="AZ213" i="19"/>
  <c r="AZ221" i="19"/>
  <c r="AL128" i="19"/>
  <c r="AX256" i="19"/>
  <c r="Z202" i="19"/>
  <c r="Z214" i="19"/>
  <c r="AX30" i="19"/>
  <c r="AX32" i="19"/>
  <c r="AK194" i="19"/>
  <c r="AJ106" i="19"/>
  <c r="AZ99" i="19"/>
  <c r="BD99" i="19" s="1"/>
  <c r="Z112" i="19"/>
  <c r="BB243" i="19"/>
  <c r="Z74" i="19"/>
  <c r="Z118" i="19"/>
  <c r="Z176" i="19"/>
  <c r="Z220" i="19"/>
  <c r="AX24" i="19"/>
  <c r="AX26" i="19"/>
  <c r="AL30" i="19"/>
  <c r="AX38" i="19"/>
  <c r="AX50" i="19"/>
  <c r="AX71" i="19"/>
  <c r="AX76" i="19"/>
  <c r="AX78" i="19"/>
  <c r="AX81" i="19"/>
  <c r="AX109" i="19"/>
  <c r="AX111" i="19"/>
  <c r="AX114" i="19"/>
  <c r="AX116" i="19"/>
  <c r="AX119" i="19"/>
  <c r="AX123" i="19"/>
  <c r="AX128" i="19"/>
  <c r="BB141" i="19"/>
  <c r="BB143" i="19"/>
  <c r="AX154" i="19"/>
  <c r="AX157" i="19"/>
  <c r="AX180" i="19"/>
  <c r="BB189" i="19"/>
  <c r="BB191" i="19"/>
  <c r="AX204" i="19"/>
  <c r="AX206" i="19"/>
  <c r="AX213" i="19"/>
  <c r="AK214" i="19"/>
  <c r="AL260" i="19"/>
  <c r="V9" i="30"/>
  <c r="AF270" i="32"/>
  <c r="AF6" i="32" s="1"/>
  <c r="AA270" i="32"/>
  <c r="Z144" i="19"/>
  <c r="Z234" i="19"/>
  <c r="AZ24" i="19"/>
  <c r="AZ29" i="19"/>
  <c r="AZ67" i="19"/>
  <c r="AS86" i="19"/>
  <c r="AZ90" i="19"/>
  <c r="AZ97" i="19"/>
  <c r="AS98" i="19"/>
  <c r="AZ114" i="19"/>
  <c r="AZ123" i="19"/>
  <c r="AZ140" i="19"/>
  <c r="AZ223" i="19"/>
  <c r="AZ225" i="19"/>
  <c r="AZ228" i="19"/>
  <c r="AZ239" i="19"/>
  <c r="AZ254" i="19"/>
  <c r="G34" i="30"/>
  <c r="AF10" i="30"/>
  <c r="Z9" i="30"/>
  <c r="AK233" i="32"/>
  <c r="AZ87" i="19"/>
  <c r="T270" i="32"/>
  <c r="AK9" i="32"/>
  <c r="V270" i="32"/>
  <c r="Z48" i="19"/>
  <c r="Z98" i="19"/>
  <c r="Z130" i="19"/>
  <c r="AD9" i="30"/>
  <c r="AH270" i="32"/>
  <c r="AH6" i="32" s="1"/>
  <c r="Z106" i="19"/>
  <c r="AJ112" i="19"/>
  <c r="Z246" i="19"/>
  <c r="BB21" i="19"/>
  <c r="BB33" i="19"/>
  <c r="AX68" i="19"/>
  <c r="AX70" i="19"/>
  <c r="AL119" i="19"/>
  <c r="AX155" i="19"/>
  <c r="G28" i="30"/>
  <c r="AJ270" i="32"/>
  <c r="AJ6" i="32" s="1"/>
  <c r="Z60" i="19"/>
  <c r="Z66" i="19"/>
  <c r="Z124" i="19"/>
  <c r="Z240" i="19"/>
  <c r="AZ253" i="19"/>
  <c r="AZ260" i="19"/>
  <c r="AZ262" i="19"/>
  <c r="Z42" i="19"/>
  <c r="Z86" i="19"/>
  <c r="Z92" i="19"/>
  <c r="Z150" i="19"/>
  <c r="Z156" i="19"/>
  <c r="Z182" i="19"/>
  <c r="Z188" i="19"/>
  <c r="Z208" i="19"/>
  <c r="Z226" i="19"/>
  <c r="AL53" i="19"/>
  <c r="AI226" i="19"/>
  <c r="AL266" i="19"/>
  <c r="AL268" i="19"/>
  <c r="T9" i="30"/>
  <c r="AF74" i="30"/>
  <c r="AB270" i="32"/>
  <c r="W137" i="32"/>
  <c r="AI86" i="19"/>
  <c r="AX259" i="19"/>
  <c r="AZ100" i="19"/>
  <c r="AX18" i="19"/>
  <c r="AX35" i="19"/>
  <c r="AX44" i="19"/>
  <c r="AX165" i="19"/>
  <c r="AJ156" i="19"/>
  <c r="AX43" i="19"/>
  <c r="AX47" i="19"/>
  <c r="AX152" i="19"/>
  <c r="AX159" i="19"/>
  <c r="AX161" i="19"/>
  <c r="AX187" i="19"/>
  <c r="BD265" i="32"/>
  <c r="AK201" i="32"/>
  <c r="AI169" i="32"/>
  <c r="AI233" i="32"/>
  <c r="BD246" i="32"/>
  <c r="AL73" i="32"/>
  <c r="AI9" i="32"/>
  <c r="AK41" i="32"/>
  <c r="AC41" i="32"/>
  <c r="AC73" i="32"/>
  <c r="AS233" i="32"/>
  <c r="BC265" i="32"/>
  <c r="AK105" i="32"/>
  <c r="BD176" i="32"/>
  <c r="AU28" i="32"/>
  <c r="AY265" i="32"/>
  <c r="BD258" i="32"/>
  <c r="BA265" i="32"/>
  <c r="AI137" i="32"/>
  <c r="AL9" i="32"/>
  <c r="BD144" i="32"/>
  <c r="BD112" i="32"/>
  <c r="AG41" i="32"/>
  <c r="AC233" i="32"/>
  <c r="BD130" i="32"/>
  <c r="AU220" i="32"/>
  <c r="BD182" i="32"/>
  <c r="AG233" i="32"/>
  <c r="AI41" i="32"/>
  <c r="AC105" i="32"/>
  <c r="AG73" i="32"/>
  <c r="AU208" i="32"/>
  <c r="BD34" i="32"/>
  <c r="AK73" i="32"/>
  <c r="AC137" i="32"/>
  <c r="BD22" i="32"/>
  <c r="AL201" i="32"/>
  <c r="Q226" i="19"/>
  <c r="I234" i="19"/>
  <c r="BB236" i="19"/>
  <c r="BB238" i="19"/>
  <c r="BB245" i="19"/>
  <c r="AK92" i="19"/>
  <c r="AX133" i="19"/>
  <c r="AX192" i="19"/>
  <c r="AX211" i="19"/>
  <c r="AX223" i="19"/>
  <c r="AX225" i="19"/>
  <c r="AZ17" i="19"/>
  <c r="AZ21" i="19"/>
  <c r="AZ26" i="19"/>
  <c r="AZ31" i="19"/>
  <c r="AZ36" i="19"/>
  <c r="AZ38" i="19"/>
  <c r="AZ43" i="19"/>
  <c r="AZ55" i="19"/>
  <c r="AZ59" i="19"/>
  <c r="AZ62" i="19"/>
  <c r="AZ85" i="19"/>
  <c r="AZ88" i="19"/>
  <c r="AZ93" i="19"/>
  <c r="AZ95" i="19"/>
  <c r="AZ107" i="19"/>
  <c r="AZ111" i="19"/>
  <c r="AZ126" i="19"/>
  <c r="AZ131" i="19"/>
  <c r="AZ133" i="19"/>
  <c r="AZ135" i="19"/>
  <c r="AZ142" i="19"/>
  <c r="AZ145" i="19"/>
  <c r="AZ149" i="19"/>
  <c r="AZ152" i="19"/>
  <c r="AZ173" i="19"/>
  <c r="AZ190" i="19"/>
  <c r="BB55" i="19"/>
  <c r="BB57" i="19"/>
  <c r="BB59" i="19"/>
  <c r="BB67" i="19"/>
  <c r="BB93" i="19"/>
  <c r="AL249" i="19"/>
  <c r="AL263" i="19"/>
  <c r="BB263" i="19"/>
  <c r="AX37" i="19"/>
  <c r="AK156" i="19"/>
  <c r="AL225" i="19"/>
  <c r="AR48" i="19"/>
  <c r="AU248" i="19"/>
  <c r="AS138" i="19"/>
  <c r="AS156" i="19"/>
  <c r="AS162" i="19"/>
  <c r="AS202" i="19"/>
  <c r="AS208" i="19"/>
  <c r="AS214" i="19"/>
  <c r="AS240" i="19"/>
  <c r="AX55" i="19"/>
  <c r="AX59" i="19"/>
  <c r="AX62" i="19"/>
  <c r="BD62" i="19" s="1"/>
  <c r="AX64" i="19"/>
  <c r="AX166" i="19"/>
  <c r="AU103" i="19"/>
  <c r="BB149" i="19"/>
  <c r="AU181" i="19"/>
  <c r="AU184" i="19"/>
  <c r="CP90" i="19"/>
  <c r="AS188" i="19"/>
  <c r="AZ204" i="19"/>
  <c r="AZ209" i="19"/>
  <c r="BD209" i="19" s="1"/>
  <c r="AS220" i="19"/>
  <c r="AS150" i="19"/>
  <c r="AZ177" i="19"/>
  <c r="BD177" i="19" s="1"/>
  <c r="AZ205" i="19"/>
  <c r="AS130" i="19"/>
  <c r="AU21" i="19"/>
  <c r="AU50" i="19"/>
  <c r="AZ47" i="19"/>
  <c r="AZ50" i="19"/>
  <c r="AZ157" i="19"/>
  <c r="AZ164" i="19"/>
  <c r="AZ195" i="19"/>
  <c r="AZ206" i="19"/>
  <c r="AZ216" i="19"/>
  <c r="AZ218" i="19"/>
  <c r="AZ242" i="19"/>
  <c r="BD242" i="19" s="1"/>
  <c r="AZ251" i="19"/>
  <c r="AZ256" i="19"/>
  <c r="BD256" i="19" s="1"/>
  <c r="AU215" i="19"/>
  <c r="AU219" i="19"/>
  <c r="CN188" i="19"/>
  <c r="CG263" i="19"/>
  <c r="AZ32" i="19"/>
  <c r="AZ39" i="19"/>
  <c r="AZ44" i="19"/>
  <c r="AZ46" i="19"/>
  <c r="AZ49" i="19"/>
  <c r="AX120" i="19"/>
  <c r="AX129" i="19"/>
  <c r="BD129" i="19" s="1"/>
  <c r="AX198" i="19"/>
  <c r="BB58" i="19"/>
  <c r="BB82" i="19"/>
  <c r="AR86" i="19"/>
  <c r="AR106" i="19"/>
  <c r="BB120" i="19"/>
  <c r="AU126" i="19"/>
  <c r="AU131" i="19"/>
  <c r="AU140" i="19"/>
  <c r="AU142" i="19"/>
  <c r="AU145" i="19"/>
  <c r="AU204" i="19"/>
  <c r="AU209" i="19"/>
  <c r="AU213" i="19"/>
  <c r="AU216" i="19"/>
  <c r="AX45" i="19"/>
  <c r="AU71" i="19"/>
  <c r="AS74" i="19"/>
  <c r="AU225" i="19"/>
  <c r="AU230" i="19"/>
  <c r="BB255" i="19"/>
  <c r="AU267" i="19"/>
  <c r="AU61" i="19"/>
  <c r="AU65" i="19"/>
  <c r="AU79" i="19"/>
  <c r="AU87" i="19"/>
  <c r="AU143" i="19"/>
  <c r="BB27" i="19"/>
  <c r="AU31" i="19"/>
  <c r="BB35" i="19"/>
  <c r="AU36" i="19"/>
  <c r="AU47" i="19"/>
  <c r="AZ110" i="19"/>
  <c r="AZ141" i="19"/>
  <c r="AZ160" i="19"/>
  <c r="AU67" i="19"/>
  <c r="AU147" i="19"/>
  <c r="AU157" i="19"/>
  <c r="AU161" i="19"/>
  <c r="BB193" i="19"/>
  <c r="AZ222" i="19"/>
  <c r="AZ243" i="19"/>
  <c r="CJ176" i="19"/>
  <c r="AS66" i="19"/>
  <c r="AU78" i="19"/>
  <c r="AU81" i="19"/>
  <c r="AU239" i="19"/>
  <c r="AU242" i="19"/>
  <c r="BB36" i="19"/>
  <c r="BB38" i="19"/>
  <c r="AU39" i="19"/>
  <c r="AZ52" i="19"/>
  <c r="AZ102" i="19"/>
  <c r="AZ159" i="19"/>
  <c r="AZ166" i="19"/>
  <c r="AZ192" i="19"/>
  <c r="AZ199" i="19"/>
  <c r="BB69" i="19"/>
  <c r="BB71" i="19"/>
  <c r="AU89" i="19"/>
  <c r="AU108" i="19"/>
  <c r="AU110" i="19"/>
  <c r="BB116" i="19"/>
  <c r="AU139" i="19"/>
  <c r="AU158" i="19"/>
  <c r="AU167" i="19"/>
  <c r="AU186" i="19"/>
  <c r="AZ244" i="19"/>
  <c r="BD244" i="19" s="1"/>
  <c r="BB239" i="19"/>
  <c r="AI54" i="19"/>
  <c r="Q54" i="19"/>
  <c r="AX67" i="19"/>
  <c r="BB87" i="19"/>
  <c r="AK138" i="19"/>
  <c r="AX190" i="19"/>
  <c r="AZ76" i="19"/>
  <c r="BD76" i="19" s="1"/>
  <c r="AZ81" i="19"/>
  <c r="AX83" i="19"/>
  <c r="AU85" i="19"/>
  <c r="AU88" i="19"/>
  <c r="AX90" i="19"/>
  <c r="AX95" i="19"/>
  <c r="BB95" i="19"/>
  <c r="AX100" i="19"/>
  <c r="AX102" i="19"/>
  <c r="AS176" i="19"/>
  <c r="BB227" i="19"/>
  <c r="AZ250" i="19"/>
  <c r="CL234" i="19"/>
  <c r="AU44" i="19"/>
  <c r="AT48" i="19"/>
  <c r="AK106" i="19"/>
  <c r="CG85" i="19"/>
  <c r="BB94" i="19"/>
  <c r="CP111" i="19"/>
  <c r="CN170" i="19"/>
  <c r="CN234" i="19"/>
  <c r="AU82" i="19"/>
  <c r="AR118" i="19"/>
  <c r="AU259" i="19"/>
  <c r="AZ69" i="19"/>
  <c r="AZ71" i="19"/>
  <c r="BB113" i="19"/>
  <c r="BD113" i="19" s="1"/>
  <c r="AZ158" i="19"/>
  <c r="CE235" i="19"/>
  <c r="CE234" i="19" s="1"/>
  <c r="AS80" i="19"/>
  <c r="AL267" i="19"/>
  <c r="AX39" i="19"/>
  <c r="CD140" i="19"/>
  <c r="CG140" i="19" s="1"/>
  <c r="CP181" i="19"/>
  <c r="AL38" i="19"/>
  <c r="AL43" i="19"/>
  <c r="AZ45" i="19"/>
  <c r="AU59" i="19"/>
  <c r="AL61" i="19"/>
  <c r="AU62" i="19"/>
  <c r="AZ153" i="19"/>
  <c r="AX238" i="19"/>
  <c r="AU245" i="19"/>
  <c r="CP117" i="19"/>
  <c r="AX142" i="19"/>
  <c r="AL26" i="19"/>
  <c r="AL125" i="19"/>
  <c r="AU231" i="19"/>
  <c r="AU253" i="19"/>
  <c r="AU255" i="19"/>
  <c r="AU260" i="19"/>
  <c r="AU266" i="19"/>
  <c r="AU268" i="19"/>
  <c r="CN112" i="19"/>
  <c r="CL118" i="19"/>
  <c r="CP123" i="19"/>
  <c r="CP189" i="19"/>
  <c r="CP218" i="19"/>
  <c r="AK48" i="19"/>
  <c r="AZ109" i="19"/>
  <c r="AX135" i="19"/>
  <c r="BB222" i="19"/>
  <c r="BD222" i="19" s="1"/>
  <c r="AL238" i="19"/>
  <c r="BB241" i="19"/>
  <c r="AZ257" i="19"/>
  <c r="CG95" i="19"/>
  <c r="BB107" i="19"/>
  <c r="BB111" i="19"/>
  <c r="AL116" i="19"/>
  <c r="AL123" i="19"/>
  <c r="AK182" i="19"/>
  <c r="BB250" i="19"/>
  <c r="CG62" i="19"/>
  <c r="AI42" i="19"/>
  <c r="AL49" i="19"/>
  <c r="AZ56" i="19"/>
  <c r="BD56" i="19" s="1"/>
  <c r="AX75" i="19"/>
  <c r="BB128" i="19"/>
  <c r="AL131" i="19"/>
  <c r="AL140" i="19"/>
  <c r="AL142" i="19"/>
  <c r="AZ183" i="19"/>
  <c r="CP212" i="19"/>
  <c r="CP244" i="19"/>
  <c r="CP256" i="19"/>
  <c r="AL51" i="19"/>
  <c r="AL147" i="19"/>
  <c r="AL149" i="19"/>
  <c r="AL152" i="19"/>
  <c r="BB164" i="19"/>
  <c r="AL173" i="19"/>
  <c r="BB173" i="19"/>
  <c r="AL175" i="19"/>
  <c r="BB175" i="19"/>
  <c r="BB178" i="19"/>
  <c r="AL180" i="19"/>
  <c r="AL204" i="19"/>
  <c r="AL209" i="19"/>
  <c r="AL213" i="19"/>
  <c r="AZ235" i="19"/>
  <c r="CD60" i="19"/>
  <c r="AZ19" i="19"/>
  <c r="AL68" i="19"/>
  <c r="AL70" i="19"/>
  <c r="BB70" i="19"/>
  <c r="AL77" i="19"/>
  <c r="AL79" i="19"/>
  <c r="AL221" i="19"/>
  <c r="AL237" i="19"/>
  <c r="AL239" i="19"/>
  <c r="BB247" i="19"/>
  <c r="AZ249" i="19"/>
  <c r="CL74" i="19"/>
  <c r="AL17" i="19"/>
  <c r="BB17" i="19"/>
  <c r="AL19" i="19"/>
  <c r="AL21" i="19"/>
  <c r="AL31" i="19"/>
  <c r="AL82" i="19"/>
  <c r="AL84" i="19"/>
  <c r="AL99" i="19"/>
  <c r="AL103" i="19"/>
  <c r="AL108" i="19"/>
  <c r="AL117" i="19"/>
  <c r="AL122" i="19"/>
  <c r="BB122" i="19"/>
  <c r="CP49" i="19"/>
  <c r="CP157" i="19"/>
  <c r="CP235" i="19"/>
  <c r="AZ57" i="19"/>
  <c r="AJ258" i="19"/>
  <c r="CP61" i="19"/>
  <c r="CP164" i="19"/>
  <c r="CP248" i="19"/>
  <c r="CP260" i="19"/>
  <c r="CP262" i="19"/>
  <c r="BB52" i="19"/>
  <c r="AL55" i="19"/>
  <c r="AL59" i="19"/>
  <c r="AL62" i="19"/>
  <c r="AL64" i="19"/>
  <c r="AL113" i="19"/>
  <c r="AL139" i="19"/>
  <c r="AL143" i="19"/>
  <c r="AL146" i="19"/>
  <c r="AL148" i="19"/>
  <c r="AL151" i="19"/>
  <c r="AL153" i="19"/>
  <c r="AL155" i="19"/>
  <c r="BB160" i="19"/>
  <c r="AL165" i="19"/>
  <c r="BB165" i="19"/>
  <c r="AL167" i="19"/>
  <c r="AL177" i="19"/>
  <c r="AL179" i="19"/>
  <c r="AL181" i="19"/>
  <c r="AZ227" i="19"/>
  <c r="CP44" i="19"/>
  <c r="CP52" i="19"/>
  <c r="CL106" i="19"/>
  <c r="CP140" i="19"/>
  <c r="CP142" i="19"/>
  <c r="CP145" i="19"/>
  <c r="CL124" i="19"/>
  <c r="CP163" i="19"/>
  <c r="CP172" i="19"/>
  <c r="CP197" i="19"/>
  <c r="CP94" i="19"/>
  <c r="CP249" i="19"/>
  <c r="CP77" i="19"/>
  <c r="CJ92" i="19"/>
  <c r="CP119" i="19"/>
  <c r="CP131" i="19"/>
  <c r="CP133" i="19"/>
  <c r="CN144" i="19"/>
  <c r="CL162" i="19"/>
  <c r="CP237" i="19"/>
  <c r="CP83" i="19"/>
  <c r="CP224" i="19"/>
  <c r="CP89" i="19"/>
  <c r="CP97" i="19"/>
  <c r="CP185" i="19"/>
  <c r="CP254" i="19"/>
  <c r="Q194" i="19"/>
  <c r="Q156" i="19"/>
  <c r="Q42" i="19"/>
  <c r="CE194" i="19"/>
  <c r="CG46" i="19"/>
  <c r="CG113" i="19"/>
  <c r="CF182" i="19"/>
  <c r="CD240" i="19"/>
  <c r="CG63" i="19"/>
  <c r="CG78" i="19"/>
  <c r="CG102" i="19"/>
  <c r="CG191" i="19"/>
  <c r="CE144" i="19"/>
  <c r="CG165" i="19"/>
  <c r="CG174" i="19"/>
  <c r="CG247" i="19"/>
  <c r="CG69" i="19"/>
  <c r="CF130" i="19"/>
  <c r="CG177" i="19"/>
  <c r="CG67" i="19"/>
  <c r="CF48" i="19"/>
  <c r="CG111" i="19"/>
  <c r="CG179" i="19"/>
  <c r="CD176" i="19"/>
  <c r="CD80" i="19"/>
  <c r="CE156" i="19"/>
  <c r="CG166" i="19"/>
  <c r="CE214" i="19"/>
  <c r="CF234" i="19"/>
  <c r="CG255" i="19"/>
  <c r="CG50" i="19"/>
  <c r="CG96" i="19"/>
  <c r="CG107" i="19"/>
  <c r="CD124" i="19"/>
  <c r="CE182" i="19"/>
  <c r="CG212" i="19"/>
  <c r="CG83" i="19"/>
  <c r="CG133" i="19"/>
  <c r="CG155" i="19"/>
  <c r="CF170" i="19"/>
  <c r="CG225" i="19"/>
  <c r="CG261" i="19"/>
  <c r="BM137" i="30"/>
  <c r="W60" i="30"/>
  <c r="W130" i="30"/>
  <c r="AF240" i="30"/>
  <c r="AD201" i="30"/>
  <c r="AD137" i="30"/>
  <c r="AF246" i="30"/>
  <c r="AB41" i="30"/>
  <c r="AB137" i="30"/>
  <c r="AB169" i="30"/>
  <c r="AB233" i="30"/>
  <c r="W156" i="30"/>
  <c r="BU268" i="30"/>
  <c r="W124" i="30"/>
  <c r="W176" i="30"/>
  <c r="W208" i="30"/>
  <c r="AF220" i="30"/>
  <c r="W28" i="30"/>
  <c r="W162" i="30"/>
  <c r="AF202" i="30"/>
  <c r="W106" i="30"/>
  <c r="W66" i="30"/>
  <c r="Z105" i="30"/>
  <c r="W138" i="30"/>
  <c r="AF208" i="30"/>
  <c r="AB201" i="30"/>
  <c r="W234" i="30"/>
  <c r="P201" i="30"/>
  <c r="W150" i="30"/>
  <c r="AE265" i="30"/>
  <c r="BU266" i="30"/>
  <c r="BU267" i="30"/>
  <c r="BD188" i="32"/>
  <c r="BD170" i="32"/>
  <c r="BD150" i="32"/>
  <c r="BD138" i="32"/>
  <c r="BD66" i="32"/>
  <c r="BB9" i="32"/>
  <c r="BD220" i="32"/>
  <c r="BD234" i="32"/>
  <c r="AL233" i="32"/>
  <c r="AG201" i="32"/>
  <c r="BD214" i="32"/>
  <c r="AG137" i="32"/>
  <c r="AG169" i="32"/>
  <c r="AL105" i="32"/>
  <c r="AL169" i="32"/>
  <c r="AK137" i="32"/>
  <c r="AC169" i="32"/>
  <c r="AC201" i="32"/>
  <c r="AL41" i="32"/>
  <c r="BD226" i="32"/>
  <c r="BD60" i="32"/>
  <c r="AI73" i="32"/>
  <c r="AU188" i="32"/>
  <c r="AU265" i="32"/>
  <c r="AX137" i="32"/>
  <c r="AL137" i="32"/>
  <c r="AU16" i="32"/>
  <c r="AI105" i="32"/>
  <c r="W105" i="32"/>
  <c r="AU48" i="32"/>
  <c r="AZ201" i="32"/>
  <c r="AU182" i="32"/>
  <c r="W233" i="32"/>
  <c r="AU98" i="32"/>
  <c r="AZ41" i="32"/>
  <c r="AC9" i="32"/>
  <c r="AG9" i="32"/>
  <c r="W41" i="32"/>
  <c r="AK169" i="32"/>
  <c r="W169" i="32"/>
  <c r="AR233" i="32"/>
  <c r="AU170" i="32"/>
  <c r="BD98" i="32"/>
  <c r="AT9" i="32"/>
  <c r="BD162" i="32"/>
  <c r="W9" i="32"/>
  <c r="AU106" i="32"/>
  <c r="AZ105" i="32"/>
  <c r="AS41" i="32"/>
  <c r="AU34" i="32"/>
  <c r="AX41" i="32"/>
  <c r="BD118" i="32"/>
  <c r="AU130" i="32"/>
  <c r="BB201" i="32"/>
  <c r="AU144" i="32"/>
  <c r="BD208" i="32"/>
  <c r="BD156" i="32"/>
  <c r="AT105" i="32"/>
  <c r="BD80" i="32"/>
  <c r="AU202" i="32"/>
  <c r="AZ137" i="32"/>
  <c r="AU214" i="32"/>
  <c r="AU150" i="32"/>
  <c r="AU112" i="32"/>
  <c r="BD10" i="32"/>
  <c r="BD28" i="32"/>
  <c r="AZ9" i="32"/>
  <c r="AX233" i="32"/>
  <c r="AU138" i="32"/>
  <c r="BB73" i="32"/>
  <c r="AU86" i="32"/>
  <c r="BD48" i="32"/>
  <c r="AU194" i="32"/>
  <c r="BD202" i="32"/>
  <c r="BB137" i="32"/>
  <c r="BD124" i="32"/>
  <c r="BD42" i="32"/>
  <c r="W73" i="32"/>
  <c r="W201" i="32"/>
  <c r="AT169" i="32"/>
  <c r="AU162" i="32"/>
  <c r="BB105" i="32"/>
  <c r="AU118" i="32"/>
  <c r="AX9" i="32"/>
  <c r="BD54" i="32"/>
  <c r="AX201" i="32"/>
  <c r="AU226" i="32"/>
  <c r="AR73" i="32"/>
  <c r="AU74" i="32"/>
  <c r="BB41" i="32"/>
  <c r="AS169" i="32"/>
  <c r="AZ233" i="32"/>
  <c r="BD92" i="32"/>
  <c r="AU60" i="32"/>
  <c r="AT41" i="32"/>
  <c r="AU10" i="32"/>
  <c r="AU22" i="32"/>
  <c r="AS201" i="32"/>
  <c r="BA201" i="32" s="1"/>
  <c r="BB169" i="32"/>
  <c r="BD240" i="32"/>
  <c r="BD194" i="32"/>
  <c r="BD86" i="32"/>
  <c r="AS9" i="32"/>
  <c r="AU176" i="32"/>
  <c r="AU258" i="32"/>
  <c r="AT73" i="32"/>
  <c r="AU156" i="32"/>
  <c r="AR41" i="32"/>
  <c r="AS73" i="32"/>
  <c r="AU54" i="32"/>
  <c r="AR9" i="32"/>
  <c r="AU240" i="32"/>
  <c r="AR169" i="32"/>
  <c r="AU124" i="32"/>
  <c r="AU66" i="32"/>
  <c r="AU42" i="32"/>
  <c r="AT233" i="32"/>
  <c r="AU234" i="32"/>
  <c r="BB233" i="32"/>
  <c r="AT137" i="32"/>
  <c r="AU252" i="32"/>
  <c r="AT201" i="32"/>
  <c r="AX169" i="32"/>
  <c r="AR105" i="32"/>
  <c r="AX73" i="32"/>
  <c r="AU246" i="32"/>
  <c r="BD74" i="32"/>
  <c r="AR201" i="32"/>
  <c r="AX105" i="32"/>
  <c r="AU92" i="32"/>
  <c r="BD16" i="32"/>
  <c r="AZ169" i="32"/>
  <c r="AS137" i="32"/>
  <c r="AR137" i="32"/>
  <c r="BD106" i="32"/>
  <c r="BD252" i="32"/>
  <c r="AS105" i="32"/>
  <c r="AZ73" i="32"/>
  <c r="AU80" i="32"/>
  <c r="AQ54" i="30"/>
  <c r="AQ60" i="30"/>
  <c r="AQ66" i="30"/>
  <c r="AQ16" i="30"/>
  <c r="AY22" i="30"/>
  <c r="AQ22" i="30"/>
  <c r="AW16" i="30"/>
  <c r="AP16" i="30"/>
  <c r="AY10" i="30"/>
  <c r="AQ10" i="30"/>
  <c r="AD105" i="30"/>
  <c r="AQ138" i="30"/>
  <c r="CD262" i="30"/>
  <c r="AY265" i="30"/>
  <c r="AQ265" i="30"/>
  <c r="AQ34" i="30"/>
  <c r="AY34" i="30"/>
  <c r="AD41" i="30"/>
  <c r="W74" i="30"/>
  <c r="W92" i="30"/>
  <c r="W182" i="30"/>
  <c r="AF226" i="30"/>
  <c r="AD233" i="30"/>
  <c r="AF258" i="30"/>
  <c r="AP66" i="30"/>
  <c r="AP74" i="30"/>
  <c r="AP73" i="30" s="1"/>
  <c r="AP106" i="30"/>
  <c r="AP105" i="30" s="1"/>
  <c r="AR108" i="30"/>
  <c r="AQ106" i="30"/>
  <c r="W22" i="30"/>
  <c r="W54" i="30"/>
  <c r="W112" i="30"/>
  <c r="W118" i="30"/>
  <c r="AD169" i="30"/>
  <c r="W202" i="30"/>
  <c r="W226" i="30"/>
  <c r="W252" i="30"/>
  <c r="AR111" i="30"/>
  <c r="AR191" i="30"/>
  <c r="AQ234" i="30"/>
  <c r="W86" i="30"/>
  <c r="W144" i="30"/>
  <c r="AF252" i="30"/>
  <c r="AQ74" i="30"/>
  <c r="AQ170" i="30"/>
  <c r="Z73" i="30"/>
  <c r="W80" i="30"/>
  <c r="AB105" i="30"/>
  <c r="W170" i="30"/>
  <c r="W220" i="30"/>
  <c r="W246" i="30"/>
  <c r="AF265" i="30"/>
  <c r="AP22" i="30"/>
  <c r="AR114" i="30"/>
  <c r="BU191" i="30"/>
  <c r="AB73" i="30"/>
  <c r="Z137" i="30"/>
  <c r="W194" i="30"/>
  <c r="AF214" i="30"/>
  <c r="W240" i="30"/>
  <c r="AR77" i="30"/>
  <c r="W16" i="30"/>
  <c r="W42" i="30"/>
  <c r="AD73" i="30"/>
  <c r="W214" i="30"/>
  <c r="W258" i="30"/>
  <c r="BU172" i="30"/>
  <c r="AR172" i="30" s="1"/>
  <c r="CD231" i="30"/>
  <c r="BT265" i="30"/>
  <c r="W10" i="30"/>
  <c r="W34" i="30"/>
  <c r="Z41" i="30"/>
  <c r="W48" i="30"/>
  <c r="W98" i="30"/>
  <c r="W188" i="30"/>
  <c r="Z201" i="30"/>
  <c r="Z233" i="30"/>
  <c r="AP34" i="30"/>
  <c r="AP48" i="30"/>
  <c r="AP54" i="30"/>
  <c r="AP202" i="30"/>
  <c r="AP201" i="30" s="1"/>
  <c r="AR177" i="30"/>
  <c r="AW10" i="30"/>
  <c r="AR17" i="30"/>
  <c r="AQ42" i="30"/>
  <c r="BA47" i="30"/>
  <c r="AR145" i="30"/>
  <c r="AA265" i="30"/>
  <c r="AR27" i="30"/>
  <c r="AC265" i="30"/>
  <c r="AR15" i="30"/>
  <c r="AQ28" i="30"/>
  <c r="AW28" i="30"/>
  <c r="AP60" i="30"/>
  <c r="AR70" i="30"/>
  <c r="AY16" i="30"/>
  <c r="AW22" i="30"/>
  <c r="AR50" i="30"/>
  <c r="BA109" i="30"/>
  <c r="AP10" i="30"/>
  <c r="AW34" i="30"/>
  <c r="AR47" i="30"/>
  <c r="BA50" i="30"/>
  <c r="BA83" i="30"/>
  <c r="AR109" i="30"/>
  <c r="AP138" i="30"/>
  <c r="BA95" i="30"/>
  <c r="AR163" i="30"/>
  <c r="AR135" i="30"/>
  <c r="BA68" i="30"/>
  <c r="BA128" i="30"/>
  <c r="AR128" i="30"/>
  <c r="AR160" i="30"/>
  <c r="AR127" i="30"/>
  <c r="AR151" i="30"/>
  <c r="AR120" i="30"/>
  <c r="AR116" i="30"/>
  <c r="BA199" i="30"/>
  <c r="AR133" i="30"/>
  <c r="AR161" i="30"/>
  <c r="AQ202" i="30"/>
  <c r="AR237" i="30"/>
  <c r="BA262" i="30"/>
  <c r="BA245" i="30"/>
  <c r="AR245" i="30"/>
  <c r="AR189" i="30"/>
  <c r="BA243" i="30"/>
  <c r="AR186" i="30"/>
  <c r="AR192" i="30"/>
  <c r="BA191" i="30"/>
  <c r="AP169" i="30"/>
  <c r="AP234" i="30"/>
  <c r="AR244" i="30"/>
  <c r="AR251" i="30"/>
  <c r="AR221" i="30"/>
  <c r="AR242" i="30"/>
  <c r="Z169" i="30"/>
  <c r="AF234" i="30"/>
  <c r="BR265" i="30"/>
  <c r="CD97" i="30"/>
  <c r="CD166" i="30"/>
  <c r="CD108" i="30"/>
  <c r="BO66" i="30"/>
  <c r="BU113" i="30"/>
  <c r="CD178" i="30"/>
  <c r="CD204" i="30"/>
  <c r="CD256" i="30"/>
  <c r="CD261" i="30"/>
  <c r="N9" i="30"/>
  <c r="BZ28" i="30"/>
  <c r="BU163" i="30"/>
  <c r="BO118" i="30"/>
  <c r="CD184" i="30"/>
  <c r="BU207" i="30"/>
  <c r="AR207" i="30" s="1"/>
  <c r="BX265" i="30"/>
  <c r="CD164" i="30"/>
  <c r="BU259" i="30"/>
  <c r="BU108" i="30"/>
  <c r="BS16" i="30"/>
  <c r="BU247" i="30"/>
  <c r="CD52" i="30"/>
  <c r="CD77" i="30"/>
  <c r="CD212" i="30"/>
  <c r="CD11" i="30"/>
  <c r="BU25" i="30"/>
  <c r="BU30" i="30"/>
  <c r="BA30" i="30" s="1"/>
  <c r="CD36" i="30"/>
  <c r="Q34" i="30"/>
  <c r="Q48" i="30"/>
  <c r="Q60" i="30"/>
  <c r="CD70" i="30"/>
  <c r="BU111" i="30"/>
  <c r="BA111" i="30" s="1"/>
  <c r="Q130" i="30"/>
  <c r="CD134" i="30"/>
  <c r="CD135" i="30"/>
  <c r="N137" i="30"/>
  <c r="BU160" i="30"/>
  <c r="BA160" i="30" s="1"/>
  <c r="BU185" i="30"/>
  <c r="CD228" i="30"/>
  <c r="CD238" i="30"/>
  <c r="P9" i="30"/>
  <c r="CD55" i="30"/>
  <c r="CD147" i="30"/>
  <c r="BN201" i="30"/>
  <c r="CD216" i="30"/>
  <c r="BU256" i="30"/>
  <c r="CD263" i="30"/>
  <c r="BU20" i="30"/>
  <c r="CD87" i="30"/>
  <c r="BU94" i="30"/>
  <c r="CD96" i="30"/>
  <c r="O105" i="30"/>
  <c r="BU117" i="30"/>
  <c r="BA117" i="30" s="1"/>
  <c r="BX16" i="30"/>
  <c r="CD26" i="30"/>
  <c r="CD63" i="30"/>
  <c r="Q66" i="30"/>
  <c r="Q118" i="30"/>
  <c r="CD160" i="30"/>
  <c r="CD203" i="30"/>
  <c r="BO208" i="30"/>
  <c r="BS265" i="30"/>
  <c r="CD197" i="30"/>
  <c r="BN9" i="30"/>
  <c r="CD90" i="30"/>
  <c r="CD126" i="30"/>
  <c r="Q150" i="30"/>
  <c r="CD239" i="30"/>
  <c r="Q246" i="30"/>
  <c r="BT10" i="30"/>
  <c r="BZ22" i="30"/>
  <c r="CD33" i="30"/>
  <c r="CD71" i="30"/>
  <c r="BO86" i="30"/>
  <c r="Q156" i="30"/>
  <c r="BT226" i="30"/>
  <c r="CD250" i="30"/>
  <c r="CD254" i="30"/>
  <c r="BU29" i="30"/>
  <c r="AR29" i="30" s="1"/>
  <c r="BS202" i="30"/>
  <c r="BR226" i="30"/>
  <c r="BU79" i="30"/>
  <c r="AR79" i="30" s="1"/>
  <c r="BU145" i="30"/>
  <c r="BU158" i="30"/>
  <c r="AR158" i="30" s="1"/>
  <c r="BU192" i="30"/>
  <c r="BU222" i="30"/>
  <c r="BU140" i="30"/>
  <c r="BU149" i="30"/>
  <c r="BU206" i="30"/>
  <c r="BT208" i="30"/>
  <c r="G22" i="30"/>
  <c r="BU18" i="30"/>
  <c r="BA18" i="30" s="1"/>
  <c r="BR34" i="30"/>
  <c r="BT48" i="30"/>
  <c r="BU88" i="30"/>
  <c r="AR88" i="30" s="1"/>
  <c r="BU205" i="30"/>
  <c r="BS226" i="30"/>
  <c r="BU27" i="30"/>
  <c r="BA27" i="30" s="1"/>
  <c r="BU114" i="30"/>
  <c r="BU128" i="30"/>
  <c r="BS138" i="30"/>
  <c r="BU199" i="30"/>
  <c r="AR199" i="30" s="1"/>
  <c r="BU248" i="30"/>
  <c r="BA248" i="30" s="1"/>
  <c r="CD207" i="30"/>
  <c r="CD14" i="30"/>
  <c r="Q16" i="30"/>
  <c r="CD47" i="30"/>
  <c r="BU50" i="30"/>
  <c r="BU71" i="30"/>
  <c r="AR71" i="30" s="1"/>
  <c r="BS86" i="30"/>
  <c r="BR92" i="30"/>
  <c r="BO98" i="30"/>
  <c r="BU133" i="30"/>
  <c r="BA133" i="30" s="1"/>
  <c r="CD139" i="30"/>
  <c r="BU146" i="30"/>
  <c r="BU152" i="30"/>
  <c r="BU155" i="30"/>
  <c r="BA155" i="30" s="1"/>
  <c r="BT156" i="30"/>
  <c r="CD161" i="30"/>
  <c r="BU173" i="30"/>
  <c r="BU174" i="30"/>
  <c r="AR174" i="30" s="1"/>
  <c r="Q176" i="30"/>
  <c r="BT188" i="30"/>
  <c r="BT194" i="30"/>
  <c r="N201" i="30"/>
  <c r="BL233" i="30"/>
  <c r="CD244" i="30"/>
  <c r="BU251" i="30"/>
  <c r="BA251" i="30" s="1"/>
  <c r="BS252" i="30"/>
  <c r="CD255" i="30"/>
  <c r="BU261" i="30"/>
  <c r="CD193" i="30"/>
  <c r="O201" i="30"/>
  <c r="BX28" i="30"/>
  <c r="CD35" i="30"/>
  <c r="N41" i="30"/>
  <c r="BT42" i="30"/>
  <c r="CD51" i="30"/>
  <c r="BT60" i="30"/>
  <c r="BU85" i="30"/>
  <c r="BA85" i="30" s="1"/>
  <c r="BS107" i="30"/>
  <c r="CD109" i="30"/>
  <c r="Q124" i="30"/>
  <c r="CD133" i="30"/>
  <c r="BU167" i="30"/>
  <c r="CD215" i="30"/>
  <c r="BU242" i="30"/>
  <c r="BA242" i="30" s="1"/>
  <c r="G10" i="30"/>
  <c r="BU15" i="30"/>
  <c r="BA15" i="30" s="1"/>
  <c r="BU26" i="30"/>
  <c r="BA26" i="30" s="1"/>
  <c r="CD167" i="30"/>
  <c r="CD190" i="30"/>
  <c r="BU198" i="30"/>
  <c r="BA198" i="30" s="1"/>
  <c r="BU260" i="30"/>
  <c r="BA260" i="30" s="1"/>
  <c r="BS10" i="30"/>
  <c r="BR11" i="30"/>
  <c r="BU11" i="30" s="1"/>
  <c r="AR11" i="30" s="1"/>
  <c r="BU17" i="30"/>
  <c r="CD19" i="30"/>
  <c r="CB22" i="30"/>
  <c r="BU37" i="30"/>
  <c r="CD50" i="30"/>
  <c r="BU59" i="30"/>
  <c r="BN73" i="30"/>
  <c r="BO106" i="30"/>
  <c r="BU131" i="30"/>
  <c r="BO176" i="30"/>
  <c r="CD79" i="30"/>
  <c r="BO10" i="30"/>
  <c r="BU21" i="30"/>
  <c r="CD30" i="30"/>
  <c r="CD49" i="30"/>
  <c r="BU64" i="30"/>
  <c r="BT66" i="30"/>
  <c r="Q86" i="30"/>
  <c r="BR138" i="30"/>
  <c r="CD143" i="30"/>
  <c r="Q182" i="30"/>
  <c r="CD209" i="30"/>
  <c r="BS220" i="30"/>
  <c r="BU13" i="30"/>
  <c r="BA13" i="30" s="1"/>
  <c r="BZ16" i="30"/>
  <c r="BU24" i="30"/>
  <c r="AR24" i="30" s="1"/>
  <c r="CD27" i="30"/>
  <c r="BS34" i="30"/>
  <c r="CD38" i="30"/>
  <c r="CD58" i="30"/>
  <c r="BT74" i="30"/>
  <c r="CD91" i="30"/>
  <c r="BU116" i="30"/>
  <c r="BA116" i="30" s="1"/>
  <c r="CD119" i="30"/>
  <c r="CD127" i="30"/>
  <c r="CD148" i="30"/>
  <c r="Q162" i="30"/>
  <c r="BS170" i="30"/>
  <c r="CD195" i="30"/>
  <c r="BL201" i="30"/>
  <c r="BU211" i="30"/>
  <c r="AR211" i="30" s="1"/>
  <c r="BT220" i="30"/>
  <c r="BU237" i="30"/>
  <c r="BO258" i="30"/>
  <c r="BZ10" i="30"/>
  <c r="BO42" i="30"/>
  <c r="BR98" i="30"/>
  <c r="BU101" i="30"/>
  <c r="CB16" i="30"/>
  <c r="CD18" i="30"/>
  <c r="BU45" i="30"/>
  <c r="BA45" i="30" s="1"/>
  <c r="BU46" i="30"/>
  <c r="BU47" i="30"/>
  <c r="BO60" i="30"/>
  <c r="BR86" i="30"/>
  <c r="CD123" i="30"/>
  <c r="BU132" i="30"/>
  <c r="BA132" i="30" s="1"/>
  <c r="BR235" i="30"/>
  <c r="BO16" i="30"/>
  <c r="BO22" i="30"/>
  <c r="BT34" i="30"/>
  <c r="Q74" i="30"/>
  <c r="BL9" i="30"/>
  <c r="O9" i="30"/>
  <c r="CD25" i="30"/>
  <c r="BU33" i="30"/>
  <c r="AR33" i="30" s="1"/>
  <c r="P41" i="30"/>
  <c r="AE41" i="30" s="1"/>
  <c r="BS48" i="30"/>
  <c r="BU53" i="30"/>
  <c r="N73" i="30"/>
  <c r="AA73" i="30" s="1"/>
  <c r="P105" i="30"/>
  <c r="BM9" i="30"/>
  <c r="CD20" i="30"/>
  <c r="BS22" i="30"/>
  <c r="BT28" i="30"/>
  <c r="CB34" i="30"/>
  <c r="BX34" i="30"/>
  <c r="CD37" i="30"/>
  <c r="CD46" i="30"/>
  <c r="BR60" i="30"/>
  <c r="BU62" i="30"/>
  <c r="BR75" i="30"/>
  <c r="O73" i="30"/>
  <c r="CD82" i="30"/>
  <c r="BU96" i="30"/>
  <c r="AR96" i="30" s="1"/>
  <c r="BU97" i="30"/>
  <c r="AR97" i="30" s="1"/>
  <c r="BT124" i="30"/>
  <c r="BT130" i="30"/>
  <c r="CD173" i="30"/>
  <c r="BT16" i="30"/>
  <c r="Q42" i="30"/>
  <c r="Q54" i="30"/>
  <c r="BU84" i="30"/>
  <c r="CD103" i="30"/>
  <c r="CD110" i="30"/>
  <c r="BR118" i="30"/>
  <c r="BU120" i="30"/>
  <c r="BA120" i="30" s="1"/>
  <c r="CD12" i="30"/>
  <c r="CD23" i="30"/>
  <c r="CD24" i="30"/>
  <c r="BR54" i="30"/>
  <c r="BU90" i="30"/>
  <c r="BU95" i="30"/>
  <c r="AR95" i="30" s="1"/>
  <c r="BS92" i="30"/>
  <c r="Q112" i="30"/>
  <c r="Q10" i="30"/>
  <c r="CD13" i="30"/>
  <c r="BR22" i="30"/>
  <c r="Q22" i="30"/>
  <c r="BR28" i="30"/>
  <c r="BO34" i="30"/>
  <c r="BR44" i="30"/>
  <c r="BN41" i="30"/>
  <c r="BU55" i="30"/>
  <c r="CD59" i="30"/>
  <c r="CD68" i="30"/>
  <c r="CD75" i="30"/>
  <c r="CD84" i="30"/>
  <c r="CD115" i="30"/>
  <c r="P73" i="30"/>
  <c r="BU77" i="30"/>
  <c r="CD81" i="30"/>
  <c r="CD83" i="30"/>
  <c r="BT86" i="30"/>
  <c r="BO92" i="30"/>
  <c r="BU99" i="30"/>
  <c r="BT98" i="30"/>
  <c r="BU103" i="30"/>
  <c r="BA103" i="30" s="1"/>
  <c r="BU109" i="30"/>
  <c r="BU110" i="30"/>
  <c r="AR110" i="30" s="1"/>
  <c r="CD117" i="30"/>
  <c r="BM105" i="30"/>
  <c r="BO124" i="30"/>
  <c r="BT138" i="30"/>
  <c r="BO150" i="30"/>
  <c r="BU164" i="30"/>
  <c r="O169" i="30"/>
  <c r="AC169" i="30" s="1"/>
  <c r="BO188" i="30"/>
  <c r="BO226" i="30"/>
  <c r="BU253" i="30"/>
  <c r="BR252" i="30"/>
  <c r="AO265" i="30"/>
  <c r="CD64" i="30"/>
  <c r="BU65" i="30"/>
  <c r="AR65" i="30" s="1"/>
  <c r="CD89" i="30"/>
  <c r="CD100" i="30"/>
  <c r="CD101" i="30"/>
  <c r="BU102" i="30"/>
  <c r="AR102" i="30" s="1"/>
  <c r="BL105" i="30"/>
  <c r="CD107" i="30"/>
  <c r="CD113" i="30"/>
  <c r="CD121" i="30"/>
  <c r="BU122" i="30"/>
  <c r="BU126" i="30"/>
  <c r="CD128" i="30"/>
  <c r="BU129" i="30"/>
  <c r="BA129" i="30" s="1"/>
  <c r="CD142" i="30"/>
  <c r="O137" i="30"/>
  <c r="BU151" i="30"/>
  <c r="BA151" i="30" s="1"/>
  <c r="CD159" i="30"/>
  <c r="BO162" i="30"/>
  <c r="CD177" i="30"/>
  <c r="BR188" i="30"/>
  <c r="CD191" i="30"/>
  <c r="BO80" i="30"/>
  <c r="BU127" i="30"/>
  <c r="BA127" i="30" s="1"/>
  <c r="BO138" i="30"/>
  <c r="CD153" i="30"/>
  <c r="BU157" i="30"/>
  <c r="BR162" i="30"/>
  <c r="BT162" i="30"/>
  <c r="BN169" i="30"/>
  <c r="BT182" i="30"/>
  <c r="BS188" i="30"/>
  <c r="BU241" i="30"/>
  <c r="BA241" i="30" s="1"/>
  <c r="BR240" i="30"/>
  <c r="CD65" i="30"/>
  <c r="BM73" i="30"/>
  <c r="Q80" i="30"/>
  <c r="BU82" i="30"/>
  <c r="AR82" i="30" s="1"/>
  <c r="BT92" i="30"/>
  <c r="CD120" i="30"/>
  <c r="BU123" i="30"/>
  <c r="BU135" i="30"/>
  <c r="BA135" i="30" s="1"/>
  <c r="CD145" i="30"/>
  <c r="BR203" i="30"/>
  <c r="BO202" i="30"/>
  <c r="Q234" i="30"/>
  <c r="CD249" i="30"/>
  <c r="BU210" i="30"/>
  <c r="AR210" i="30" s="1"/>
  <c r="BT80" i="30"/>
  <c r="CD94" i="30"/>
  <c r="BU100" i="30"/>
  <c r="BA100" i="30" s="1"/>
  <c r="Q98" i="30"/>
  <c r="N105" i="30"/>
  <c r="AA105" i="30" s="1"/>
  <c r="Q106" i="30"/>
  <c r="CD111" i="30"/>
  <c r="BT112" i="30"/>
  <c r="CD155" i="30"/>
  <c r="Q170" i="30"/>
  <c r="BS176" i="30"/>
  <c r="BR176" i="30"/>
  <c r="BU180" i="30"/>
  <c r="Q220" i="30"/>
  <c r="Q226" i="30"/>
  <c r="BN233" i="30"/>
  <c r="BR236" i="30"/>
  <c r="CD141" i="30"/>
  <c r="BR144" i="30"/>
  <c r="BT144" i="30"/>
  <c r="CD151" i="30"/>
  <c r="CD152" i="30"/>
  <c r="BU154" i="30"/>
  <c r="BA154" i="30" s="1"/>
  <c r="BO170" i="30"/>
  <c r="BU175" i="30"/>
  <c r="N169" i="30"/>
  <c r="BU177" i="30"/>
  <c r="BO194" i="30"/>
  <c r="BR204" i="30"/>
  <c r="CD205" i="30"/>
  <c r="CD218" i="30"/>
  <c r="CD222" i="30"/>
  <c r="BU231" i="30"/>
  <c r="AR231" i="30" s="1"/>
  <c r="BT246" i="30"/>
  <c r="Q138" i="30"/>
  <c r="P137" i="30"/>
  <c r="BN137" i="30"/>
  <c r="CD158" i="30"/>
  <c r="CD172" i="30"/>
  <c r="BU193" i="30"/>
  <c r="AR193" i="30" s="1"/>
  <c r="BR194" i="30"/>
  <c r="CD211" i="30"/>
  <c r="BU212" i="30"/>
  <c r="BU216" i="30"/>
  <c r="BO220" i="30"/>
  <c r="BU224" i="30"/>
  <c r="BU229" i="30"/>
  <c r="BA229" i="30" s="1"/>
  <c r="CD242" i="30"/>
  <c r="CD243" i="30"/>
  <c r="BU245" i="30"/>
  <c r="N233" i="30"/>
  <c r="BS258" i="30"/>
  <c r="BU148" i="30"/>
  <c r="BO156" i="30"/>
  <c r="BU161" i="30"/>
  <c r="BA161" i="30" s="1"/>
  <c r="CD165" i="30"/>
  <c r="BL169" i="30"/>
  <c r="CD171" i="30"/>
  <c r="CD174" i="30"/>
  <c r="BU179" i="30"/>
  <c r="BA179" i="30" s="1"/>
  <c r="P169" i="30"/>
  <c r="BU184" i="30"/>
  <c r="BA184" i="30" s="1"/>
  <c r="BO182" i="30"/>
  <c r="Q208" i="30"/>
  <c r="CD210" i="30"/>
  <c r="BU223" i="30"/>
  <c r="BU227" i="30"/>
  <c r="BA227" i="30" s="1"/>
  <c r="BU228" i="30"/>
  <c r="BA228" i="30" s="1"/>
  <c r="CD251" i="30"/>
  <c r="BT258" i="30"/>
  <c r="BS182" i="30"/>
  <c r="BU187" i="30"/>
  <c r="BT202" i="30"/>
  <c r="Q214" i="30"/>
  <c r="CD225" i="30"/>
  <c r="BM233" i="30"/>
  <c r="CD181" i="30"/>
  <c r="BU186" i="30"/>
  <c r="BA186" i="30" s="1"/>
  <c r="Q188" i="30"/>
  <c r="CD196" i="30"/>
  <c r="CD230" i="30"/>
  <c r="CD235" i="30"/>
  <c r="CD237" i="30"/>
  <c r="Q240" i="30"/>
  <c r="Q252" i="30"/>
  <c r="BO252" i="30"/>
  <c r="BT252" i="30"/>
  <c r="BU215" i="30"/>
  <c r="CD219" i="30"/>
  <c r="CD223" i="30"/>
  <c r="BU254" i="30"/>
  <c r="BA254" i="30" s="1"/>
  <c r="BU255" i="30"/>
  <c r="AR255" i="30" s="1"/>
  <c r="CD257" i="30"/>
  <c r="CD259" i="30"/>
  <c r="CD260" i="30"/>
  <c r="Q258" i="30"/>
  <c r="BZ265" i="30"/>
  <c r="CB265" i="30"/>
  <c r="CB10" i="30"/>
  <c r="BU14" i="30"/>
  <c r="G16" i="30"/>
  <c r="BX22" i="30"/>
  <c r="BU23" i="30"/>
  <c r="CD31" i="30"/>
  <c r="CD32" i="30"/>
  <c r="BR48" i="30"/>
  <c r="BU49" i="30"/>
  <c r="BO48" i="30"/>
  <c r="BT54" i="30"/>
  <c r="BU56" i="30"/>
  <c r="BA56" i="30" s="1"/>
  <c r="BS54" i="30"/>
  <c r="BU57" i="30"/>
  <c r="AR57" i="30" s="1"/>
  <c r="CD61" i="30"/>
  <c r="BU69" i="30"/>
  <c r="BS66" i="30"/>
  <c r="CD76" i="30"/>
  <c r="BR12" i="30"/>
  <c r="Q28" i="30"/>
  <c r="CB28" i="30"/>
  <c r="BU39" i="30"/>
  <c r="BM41" i="30"/>
  <c r="BS42" i="30"/>
  <c r="CD56" i="30"/>
  <c r="CD57" i="30"/>
  <c r="CD43" i="30"/>
  <c r="CD62" i="30"/>
  <c r="CD67" i="30"/>
  <c r="BX10" i="30"/>
  <c r="CD15" i="30"/>
  <c r="BS28" i="30"/>
  <c r="BO28" i="30"/>
  <c r="BU32" i="30"/>
  <c r="CD39" i="30"/>
  <c r="BR43" i="30"/>
  <c r="O41" i="30"/>
  <c r="CD69" i="30"/>
  <c r="BU35" i="30"/>
  <c r="CD53" i="30"/>
  <c r="BS60" i="30"/>
  <c r="BU61" i="30"/>
  <c r="AR61" i="30" s="1"/>
  <c r="BR66" i="30"/>
  <c r="BU67" i="30"/>
  <c r="CD17" i="30"/>
  <c r="CD21" i="30"/>
  <c r="CD29" i="30"/>
  <c r="CD45" i="30"/>
  <c r="BU52" i="30"/>
  <c r="BA52" i="30" s="1"/>
  <c r="BO54" i="30"/>
  <c r="BU58" i="30"/>
  <c r="AR58" i="30" s="1"/>
  <c r="BU70" i="30"/>
  <c r="CD88" i="30"/>
  <c r="BO74" i="30"/>
  <c r="BR80" i="30"/>
  <c r="BR16" i="30"/>
  <c r="BU19" i="30"/>
  <c r="BA19" i="30" s="1"/>
  <c r="BT22" i="30"/>
  <c r="BU31" i="30"/>
  <c r="BZ34" i="30"/>
  <c r="BU36" i="30"/>
  <c r="AR36" i="30" s="1"/>
  <c r="BU38" i="30"/>
  <c r="BA38" i="30" s="1"/>
  <c r="BL41" i="30"/>
  <c r="CD44" i="30"/>
  <c r="BU51" i="30"/>
  <c r="BU63" i="30"/>
  <c r="AR63" i="30" s="1"/>
  <c r="BU68" i="30"/>
  <c r="AR68" i="30" s="1"/>
  <c r="BL73" i="30"/>
  <c r="BS74" i="30"/>
  <c r="BU78" i="30"/>
  <c r="AR78" i="30" s="1"/>
  <c r="BU81" i="30"/>
  <c r="BS80" i="30"/>
  <c r="BU83" i="30"/>
  <c r="AR83" i="30" s="1"/>
  <c r="BU87" i="30"/>
  <c r="BR76" i="30"/>
  <c r="CD85" i="30"/>
  <c r="CD122" i="30"/>
  <c r="BU93" i="30"/>
  <c r="CD99" i="30"/>
  <c r="BT106" i="30"/>
  <c r="BU121" i="30"/>
  <c r="BS130" i="30"/>
  <c r="CD102" i="30"/>
  <c r="BO112" i="30"/>
  <c r="BR124" i="30"/>
  <c r="BU125" i="30"/>
  <c r="CD154" i="30"/>
  <c r="CD157" i="30"/>
  <c r="BU89" i="30"/>
  <c r="AR89" i="30" s="1"/>
  <c r="BS98" i="30"/>
  <c r="BN105" i="30"/>
  <c r="BO144" i="30"/>
  <c r="BR150" i="30"/>
  <c r="BU153" i="30"/>
  <c r="CD95" i="30"/>
  <c r="BS112" i="30"/>
  <c r="BR106" i="30"/>
  <c r="CD132" i="30"/>
  <c r="CD140" i="30"/>
  <c r="BU91" i="30"/>
  <c r="CD93" i="30"/>
  <c r="Q92" i="30"/>
  <c r="CD114" i="30"/>
  <c r="BO130" i="30"/>
  <c r="CD131" i="30"/>
  <c r="BU115" i="30"/>
  <c r="AR115" i="30" s="1"/>
  <c r="CD116" i="30"/>
  <c r="BT118" i="30"/>
  <c r="CD129" i="30"/>
  <c r="BU134" i="30"/>
  <c r="BU143" i="30"/>
  <c r="BA143" i="30" s="1"/>
  <c r="BS144" i="30"/>
  <c r="BU119" i="30"/>
  <c r="BS118" i="30"/>
  <c r="CD125" i="30"/>
  <c r="BL137" i="30"/>
  <c r="BU139" i="30"/>
  <c r="AO138" i="30" s="1"/>
  <c r="CD146" i="30"/>
  <c r="BT150" i="30"/>
  <c r="CD187" i="30"/>
  <c r="CD198" i="30"/>
  <c r="BS162" i="30"/>
  <c r="BU165" i="30"/>
  <c r="BA165" i="30" s="1"/>
  <c r="BU166" i="30"/>
  <c r="Q202" i="30"/>
  <c r="BR112" i="30"/>
  <c r="BS124" i="30"/>
  <c r="BR130" i="30"/>
  <c r="BU141" i="30"/>
  <c r="BU142" i="30"/>
  <c r="BA142" i="30" s="1"/>
  <c r="Q144" i="30"/>
  <c r="BR156" i="30"/>
  <c r="BU159" i="30"/>
  <c r="BU197" i="30"/>
  <c r="BS156" i="30"/>
  <c r="BU147" i="30"/>
  <c r="CD149" i="30"/>
  <c r="BS214" i="30"/>
  <c r="BU217" i="30"/>
  <c r="BA217" i="30" s="1"/>
  <c r="BS150" i="30"/>
  <c r="CD163" i="30"/>
  <c r="BU213" i="30"/>
  <c r="BO214" i="30"/>
  <c r="CD224" i="30"/>
  <c r="BT234" i="30"/>
  <c r="CD241" i="30"/>
  <c r="CD189" i="30"/>
  <c r="BM169" i="30"/>
  <c r="BT176" i="30"/>
  <c r="CD183" i="30"/>
  <c r="BU219" i="30"/>
  <c r="BU243" i="30"/>
  <c r="BU249" i="30"/>
  <c r="BA249" i="30" s="1"/>
  <c r="BS246" i="30"/>
  <c r="CD175" i="30"/>
  <c r="BU178" i="30"/>
  <c r="CD179" i="30"/>
  <c r="BU181" i="30"/>
  <c r="BR182" i="30"/>
  <c r="CD185" i="30"/>
  <c r="BU195" i="30"/>
  <c r="BS194" i="30"/>
  <c r="BU209" i="30"/>
  <c r="AR209" i="30" s="1"/>
  <c r="BR208" i="30"/>
  <c r="CD213" i="30"/>
  <c r="BR214" i="30"/>
  <c r="CD236" i="30"/>
  <c r="CD186" i="30"/>
  <c r="CD180" i="30"/>
  <c r="BU190" i="30"/>
  <c r="P233" i="30"/>
  <c r="BS235" i="30"/>
  <c r="BU238" i="30"/>
  <c r="BS240" i="30"/>
  <c r="BT170" i="30"/>
  <c r="BU183" i="30"/>
  <c r="BU189" i="30"/>
  <c r="BT240" i="30"/>
  <c r="CD247" i="30"/>
  <c r="BR171" i="30"/>
  <c r="BU196" i="30"/>
  <c r="AR196" i="30" s="1"/>
  <c r="BT214" i="30"/>
  <c r="BR220" i="30"/>
  <c r="BU221" i="30"/>
  <c r="Q194" i="30"/>
  <c r="CD199" i="30"/>
  <c r="CD206" i="30"/>
  <c r="BS208" i="30"/>
  <c r="CD217" i="30"/>
  <c r="BU225" i="30"/>
  <c r="BA225" i="30" s="1"/>
  <c r="CD192" i="30"/>
  <c r="BM201" i="30"/>
  <c r="CD229" i="30"/>
  <c r="BO234" i="30"/>
  <c r="BO240" i="30"/>
  <c r="CD248" i="30"/>
  <c r="BU218" i="30"/>
  <c r="BA218" i="30" s="1"/>
  <c r="BU239" i="30"/>
  <c r="BA239" i="30" s="1"/>
  <c r="BU244" i="30"/>
  <c r="CD245" i="30"/>
  <c r="BU250" i="30"/>
  <c r="BA250" i="30" s="1"/>
  <c r="BR258" i="30"/>
  <c r="BU262" i="30"/>
  <c r="CD221" i="30"/>
  <c r="BU263" i="30"/>
  <c r="Q265" i="30"/>
  <c r="BU230" i="30"/>
  <c r="O233" i="30"/>
  <c r="BR246" i="30"/>
  <c r="CD253" i="30"/>
  <c r="BU257" i="30"/>
  <c r="BA257" i="30" s="1"/>
  <c r="CD227" i="30"/>
  <c r="BO246" i="30"/>
  <c r="BO265" i="30"/>
  <c r="CD265" i="30"/>
  <c r="AX19" i="19"/>
  <c r="AK66" i="19"/>
  <c r="CN74" i="19"/>
  <c r="CG76" i="19"/>
  <c r="CP82" i="19"/>
  <c r="CP96" i="19"/>
  <c r="CL98" i="19"/>
  <c r="AX131" i="19"/>
  <c r="BB132" i="19"/>
  <c r="BD132" i="19" s="1"/>
  <c r="CG142" i="19"/>
  <c r="CP147" i="19"/>
  <c r="AX158" i="19"/>
  <c r="CL170" i="19"/>
  <c r="CJ188" i="19"/>
  <c r="CP193" i="19"/>
  <c r="CL202" i="19"/>
  <c r="CP205" i="19"/>
  <c r="CG206" i="19"/>
  <c r="CN214" i="19"/>
  <c r="CG222" i="19"/>
  <c r="CP223" i="19"/>
  <c r="CG244" i="19"/>
  <c r="AI258" i="19"/>
  <c r="CF258" i="19"/>
  <c r="AU29" i="19"/>
  <c r="AU33" i="19"/>
  <c r="AL44" i="19"/>
  <c r="BB53" i="19"/>
  <c r="AL63" i="19"/>
  <c r="AL65" i="19"/>
  <c r="AU70" i="19"/>
  <c r="AJ80" i="19"/>
  <c r="AL114" i="19"/>
  <c r="AU121" i="19"/>
  <c r="AU155" i="19"/>
  <c r="AZ180" i="19"/>
  <c r="BB180" i="19"/>
  <c r="AX197" i="19"/>
  <c r="AL219" i="19"/>
  <c r="AX46" i="19"/>
  <c r="AX42" i="19" s="1"/>
  <c r="AI48" i="19"/>
  <c r="CD48" i="19"/>
  <c r="CF60" i="19"/>
  <c r="CN60" i="19"/>
  <c r="AX93" i="19"/>
  <c r="CE106" i="19"/>
  <c r="CP155" i="19"/>
  <c r="CF156" i="19"/>
  <c r="CL156" i="19"/>
  <c r="CG159" i="19"/>
  <c r="AI162" i="19"/>
  <c r="BR170" i="19"/>
  <c r="CG172" i="19"/>
  <c r="AS182" i="19"/>
  <c r="CF188" i="19"/>
  <c r="AZ196" i="19"/>
  <c r="CN202" i="19"/>
  <c r="CG204" i="19"/>
  <c r="CG236" i="19"/>
  <c r="AU26" i="19"/>
  <c r="AX33" i="19"/>
  <c r="AU43" i="19"/>
  <c r="AZ58" i="19"/>
  <c r="BD58" i="19" s="1"/>
  <c r="BB83" i="19"/>
  <c r="AL111" i="19"/>
  <c r="AZ121" i="19"/>
  <c r="BB148" i="19"/>
  <c r="AL164" i="19"/>
  <c r="AL166" i="19"/>
  <c r="AL183" i="19"/>
  <c r="AL187" i="19"/>
  <c r="AU190" i="19"/>
  <c r="AU195" i="19"/>
  <c r="AZ229" i="19"/>
  <c r="AZ231" i="19"/>
  <c r="AL256" i="19"/>
  <c r="AZ263" i="19"/>
  <c r="AX17" i="19"/>
  <c r="CE48" i="19"/>
  <c r="CJ54" i="19"/>
  <c r="CF66" i="19"/>
  <c r="CP93" i="19"/>
  <c r="AI98" i="19"/>
  <c r="AS106" i="19"/>
  <c r="AZ119" i="19"/>
  <c r="BD119" i="19" s="1"/>
  <c r="CG122" i="19"/>
  <c r="Q130" i="19"/>
  <c r="CF150" i="19"/>
  <c r="BR202" i="19"/>
  <c r="Q208" i="19"/>
  <c r="CJ208" i="19"/>
  <c r="Q240" i="19"/>
  <c r="AS258" i="19"/>
  <c r="AU75" i="19"/>
  <c r="AU99" i="19"/>
  <c r="BB121" i="19"/>
  <c r="AU135" i="19"/>
  <c r="AL163" i="19"/>
  <c r="AL231" i="19"/>
  <c r="AL245" i="19"/>
  <c r="AL259" i="19"/>
  <c r="AU262" i="19"/>
  <c r="AI80" i="19"/>
  <c r="CP43" i="19"/>
  <c r="CG47" i="19"/>
  <c r="CP53" i="19"/>
  <c r="AZ61" i="19"/>
  <c r="BD61" i="19" s="1"/>
  <c r="CL60" i="19"/>
  <c r="CP65" i="19"/>
  <c r="CD86" i="19"/>
  <c r="CP91" i="19"/>
  <c r="CG97" i="19"/>
  <c r="Q98" i="19"/>
  <c r="CG100" i="19"/>
  <c r="CP107" i="19"/>
  <c r="CG108" i="19"/>
  <c r="CP109" i="19"/>
  <c r="CG116" i="19"/>
  <c r="CG129" i="19"/>
  <c r="CG132" i="19"/>
  <c r="CF138" i="19"/>
  <c r="CG149" i="19"/>
  <c r="CP152" i="19"/>
  <c r="CP154" i="19"/>
  <c r="CN150" i="19"/>
  <c r="CP174" i="19"/>
  <c r="CG198" i="19"/>
  <c r="CP222" i="19"/>
  <c r="CF226" i="19"/>
  <c r="CN226" i="19"/>
  <c r="CP242" i="19"/>
  <c r="CG243" i="19"/>
  <c r="AI246" i="19"/>
  <c r="Q258" i="19"/>
  <c r="AU18" i="19"/>
  <c r="AU27" i="19"/>
  <c r="AU30" i="19"/>
  <c r="AU32" i="19"/>
  <c r="AL47" i="19"/>
  <c r="AL75" i="19"/>
  <c r="AU117" i="19"/>
  <c r="AU132" i="19"/>
  <c r="AL135" i="19"/>
  <c r="AU154" i="19"/>
  <c r="AL158" i="19"/>
  <c r="AU172" i="19"/>
  <c r="AJ208" i="19"/>
  <c r="AL253" i="19"/>
  <c r="CG51" i="19"/>
  <c r="CL66" i="19"/>
  <c r="AR74" i="19"/>
  <c r="CP76" i="19"/>
  <c r="Q80" i="19"/>
  <c r="CF80" i="19"/>
  <c r="CE86" i="19"/>
  <c r="CL92" i="19"/>
  <c r="BR106" i="19"/>
  <c r="CG121" i="19"/>
  <c r="CP122" i="19"/>
  <c r="CP141" i="19"/>
  <c r="BR138" i="19"/>
  <c r="Q150" i="19"/>
  <c r="CG151" i="19"/>
  <c r="AT162" i="19"/>
  <c r="CG173" i="19"/>
  <c r="CG207" i="19"/>
  <c r="CE208" i="19"/>
  <c r="AI220" i="19"/>
  <c r="CP228" i="19"/>
  <c r="CP238" i="19"/>
  <c r="CP257" i="19"/>
  <c r="AX57" i="19"/>
  <c r="AI112" i="19"/>
  <c r="AL145" i="19"/>
  <c r="AU152" i="19"/>
  <c r="AZ174" i="19"/>
  <c r="AU193" i="19"/>
  <c r="AL195" i="19"/>
  <c r="AR208" i="19"/>
  <c r="AJ252" i="19"/>
  <c r="AX49" i="19"/>
  <c r="CG79" i="19"/>
  <c r="Q92" i="19"/>
  <c r="CP120" i="19"/>
  <c r="Q124" i="19"/>
  <c r="AR130" i="19"/>
  <c r="AZ139" i="19"/>
  <c r="BD139" i="19" s="1"/>
  <c r="CP146" i="19"/>
  <c r="CD144" i="19"/>
  <c r="Q162" i="19"/>
  <c r="CE162" i="19"/>
  <c r="CP180" i="19"/>
  <c r="CL194" i="19"/>
  <c r="CG205" i="19"/>
  <c r="CG219" i="19"/>
  <c r="CN246" i="19"/>
  <c r="CP250" i="19"/>
  <c r="CP263" i="19"/>
  <c r="AU17" i="19"/>
  <c r="AL23" i="19"/>
  <c r="AL25" i="19"/>
  <c r="BB25" i="19"/>
  <c r="AL27" i="19"/>
  <c r="AL69" i="19"/>
  <c r="AL71" i="19"/>
  <c r="AU90" i="19"/>
  <c r="AL132" i="19"/>
  <c r="AL134" i="19"/>
  <c r="BB134" i="19"/>
  <c r="AU166" i="19"/>
  <c r="AL172" i="19"/>
  <c r="AR176" i="19"/>
  <c r="AL186" i="19"/>
  <c r="AL191" i="19"/>
  <c r="AL193" i="19"/>
  <c r="AU222" i="19"/>
  <c r="AJ226" i="19"/>
  <c r="AX21" i="19"/>
  <c r="CG68" i="19"/>
  <c r="CG70" i="19"/>
  <c r="CP81" i="19"/>
  <c r="CP85" i="19"/>
  <c r="Q118" i="19"/>
  <c r="AX31" i="19"/>
  <c r="AX36" i="19"/>
  <c r="BR42" i="19"/>
  <c r="BB49" i="19"/>
  <c r="CG52" i="19"/>
  <c r="CG84" i="19"/>
  <c r="AX85" i="19"/>
  <c r="CG93" i="19"/>
  <c r="AX97" i="19"/>
  <c r="CF98" i="19"/>
  <c r="CP110" i="19"/>
  <c r="Q112" i="19"/>
  <c r="CP134" i="19"/>
  <c r="CN138" i="19"/>
  <c r="CG145" i="19"/>
  <c r="AX146" i="19"/>
  <c r="CP149" i="19"/>
  <c r="Q182" i="19"/>
  <c r="CP184" i="19"/>
  <c r="CP191" i="19"/>
  <c r="CG203" i="19"/>
  <c r="CP225" i="19"/>
  <c r="CG230" i="19"/>
  <c r="CG239" i="19"/>
  <c r="CP241" i="19"/>
  <c r="CG254" i="19"/>
  <c r="AZ259" i="19"/>
  <c r="BD259" i="19" s="1"/>
  <c r="AU19" i="19"/>
  <c r="AL35" i="19"/>
  <c r="AL39" i="19"/>
  <c r="AU56" i="19"/>
  <c r="AL67" i="19"/>
  <c r="AL76" i="19"/>
  <c r="AU109" i="19"/>
  <c r="AU114" i="19"/>
  <c r="AL129" i="19"/>
  <c r="AU151" i="19"/>
  <c r="AL159" i="19"/>
  <c r="AU175" i="19"/>
  <c r="BB198" i="19"/>
  <c r="AL207" i="19"/>
  <c r="AL212" i="19"/>
  <c r="AL215" i="19"/>
  <c r="AU229" i="19"/>
  <c r="AL244" i="19"/>
  <c r="AU261" i="19"/>
  <c r="AU263" i="19"/>
  <c r="CD112" i="19"/>
  <c r="AZ247" i="19"/>
  <c r="AL247" i="19"/>
  <c r="CG53" i="19"/>
  <c r="CG56" i="19"/>
  <c r="CE66" i="19"/>
  <c r="CP69" i="19"/>
  <c r="CJ80" i="19"/>
  <c r="CG91" i="19"/>
  <c r="CE92" i="19"/>
  <c r="CG110" i="19"/>
  <c r="CE112" i="19"/>
  <c r="CP116" i="19"/>
  <c r="CG117" i="19"/>
  <c r="CG119" i="19"/>
  <c r="CG126" i="19"/>
  <c r="CP129" i="19"/>
  <c r="CG134" i="19"/>
  <c r="CG143" i="19"/>
  <c r="CL144" i="19"/>
  <c r="CG153" i="19"/>
  <c r="CJ156" i="19"/>
  <c r="CP160" i="19"/>
  <c r="CG167" i="19"/>
  <c r="Q170" i="19"/>
  <c r="Q176" i="19"/>
  <c r="CF176" i="19"/>
  <c r="BD181" i="19"/>
  <c r="CG183" i="19"/>
  <c r="CL182" i="19"/>
  <c r="CG185" i="19"/>
  <c r="CP186" i="19"/>
  <c r="CP190" i="19"/>
  <c r="CP192" i="19"/>
  <c r="CN194" i="19"/>
  <c r="CE202" i="19"/>
  <c r="CF208" i="19"/>
  <c r="CP210" i="19"/>
  <c r="CL214" i="19"/>
  <c r="CN220" i="19"/>
  <c r="BD206" i="19"/>
  <c r="AJ220" i="19"/>
  <c r="CP245" i="19"/>
  <c r="CJ240" i="19"/>
  <c r="CD42" i="19"/>
  <c r="CP45" i="19"/>
  <c r="Q48" i="19"/>
  <c r="CL48" i="19"/>
  <c r="CG55" i="19"/>
  <c r="CP56" i="19"/>
  <c r="CG57" i="19"/>
  <c r="CP58" i="19"/>
  <c r="CP63" i="19"/>
  <c r="Q60" i="19"/>
  <c r="CG65" i="19"/>
  <c r="CP71" i="19"/>
  <c r="CF74" i="19"/>
  <c r="CG81" i="19"/>
  <c r="BB85" i="19"/>
  <c r="AT86" i="19"/>
  <c r="AX88" i="19"/>
  <c r="CP88" i="19"/>
  <c r="CG90" i="19"/>
  <c r="CF92" i="19"/>
  <c r="CE98" i="19"/>
  <c r="CP101" i="19"/>
  <c r="CG103" i="19"/>
  <c r="CD106" i="19"/>
  <c r="CP114" i="19"/>
  <c r="CE118" i="19"/>
  <c r="CG123" i="19"/>
  <c r="CP128" i="19"/>
  <c r="CD130" i="19"/>
  <c r="CE130" i="19"/>
  <c r="CP135" i="19"/>
  <c r="Q138" i="19"/>
  <c r="Q144" i="19"/>
  <c r="CJ150" i="19"/>
  <c r="CG161" i="19"/>
  <c r="CG164" i="19"/>
  <c r="CP165" i="19"/>
  <c r="CD170" i="19"/>
  <c r="CP179" i="19"/>
  <c r="CG180" i="19"/>
  <c r="CP196" i="19"/>
  <c r="CF202" i="19"/>
  <c r="CP209" i="19"/>
  <c r="CP211" i="19"/>
  <c r="Q214" i="19"/>
  <c r="CG215" i="19"/>
  <c r="AX29" i="19"/>
  <c r="AL29" i="19"/>
  <c r="AX221" i="19"/>
  <c r="AU221" i="19"/>
  <c r="CN42" i="19"/>
  <c r="CP47" i="19"/>
  <c r="CN48" i="19"/>
  <c r="CE54" i="19"/>
  <c r="CN54" i="19"/>
  <c r="CG64" i="19"/>
  <c r="CP68" i="19"/>
  <c r="CE74" i="19"/>
  <c r="CP79" i="19"/>
  <c r="BD84" i="19"/>
  <c r="CP84" i="19"/>
  <c r="Q86" i="19"/>
  <c r="CG87" i="19"/>
  <c r="CL86" i="19"/>
  <c r="BD103" i="19"/>
  <c r="CP103" i="19"/>
  <c r="CJ106" i="19"/>
  <c r="CJ112" i="19"/>
  <c r="CP115" i="19"/>
  <c r="CF118" i="19"/>
  <c r="CP121" i="19"/>
  <c r="CG125" i="19"/>
  <c r="AX126" i="19"/>
  <c r="CP126" i="19"/>
  <c r="CG127" i="19"/>
  <c r="CP132" i="19"/>
  <c r="CG139" i="19"/>
  <c r="CJ138" i="19"/>
  <c r="CJ144" i="19"/>
  <c r="CG147" i="19"/>
  <c r="CL150" i="19"/>
  <c r="CN156" i="19"/>
  <c r="CJ162" i="19"/>
  <c r="CN162" i="19"/>
  <c r="CE170" i="19"/>
  <c r="CG178" i="19"/>
  <c r="CG187" i="19"/>
  <c r="AK188" i="19"/>
  <c r="CG197" i="19"/>
  <c r="CP198" i="19"/>
  <c r="CG199" i="19"/>
  <c r="CP204" i="19"/>
  <c r="CP206" i="19"/>
  <c r="CD208" i="19"/>
  <c r="CL208" i="19"/>
  <c r="CG213" i="19"/>
  <c r="CF214" i="19"/>
  <c r="AL199" i="19"/>
  <c r="AL243" i="19"/>
  <c r="AX243" i="19"/>
  <c r="AI240" i="19"/>
  <c r="AT240" i="19"/>
  <c r="CF54" i="19"/>
  <c r="CJ66" i="19"/>
  <c r="Q74" i="19"/>
  <c r="BB88" i="19"/>
  <c r="BB86" i="19" s="1"/>
  <c r="CL112" i="19"/>
  <c r="CE124" i="19"/>
  <c r="CN124" i="19"/>
  <c r="CL130" i="19"/>
  <c r="CE138" i="19"/>
  <c r="CP143" i="19"/>
  <c r="CG148" i="19"/>
  <c r="CG158" i="19"/>
  <c r="CP159" i="19"/>
  <c r="CN176" i="19"/>
  <c r="CJ182" i="19"/>
  <c r="CG193" i="19"/>
  <c r="CN208" i="19"/>
  <c r="CJ220" i="19"/>
  <c r="AZ241" i="19"/>
  <c r="AJ240" i="19"/>
  <c r="AL241" i="19"/>
  <c r="AL257" i="19"/>
  <c r="AI252" i="19"/>
  <c r="AX257" i="19"/>
  <c r="CJ42" i="19"/>
  <c r="CP46" i="19"/>
  <c r="CP57" i="19"/>
  <c r="CE60" i="19"/>
  <c r="AZ65" i="19"/>
  <c r="BD65" i="19" s="1"/>
  <c r="CG75" i="19"/>
  <c r="CG77" i="19"/>
  <c r="CP78" i="19"/>
  <c r="CL80" i="19"/>
  <c r="CJ86" i="19"/>
  <c r="CN92" i="19"/>
  <c r="CP100" i="19"/>
  <c r="CG101" i="19"/>
  <c r="CP102" i="19"/>
  <c r="Q106" i="19"/>
  <c r="BD108" i="19"/>
  <c r="CG120" i="19"/>
  <c r="CN118" i="19"/>
  <c r="CJ130" i="19"/>
  <c r="CN130" i="19"/>
  <c r="CG141" i="19"/>
  <c r="AZ143" i="19"/>
  <c r="CG146" i="19"/>
  <c r="CG152" i="19"/>
  <c r="CP153" i="19"/>
  <c r="CG154" i="19"/>
  <c r="CG160" i="19"/>
  <c r="CP161" i="19"/>
  <c r="CP167" i="19"/>
  <c r="CP171" i="19"/>
  <c r="CG175" i="19"/>
  <c r="CP177" i="19"/>
  <c r="CG184" i="19"/>
  <c r="CG186" i="19"/>
  <c r="CG190" i="19"/>
  <c r="CP213" i="19"/>
  <c r="CG216" i="19"/>
  <c r="CP217" i="19"/>
  <c r="CG218" i="19"/>
  <c r="AU35" i="19"/>
  <c r="AJ92" i="19"/>
  <c r="AX196" i="19"/>
  <c r="AU196" i="19"/>
  <c r="AL235" i="19"/>
  <c r="AX235" i="19"/>
  <c r="CE42" i="19"/>
  <c r="CP64" i="19"/>
  <c r="CP67" i="19"/>
  <c r="CP75" i="19"/>
  <c r="CG89" i="19"/>
  <c r="BD91" i="19"/>
  <c r="CG94" i="19"/>
  <c r="AX107" i="19"/>
  <c r="CJ124" i="19"/>
  <c r="CP127" i="19"/>
  <c r="CP139" i="19"/>
  <c r="BD155" i="19"/>
  <c r="CD156" i="19"/>
  <c r="CP166" i="19"/>
  <c r="CE176" i="19"/>
  <c r="CN182" i="19"/>
  <c r="CP187" i="19"/>
  <c r="CG192" i="19"/>
  <c r="CF194" i="19"/>
  <c r="CP199" i="19"/>
  <c r="CP203" i="19"/>
  <c r="CD234" i="19"/>
  <c r="CG248" i="19"/>
  <c r="CE246" i="19"/>
  <c r="AL189" i="19"/>
  <c r="AK252" i="19"/>
  <c r="BB253" i="19"/>
  <c r="CG45" i="19"/>
  <c r="CP51" i="19"/>
  <c r="CL54" i="19"/>
  <c r="CG59" i="19"/>
  <c r="CF42" i="19"/>
  <c r="CG58" i="19"/>
  <c r="CP59" i="19"/>
  <c r="CP62" i="19"/>
  <c r="Q66" i="19"/>
  <c r="CG71" i="19"/>
  <c r="BR74" i="19"/>
  <c r="CN80" i="19"/>
  <c r="CN86" i="19"/>
  <c r="CG88" i="19"/>
  <c r="CP95" i="19"/>
  <c r="CJ98" i="19"/>
  <c r="CF106" i="19"/>
  <c r="CG114" i="19"/>
  <c r="CJ118" i="19"/>
  <c r="CG128" i="19"/>
  <c r="CG135" i="19"/>
  <c r="CL138" i="19"/>
  <c r="CF144" i="19"/>
  <c r="CP148" i="19"/>
  <c r="CP158" i="19"/>
  <c r="CF162" i="19"/>
  <c r="CP175" i="19"/>
  <c r="CP178" i="19"/>
  <c r="CG181" i="19"/>
  <c r="Q188" i="19"/>
  <c r="CE188" i="19"/>
  <c r="CJ194" i="19"/>
  <c r="CG196" i="19"/>
  <c r="Q202" i="19"/>
  <c r="CP207" i="19"/>
  <c r="CG209" i="19"/>
  <c r="CG211" i="19"/>
  <c r="AK226" i="19"/>
  <c r="BB228" i="19"/>
  <c r="CG229" i="19"/>
  <c r="CG241" i="19"/>
  <c r="CN252" i="19"/>
  <c r="AL18" i="19"/>
  <c r="AL20" i="19"/>
  <c r="BB20" i="19"/>
  <c r="AU23" i="19"/>
  <c r="AX25" i="19"/>
  <c r="BB29" i="19"/>
  <c r="AL37" i="19"/>
  <c r="BB37" i="19"/>
  <c r="AR42" i="19"/>
  <c r="BB46" i="19"/>
  <c r="BB42" i="19" s="1"/>
  <c r="AU49" i="19"/>
  <c r="AU51" i="19"/>
  <c r="AU55" i="19"/>
  <c r="AL85" i="19"/>
  <c r="AU93" i="19"/>
  <c r="AU95" i="19"/>
  <c r="AL107" i="19"/>
  <c r="AU111" i="19"/>
  <c r="AU128" i="19"/>
  <c r="AU134" i="19"/>
  <c r="AT144" i="19"/>
  <c r="AL154" i="19"/>
  <c r="BB154" i="19"/>
  <c r="BB150" i="19" s="1"/>
  <c r="AL160" i="19"/>
  <c r="AU163" i="19"/>
  <c r="AX171" i="19"/>
  <c r="AU171" i="19"/>
  <c r="AR170" i="19"/>
  <c r="BB179" i="19"/>
  <c r="AL185" i="19"/>
  <c r="AU187" i="19"/>
  <c r="AU198" i="19"/>
  <c r="AL210" i="19"/>
  <c r="AX217" i="19"/>
  <c r="BD217" i="19" s="1"/>
  <c r="AR220" i="19"/>
  <c r="AX227" i="19"/>
  <c r="AU227" i="19"/>
  <c r="AU237" i="19"/>
  <c r="AX251" i="19"/>
  <c r="AU251" i="19"/>
  <c r="AR252" i="19"/>
  <c r="CG231" i="19"/>
  <c r="CE240" i="19"/>
  <c r="CG256" i="19"/>
  <c r="AZ37" i="19"/>
  <c r="AU68" i="19"/>
  <c r="AU76" i="19"/>
  <c r="AU84" i="19"/>
  <c r="AL88" i="19"/>
  <c r="AL90" i="19"/>
  <c r="AS92" i="19"/>
  <c r="AU97" i="19"/>
  <c r="AL101" i="19"/>
  <c r="AL109" i="19"/>
  <c r="AZ146" i="19"/>
  <c r="AZ148" i="19"/>
  <c r="AJ150" i="19"/>
  <c r="AT156" i="19"/>
  <c r="AJ170" i="19"/>
  <c r="BB171" i="19"/>
  <c r="AZ179" i="19"/>
  <c r="AU192" i="19"/>
  <c r="AU211" i="19"/>
  <c r="AT226" i="19"/>
  <c r="AJ234" i="19"/>
  <c r="AR246" i="19"/>
  <c r="AS252" i="19"/>
  <c r="Q220" i="19"/>
  <c r="CL220" i="19"/>
  <c r="CE226" i="19"/>
  <c r="Q234" i="19"/>
  <c r="CF240" i="19"/>
  <c r="CJ252" i="19"/>
  <c r="CE258" i="19"/>
  <c r="AZ33" i="19"/>
  <c r="AU53" i="19"/>
  <c r="AJ130" i="19"/>
  <c r="AR150" i="19"/>
  <c r="AL217" i="19"/>
  <c r="AL223" i="19"/>
  <c r="AL229" i="19"/>
  <c r="BB229" i="19"/>
  <c r="AU236" i="19"/>
  <c r="AK234" i="19"/>
  <c r="AU250" i="19"/>
  <c r="AL254" i="19"/>
  <c r="BB262" i="19"/>
  <c r="CD220" i="19"/>
  <c r="CP231" i="19"/>
  <c r="CD252" i="19"/>
  <c r="CN258" i="19"/>
  <c r="AZ25" i="19"/>
  <c r="AZ53" i="19"/>
  <c r="AT60" i="19"/>
  <c r="AL78" i="19"/>
  <c r="BB78" i="19"/>
  <c r="BB74" i="19" s="1"/>
  <c r="AL87" i="19"/>
  <c r="AU100" i="19"/>
  <c r="AT112" i="19"/>
  <c r="AZ122" i="19"/>
  <c r="AL126" i="19"/>
  <c r="AZ128" i="19"/>
  <c r="AU141" i="19"/>
  <c r="AS144" i="19"/>
  <c r="AU149" i="19"/>
  <c r="AX164" i="19"/>
  <c r="AL171" i="19"/>
  <c r="AZ175" i="19"/>
  <c r="AZ178" i="19"/>
  <c r="AU180" i="19"/>
  <c r="AL192" i="19"/>
  <c r="BB192" i="19"/>
  <c r="AL196" i="19"/>
  <c r="AU205" i="19"/>
  <c r="BB211" i="19"/>
  <c r="BB208" i="19" s="1"/>
  <c r="AL227" i="19"/>
  <c r="AX228" i="19"/>
  <c r="BB231" i="19"/>
  <c r="AS234" i="19"/>
  <c r="AL242" i="19"/>
  <c r="AU244" i="19"/>
  <c r="AL251" i="19"/>
  <c r="AU256" i="19"/>
  <c r="AL262" i="19"/>
  <c r="CP219" i="19"/>
  <c r="CE220" i="19"/>
  <c r="CJ226" i="19"/>
  <c r="CP229" i="19"/>
  <c r="CG238" i="19"/>
  <c r="CG245" i="19"/>
  <c r="Q246" i="19"/>
  <c r="CG249" i="19"/>
  <c r="CG251" i="19"/>
  <c r="Q252" i="19"/>
  <c r="CE252" i="19"/>
  <c r="CJ258" i="19"/>
  <c r="AU24" i="19"/>
  <c r="AL33" i="19"/>
  <c r="AL36" i="19"/>
  <c r="AX52" i="19"/>
  <c r="AL56" i="19"/>
  <c r="AT54" i="19"/>
  <c r="AZ64" i="19"/>
  <c r="AJ66" i="19"/>
  <c r="AJ74" i="19"/>
  <c r="AU91" i="19"/>
  <c r="AU94" i="19"/>
  <c r="AU102" i="19"/>
  <c r="AZ116" i="19"/>
  <c r="AU119" i="19"/>
  <c r="AX121" i="19"/>
  <c r="AX125" i="19"/>
  <c r="AU125" i="19"/>
  <c r="AX127" i="19"/>
  <c r="AZ161" i="19"/>
  <c r="AU174" i="19"/>
  <c r="AL178" i="19"/>
  <c r="AT182" i="19"/>
  <c r="AL190" i="19"/>
  <c r="AU203" i="19"/>
  <c r="CP216" i="19"/>
  <c r="CF220" i="19"/>
  <c r="CG224" i="19"/>
  <c r="CL226" i="19"/>
  <c r="BR234" i="19"/>
  <c r="CP239" i="19"/>
  <c r="CN240" i="19"/>
  <c r="CG242" i="19"/>
  <c r="CP243" i="19"/>
  <c r="CF252" i="19"/>
  <c r="CP255" i="19"/>
  <c r="CL258" i="19"/>
  <c r="CP261" i="19"/>
  <c r="AL32" i="19"/>
  <c r="BB32" i="19"/>
  <c r="AU38" i="19"/>
  <c r="AR60" i="19"/>
  <c r="BB64" i="19"/>
  <c r="BB60" i="19" s="1"/>
  <c r="AR66" i="19"/>
  <c r="AX77" i="19"/>
  <c r="BD77" i="19" s="1"/>
  <c r="AL91" i="19"/>
  <c r="AL100" i="19"/>
  <c r="AL102" i="19"/>
  <c r="AT98" i="19"/>
  <c r="AL110" i="19"/>
  <c r="BB110" i="19"/>
  <c r="AU113" i="19"/>
  <c r="AU115" i="19"/>
  <c r="AJ124" i="19"/>
  <c r="AL133" i="19"/>
  <c r="AL141" i="19"/>
  <c r="AT138" i="19"/>
  <c r="AX160" i="19"/>
  <c r="AL184" i="19"/>
  <c r="AU189" i="19"/>
  <c r="AR188" i="19"/>
  <c r="AT194" i="19"/>
  <c r="AL205" i="19"/>
  <c r="BB205" i="19"/>
  <c r="AU218" i="19"/>
  <c r="AU224" i="19"/>
  <c r="AU238" i="19"/>
  <c r="AU243" i="19"/>
  <c r="AL248" i="19"/>
  <c r="CP221" i="19"/>
  <c r="CG223" i="19"/>
  <c r="CP230" i="19"/>
  <c r="K234" i="19"/>
  <c r="CP236" i="19"/>
  <c r="CG237" i="19"/>
  <c r="CL240" i="19"/>
  <c r="CL246" i="19"/>
  <c r="CG250" i="19"/>
  <c r="CP251" i="19"/>
  <c r="CP253" i="19"/>
  <c r="CL252" i="19"/>
  <c r="CG257" i="19"/>
  <c r="CG262" i="19"/>
  <c r="AU20" i="19"/>
  <c r="AL24" i="19"/>
  <c r="AU37" i="19"/>
  <c r="AL46" i="19"/>
  <c r="AT42" i="19"/>
  <c r="AL52" i="19"/>
  <c r="AR54" i="19"/>
  <c r="AS60" i="19"/>
  <c r="AL81" i="19"/>
  <c r="AL83" i="19"/>
  <c r="AT80" i="19"/>
  <c r="AL89" i="19"/>
  <c r="AL94" i="19"/>
  <c r="AL96" i="19"/>
  <c r="BB96" i="19"/>
  <c r="AU107" i="19"/>
  <c r="AZ115" i="19"/>
  <c r="AL121" i="19"/>
  <c r="AU123" i="19"/>
  <c r="AL127" i="19"/>
  <c r="AU129" i="19"/>
  <c r="AU146" i="19"/>
  <c r="BB166" i="19"/>
  <c r="AL174" i="19"/>
  <c r="BB174" i="19"/>
  <c r="AU177" i="19"/>
  <c r="AX179" i="19"/>
  <c r="AX183" i="19"/>
  <c r="AU183" i="19"/>
  <c r="AX185" i="19"/>
  <c r="BD185" i="19" s="1"/>
  <c r="AL197" i="19"/>
  <c r="AX199" i="19"/>
  <c r="AU199" i="19"/>
  <c r="AL203" i="19"/>
  <c r="AZ207" i="19"/>
  <c r="AU207" i="19"/>
  <c r="AU212" i="19"/>
  <c r="AL216" i="19"/>
  <c r="AX218" i="19"/>
  <c r="BD218" i="19" s="1"/>
  <c r="AT214" i="19"/>
  <c r="AL222" i="19"/>
  <c r="AL224" i="19"/>
  <c r="AT220" i="19"/>
  <c r="AU228" i="19"/>
  <c r="AL230" i="19"/>
  <c r="BB230" i="19"/>
  <c r="AU235" i="19"/>
  <c r="AU241" i="19"/>
  <c r="AU247" i="19"/>
  <c r="AX249" i="19"/>
  <c r="AX255" i="19"/>
  <c r="AT252" i="19"/>
  <c r="AU257" i="19"/>
  <c r="AL261" i="19"/>
  <c r="AR258" i="19"/>
  <c r="AT258" i="19"/>
  <c r="AZ261" i="19"/>
  <c r="BD261" i="19" s="1"/>
  <c r="AX260" i="19"/>
  <c r="AX258" i="19" s="1"/>
  <c r="AZ255" i="19"/>
  <c r="AX254" i="19"/>
  <c r="BD254" i="19" s="1"/>
  <c r="AL255" i="19"/>
  <c r="AU254" i="19"/>
  <c r="AJ246" i="19"/>
  <c r="BB248" i="19"/>
  <c r="AK246" i="19"/>
  <c r="AL250" i="19"/>
  <c r="AU249" i="19"/>
  <c r="AS246" i="19"/>
  <c r="AT246" i="19"/>
  <c r="AR240" i="19"/>
  <c r="BD245" i="19"/>
  <c r="AR234" i="19"/>
  <c r="AZ236" i="19"/>
  <c r="BD236" i="19" s="1"/>
  <c r="BD239" i="19"/>
  <c r="AI234" i="19"/>
  <c r="AZ237" i="19"/>
  <c r="BB237" i="19"/>
  <c r="AL236" i="19"/>
  <c r="AR226" i="19"/>
  <c r="AX230" i="19"/>
  <c r="AS226" i="19"/>
  <c r="AX229" i="19"/>
  <c r="AZ230" i="19"/>
  <c r="AL228" i="19"/>
  <c r="BB224" i="19"/>
  <c r="AU223" i="19"/>
  <c r="AX216" i="19"/>
  <c r="AL218" i="19"/>
  <c r="AU217" i="19"/>
  <c r="AI214" i="19"/>
  <c r="BB214" i="19"/>
  <c r="AJ214" i="19"/>
  <c r="AR214" i="19"/>
  <c r="AT208" i="19"/>
  <c r="AZ211" i="19"/>
  <c r="AX210" i="19"/>
  <c r="BD210" i="19" s="1"/>
  <c r="AL211" i="19"/>
  <c r="AU210" i="19"/>
  <c r="AJ202" i="19"/>
  <c r="AU206" i="19"/>
  <c r="AL206" i="19"/>
  <c r="AR202" i="19"/>
  <c r="AT202" i="19"/>
  <c r="BB203" i="19"/>
  <c r="BB207" i="19"/>
  <c r="AR194" i="19"/>
  <c r="AL198" i="19"/>
  <c r="AS194" i="19"/>
  <c r="AX195" i="19"/>
  <c r="BB196" i="19"/>
  <c r="AU197" i="19"/>
  <c r="AJ188" i="19"/>
  <c r="AX191" i="19"/>
  <c r="AU191" i="19"/>
  <c r="AT188" i="19"/>
  <c r="BD189" i="19"/>
  <c r="AJ182" i="19"/>
  <c r="BB184" i="19"/>
  <c r="BD184" i="19" s="1"/>
  <c r="BD187" i="19"/>
  <c r="AU185" i="19"/>
  <c r="AR182" i="19"/>
  <c r="BB186" i="19"/>
  <c r="BD186" i="19" s="1"/>
  <c r="AT176" i="19"/>
  <c r="AU179" i="19"/>
  <c r="AI176" i="19"/>
  <c r="AJ176" i="19"/>
  <c r="AU178" i="19"/>
  <c r="AX178" i="19"/>
  <c r="AX173" i="19"/>
  <c r="AI170" i="19"/>
  <c r="AU173" i="19"/>
  <c r="BD172" i="19"/>
  <c r="AS170" i="19"/>
  <c r="AU165" i="19"/>
  <c r="AJ162" i="19"/>
  <c r="AU164" i="19"/>
  <c r="AR162" i="19"/>
  <c r="AL157" i="19"/>
  <c r="AL161" i="19"/>
  <c r="AU160" i="19"/>
  <c r="AR156" i="19"/>
  <c r="BB157" i="19"/>
  <c r="AU159" i="19"/>
  <c r="AT150" i="19"/>
  <c r="AX153" i="19"/>
  <c r="AZ154" i="19"/>
  <c r="AU153" i="19"/>
  <c r="AI144" i="19"/>
  <c r="AX148" i="19"/>
  <c r="AU148" i="19"/>
  <c r="AJ144" i="19"/>
  <c r="AX147" i="19"/>
  <c r="AK144" i="19"/>
  <c r="AZ147" i="19"/>
  <c r="AR144" i="19"/>
  <c r="AX145" i="19"/>
  <c r="BD145" i="19" s="1"/>
  <c r="AJ138" i="19"/>
  <c r="AX140" i="19"/>
  <c r="BD140" i="19" s="1"/>
  <c r="AR138" i="19"/>
  <c r="AT130" i="19"/>
  <c r="AU133" i="19"/>
  <c r="AZ134" i="19"/>
  <c r="AI124" i="19"/>
  <c r="BB126" i="19"/>
  <c r="AU127" i="19"/>
  <c r="AK124" i="19"/>
  <c r="AR124" i="19"/>
  <c r="AS124" i="19"/>
  <c r="AT118" i="19"/>
  <c r="AU122" i="19"/>
  <c r="AI118" i="19"/>
  <c r="AJ118" i="19"/>
  <c r="AU120" i="19"/>
  <c r="AK118" i="19"/>
  <c r="AL120" i="19"/>
  <c r="AU116" i="19"/>
  <c r="AR112" i="19"/>
  <c r="AS112" i="19"/>
  <c r="AX115" i="19"/>
  <c r="AL115" i="19"/>
  <c r="AT106" i="19"/>
  <c r="AR98" i="19"/>
  <c r="AX101" i="19"/>
  <c r="BB102" i="19"/>
  <c r="BB98" i="19" s="1"/>
  <c r="AR92" i="19"/>
  <c r="AU96" i="19"/>
  <c r="AT92" i="19"/>
  <c r="AL95" i="19"/>
  <c r="AI92" i="19"/>
  <c r="BD89" i="19"/>
  <c r="BD87" i="19"/>
  <c r="AZ83" i="19"/>
  <c r="AK80" i="19"/>
  <c r="AZ82" i="19"/>
  <c r="AX82" i="19"/>
  <c r="AR80" i="19"/>
  <c r="AU83" i="19"/>
  <c r="AT74" i="19"/>
  <c r="BD79" i="19"/>
  <c r="AU77" i="19"/>
  <c r="AZ78" i="19"/>
  <c r="AT66" i="19"/>
  <c r="AZ70" i="19"/>
  <c r="AX69" i="19"/>
  <c r="AU69" i="19"/>
  <c r="BD68" i="19"/>
  <c r="AJ60" i="19"/>
  <c r="AX63" i="19"/>
  <c r="AK60" i="19"/>
  <c r="AZ63" i="19"/>
  <c r="AU63" i="19"/>
  <c r="AU64" i="19"/>
  <c r="AJ54" i="19"/>
  <c r="AL58" i="19"/>
  <c r="AU58" i="19"/>
  <c r="AK54" i="19"/>
  <c r="AU57" i="19"/>
  <c r="AL57" i="19"/>
  <c r="AS54" i="19"/>
  <c r="AS48" i="19"/>
  <c r="AU52" i="19"/>
  <c r="AX51" i="19"/>
  <c r="AL50" i="19"/>
  <c r="AU46" i="19"/>
  <c r="AJ42" i="19"/>
  <c r="AK42" i="19"/>
  <c r="AU45" i="19"/>
  <c r="AL45" i="19"/>
  <c r="AS42" i="19"/>
  <c r="BB30" i="19"/>
  <c r="BB26" i="19"/>
  <c r="AU25" i="19"/>
  <c r="CJ234" i="19"/>
  <c r="CD246" i="19"/>
  <c r="CG259" i="19"/>
  <c r="CF246" i="19"/>
  <c r="CP247" i="19"/>
  <c r="CD258" i="19"/>
  <c r="CG260" i="19"/>
  <c r="CG253" i="19"/>
  <c r="CJ246" i="19"/>
  <c r="CP259" i="19"/>
  <c r="CG217" i="19"/>
  <c r="AX202" i="19"/>
  <c r="CJ202" i="19"/>
  <c r="CD214" i="19"/>
  <c r="CG227" i="19"/>
  <c r="CP215" i="19"/>
  <c r="CG228" i="19"/>
  <c r="CG221" i="19"/>
  <c r="CD226" i="19"/>
  <c r="CD202" i="19"/>
  <c r="CJ214" i="19"/>
  <c r="CP227" i="19"/>
  <c r="CG210" i="19"/>
  <c r="CJ170" i="19"/>
  <c r="CD182" i="19"/>
  <c r="CG195" i="19"/>
  <c r="CP183" i="19"/>
  <c r="CL188" i="19"/>
  <c r="CD194" i="19"/>
  <c r="CL176" i="19"/>
  <c r="CG189" i="19"/>
  <c r="CG171" i="19"/>
  <c r="CP173" i="19"/>
  <c r="CP195" i="19"/>
  <c r="CD188" i="19"/>
  <c r="CD150" i="19"/>
  <c r="BD151" i="19"/>
  <c r="CG163" i="19"/>
  <c r="CE150" i="19"/>
  <c r="CP151" i="19"/>
  <c r="BD152" i="19"/>
  <c r="CD162" i="19"/>
  <c r="CG157" i="19"/>
  <c r="CP108" i="19"/>
  <c r="CP113" i="19"/>
  <c r="CG115" i="19"/>
  <c r="CF124" i="19"/>
  <c r="CP125" i="19"/>
  <c r="CF112" i="19"/>
  <c r="CD118" i="19"/>
  <c r="CG131" i="19"/>
  <c r="CN106" i="19"/>
  <c r="CG109" i="19"/>
  <c r="CE80" i="19"/>
  <c r="CJ74" i="19"/>
  <c r="CN98" i="19"/>
  <c r="CG99" i="19"/>
  <c r="CD98" i="19"/>
  <c r="CF86" i="19"/>
  <c r="CD74" i="19"/>
  <c r="CP99" i="19"/>
  <c r="CG82" i="19"/>
  <c r="CD92" i="19"/>
  <c r="CP87" i="19"/>
  <c r="CL42" i="19"/>
  <c r="CG43" i="19"/>
  <c r="CP50" i="19"/>
  <c r="CJ60" i="19"/>
  <c r="CD54" i="19"/>
  <c r="CN66" i="19"/>
  <c r="CJ48" i="19"/>
  <c r="CP55" i="19"/>
  <c r="CD66" i="19"/>
  <c r="CG44" i="19"/>
  <c r="CG49" i="19"/>
  <c r="CG61" i="19"/>
  <c r="CP70" i="19"/>
  <c r="AZ265" i="30" l="1"/>
  <c r="AZ137" i="30"/>
  <c r="AZ73" i="30"/>
  <c r="AZ41" i="30"/>
  <c r="AX233" i="30"/>
  <c r="BD204" i="19"/>
  <c r="BD225" i="19"/>
  <c r="BD213" i="19"/>
  <c r="AZ162" i="19"/>
  <c r="BD127" i="19"/>
  <c r="BB124" i="19"/>
  <c r="BD116" i="19"/>
  <c r="BD51" i="19"/>
  <c r="AG265" i="30"/>
  <c r="AC270" i="32"/>
  <c r="AB7" i="32" s="1"/>
  <c r="BB220" i="19"/>
  <c r="BD100" i="19"/>
  <c r="AZ182" i="19"/>
  <c r="BD44" i="19"/>
  <c r="BD75" i="19"/>
  <c r="BD97" i="19"/>
  <c r="BD94" i="19"/>
  <c r="BD67" i="19"/>
  <c r="AZ188" i="19"/>
  <c r="BD193" i="19"/>
  <c r="AZ214" i="19"/>
  <c r="BD123" i="19"/>
  <c r="BD110" i="19"/>
  <c r="BD128" i="19"/>
  <c r="BD197" i="19"/>
  <c r="BD45" i="19"/>
  <c r="BD81" i="19"/>
  <c r="BD199" i="19"/>
  <c r="BD263" i="19"/>
  <c r="BD90" i="19"/>
  <c r="BD141" i="19"/>
  <c r="BD47" i="19"/>
  <c r="AZ220" i="19"/>
  <c r="BD114" i="19"/>
  <c r="BB138" i="19"/>
  <c r="AF9" i="30"/>
  <c r="BD223" i="19"/>
  <c r="AZ98" i="19"/>
  <c r="AX106" i="19"/>
  <c r="BB188" i="19"/>
  <c r="BD173" i="19"/>
  <c r="BC9" i="32"/>
  <c r="AT270" i="32"/>
  <c r="AT6" i="32" s="1"/>
  <c r="AC7" i="32"/>
  <c r="AC6" i="32"/>
  <c r="AB6" i="32"/>
  <c r="G9" i="30"/>
  <c r="G270" i="30" s="1"/>
  <c r="O270" i="30"/>
  <c r="O6" i="30" s="1"/>
  <c r="BB234" i="19"/>
  <c r="BD253" i="19"/>
  <c r="W9" i="30"/>
  <c r="V6" i="32"/>
  <c r="AX60" i="19"/>
  <c r="BD262" i="19"/>
  <c r="P270" i="30"/>
  <c r="P6" i="30" s="1"/>
  <c r="N270" i="30"/>
  <c r="T6" i="32"/>
  <c r="Z7" i="32"/>
  <c r="BD83" i="19"/>
  <c r="BD161" i="19"/>
  <c r="AR270" i="32"/>
  <c r="AR6" i="32" s="1"/>
  <c r="AS270" i="32"/>
  <c r="AS6" i="32" s="1"/>
  <c r="BD165" i="19"/>
  <c r="BD190" i="19"/>
  <c r="BD50" i="19"/>
  <c r="AZ86" i="19"/>
  <c r="AL270" i="32"/>
  <c r="AL6" i="32" s="1"/>
  <c r="AA6" i="32"/>
  <c r="W270" i="32"/>
  <c r="T7" i="32" s="1"/>
  <c r="BD55" i="19"/>
  <c r="AX270" i="32"/>
  <c r="AZ270" i="32"/>
  <c r="BB270" i="32"/>
  <c r="BD134" i="19"/>
  <c r="BD159" i="19"/>
  <c r="BD43" i="19"/>
  <c r="AY233" i="32"/>
  <c r="BA233" i="32"/>
  <c r="BC201" i="32"/>
  <c r="BA169" i="32"/>
  <c r="AY41" i="32"/>
  <c r="BA9" i="32"/>
  <c r="BA41" i="32"/>
  <c r="BD146" i="19"/>
  <c r="BD111" i="19"/>
  <c r="AU138" i="19"/>
  <c r="AZ208" i="19"/>
  <c r="BD257" i="19"/>
  <c r="BB130" i="19"/>
  <c r="BD149" i="19"/>
  <c r="BD250" i="19"/>
  <c r="AZ42" i="19"/>
  <c r="BD59" i="19"/>
  <c r="BD142" i="19"/>
  <c r="AZ92" i="19"/>
  <c r="AL74" i="19"/>
  <c r="BD238" i="19"/>
  <c r="BD71" i="19"/>
  <c r="BD135" i="19"/>
  <c r="BD133" i="19"/>
  <c r="AL240" i="19"/>
  <c r="BD198" i="19"/>
  <c r="BD227" i="19"/>
  <c r="BB54" i="19"/>
  <c r="BB80" i="19"/>
  <c r="AX130" i="19"/>
  <c r="BD160" i="19"/>
  <c r="BD251" i="19"/>
  <c r="AZ106" i="19"/>
  <c r="BD93" i="19"/>
  <c r="AX188" i="19"/>
  <c r="AL80" i="19"/>
  <c r="AL150" i="19"/>
  <c r="AL60" i="19"/>
  <c r="AL66" i="19"/>
  <c r="BB194" i="19"/>
  <c r="AX54" i="19"/>
  <c r="AL176" i="19"/>
  <c r="AZ202" i="19"/>
  <c r="BD249" i="19"/>
  <c r="AX220" i="19"/>
  <c r="BD131" i="19"/>
  <c r="BD166" i="19"/>
  <c r="BD175" i="19"/>
  <c r="AZ48" i="19"/>
  <c r="AZ240" i="19"/>
  <c r="BB92" i="19"/>
  <c r="AZ246" i="19"/>
  <c r="BB144" i="19"/>
  <c r="CD138" i="19"/>
  <c r="BB112" i="19"/>
  <c r="BD183" i="19"/>
  <c r="BD182" i="19" s="1"/>
  <c r="BD120" i="19"/>
  <c r="AZ138" i="19"/>
  <c r="BD95" i="19"/>
  <c r="AZ54" i="19"/>
  <c r="BD205" i="19"/>
  <c r="AZ194" i="19"/>
  <c r="BD180" i="19"/>
  <c r="AX98" i="19"/>
  <c r="BD195" i="19"/>
  <c r="BD69" i="19"/>
  <c r="AX118" i="19"/>
  <c r="BD164" i="19"/>
  <c r="BD109" i="19"/>
  <c r="BD221" i="19"/>
  <c r="AX234" i="19"/>
  <c r="CP176" i="19"/>
  <c r="BD241" i="19"/>
  <c r="AZ112" i="19"/>
  <c r="AZ176" i="19"/>
  <c r="AU106" i="19"/>
  <c r="BB118" i="19"/>
  <c r="BD52" i="19"/>
  <c r="BB66" i="19"/>
  <c r="BB176" i="19"/>
  <c r="CP188" i="19"/>
  <c r="AL138" i="19"/>
  <c r="AL162" i="19"/>
  <c r="AL144" i="19"/>
  <c r="CP234" i="19"/>
  <c r="BD107" i="19"/>
  <c r="BD153" i="19"/>
  <c r="BD235" i="19"/>
  <c r="CP156" i="19"/>
  <c r="AU98" i="19"/>
  <c r="AL42" i="19"/>
  <c r="CG235" i="19"/>
  <c r="CG234" i="19" s="1"/>
  <c r="AU86" i="19"/>
  <c r="CP48" i="19"/>
  <c r="BD158" i="19"/>
  <c r="CG130" i="19"/>
  <c r="CP258" i="19"/>
  <c r="BB156" i="19"/>
  <c r="BB240" i="19"/>
  <c r="AZ252" i="19"/>
  <c r="BD228" i="19"/>
  <c r="AU258" i="19"/>
  <c r="AL112" i="19"/>
  <c r="BB246" i="19"/>
  <c r="AL220" i="19"/>
  <c r="AU176" i="19"/>
  <c r="CP252" i="19"/>
  <c r="CP42" i="19"/>
  <c r="AU74" i="19"/>
  <c r="AX86" i="19"/>
  <c r="AL48" i="19"/>
  <c r="BD57" i="19"/>
  <c r="CG86" i="19"/>
  <c r="CP144" i="19"/>
  <c r="CP106" i="19"/>
  <c r="AL130" i="19"/>
  <c r="CP214" i="19"/>
  <c r="BD70" i="19"/>
  <c r="BD96" i="19"/>
  <c r="CG182" i="19"/>
  <c r="AL118" i="19"/>
  <c r="BD179" i="19"/>
  <c r="AL182" i="19"/>
  <c r="CP130" i="19"/>
  <c r="AU194" i="19"/>
  <c r="AU112" i="19"/>
  <c r="AU170" i="19"/>
  <c r="AU240" i="19"/>
  <c r="AZ124" i="19"/>
  <c r="AU150" i="19"/>
  <c r="BB48" i="19"/>
  <c r="AU246" i="19"/>
  <c r="AZ66" i="19"/>
  <c r="AU80" i="19"/>
  <c r="AU130" i="19"/>
  <c r="AU144" i="19"/>
  <c r="AX162" i="19"/>
  <c r="BD229" i="19"/>
  <c r="AZ118" i="19"/>
  <c r="BD174" i="19"/>
  <c r="BB202" i="19"/>
  <c r="AL208" i="19"/>
  <c r="AX182" i="19"/>
  <c r="BB170" i="19"/>
  <c r="BD49" i="19"/>
  <c r="BD148" i="19"/>
  <c r="AX156" i="19"/>
  <c r="AL194" i="19"/>
  <c r="AL98" i="19"/>
  <c r="BD231" i="19"/>
  <c r="BD85" i="19"/>
  <c r="AL86" i="19"/>
  <c r="AZ144" i="19"/>
  <c r="AZ226" i="19"/>
  <c r="AL258" i="19"/>
  <c r="AL214" i="19"/>
  <c r="CP112" i="19"/>
  <c r="CP150" i="19"/>
  <c r="CP194" i="19"/>
  <c r="BD224" i="19"/>
  <c r="BB162" i="19"/>
  <c r="AX124" i="19"/>
  <c r="CP74" i="19"/>
  <c r="CP226" i="19"/>
  <c r="CP86" i="19"/>
  <c r="CP92" i="19"/>
  <c r="CP138" i="19"/>
  <c r="BD143" i="19"/>
  <c r="CP66" i="19"/>
  <c r="CP124" i="19"/>
  <c r="BD248" i="19"/>
  <c r="AX92" i="19"/>
  <c r="CP118" i="19"/>
  <c r="BD192" i="19"/>
  <c r="AX214" i="19"/>
  <c r="BB226" i="19"/>
  <c r="CG202" i="19"/>
  <c r="CG252" i="19"/>
  <c r="CG66" i="19"/>
  <c r="CG74" i="19"/>
  <c r="CG226" i="19"/>
  <c r="CG124" i="19"/>
  <c r="CG92" i="19"/>
  <c r="CG60" i="19"/>
  <c r="CG188" i="19"/>
  <c r="CG194" i="19"/>
  <c r="CG48" i="19"/>
  <c r="CG80" i="19"/>
  <c r="CG156" i="19"/>
  <c r="CG106" i="19"/>
  <c r="CG112" i="19"/>
  <c r="CG150" i="19"/>
  <c r="CG220" i="19"/>
  <c r="CG214" i="19"/>
  <c r="CG246" i="19"/>
  <c r="CG144" i="19"/>
  <c r="CG98" i="19"/>
  <c r="CG170" i="19"/>
  <c r="CG240" i="19"/>
  <c r="CG176" i="19"/>
  <c r="AE233" i="30"/>
  <c r="CC265" i="30"/>
  <c r="AC137" i="30"/>
  <c r="AC201" i="30"/>
  <c r="AE73" i="30"/>
  <c r="AC41" i="30"/>
  <c r="AA233" i="30"/>
  <c r="AE137" i="30"/>
  <c r="AC105" i="30"/>
  <c r="AE201" i="30"/>
  <c r="AE9" i="30"/>
  <c r="AC233" i="30"/>
  <c r="AF73" i="30"/>
  <c r="AB270" i="30"/>
  <c r="AF201" i="30"/>
  <c r="CD214" i="30"/>
  <c r="AF105" i="30"/>
  <c r="AF137" i="30"/>
  <c r="AA41" i="30"/>
  <c r="W105" i="30"/>
  <c r="CD252" i="30"/>
  <c r="CD156" i="30"/>
  <c r="W137" i="30"/>
  <c r="AC73" i="30"/>
  <c r="AD270" i="30"/>
  <c r="AE169" i="30"/>
  <c r="AA201" i="30"/>
  <c r="AE105" i="30"/>
  <c r="AF41" i="30"/>
  <c r="AF169" i="30"/>
  <c r="W41" i="30"/>
  <c r="W73" i="30"/>
  <c r="W201" i="30"/>
  <c r="AA9" i="30"/>
  <c r="W233" i="30"/>
  <c r="U270" i="30"/>
  <c r="U6" i="30" s="1"/>
  <c r="AC9" i="30"/>
  <c r="T270" i="30"/>
  <c r="T6" i="30" s="1"/>
  <c r="W169" i="30"/>
  <c r="V270" i="30"/>
  <c r="V6" i="30" s="1"/>
  <c r="BD169" i="32"/>
  <c r="AU73" i="32"/>
  <c r="AY169" i="32"/>
  <c r="BD201" i="32"/>
  <c r="AU201" i="32"/>
  <c r="AY137" i="32"/>
  <c r="AU105" i="32"/>
  <c r="BD137" i="32"/>
  <c r="BD9" i="32"/>
  <c r="AY9" i="32"/>
  <c r="BC105" i="32"/>
  <c r="BA137" i="32"/>
  <c r="AU169" i="32"/>
  <c r="BC41" i="32"/>
  <c r="BA73" i="32"/>
  <c r="BC73" i="32"/>
  <c r="AU137" i="32"/>
  <c r="BD41" i="32"/>
  <c r="BC137" i="32"/>
  <c r="AU9" i="32"/>
  <c r="AY73" i="32"/>
  <c r="BC233" i="32"/>
  <c r="AU41" i="32"/>
  <c r="BD105" i="32"/>
  <c r="BC169" i="32"/>
  <c r="BD233" i="32"/>
  <c r="AY201" i="32"/>
  <c r="BD73" i="32"/>
  <c r="AU233" i="32"/>
  <c r="BA105" i="32"/>
  <c r="AY105" i="32"/>
  <c r="AQ41" i="30"/>
  <c r="AP41" i="30"/>
  <c r="BA46" i="30"/>
  <c r="BY265" i="30"/>
  <c r="AR262" i="30"/>
  <c r="AQ169" i="30"/>
  <c r="AQ137" i="30"/>
  <c r="AQ105" i="30"/>
  <c r="AQ73" i="30"/>
  <c r="AY9" i="30"/>
  <c r="AZ9" i="30" s="1"/>
  <c r="AQ9" i="30"/>
  <c r="BS234" i="30"/>
  <c r="BS233" i="30" s="1"/>
  <c r="AR222" i="30"/>
  <c r="BA222" i="30"/>
  <c r="AR256" i="30"/>
  <c r="BA256" i="30"/>
  <c r="BA185" i="30"/>
  <c r="AR142" i="30"/>
  <c r="CD208" i="30"/>
  <c r="AR181" i="30"/>
  <c r="BA181" i="30"/>
  <c r="AR141" i="30"/>
  <c r="BA141" i="30"/>
  <c r="BU76" i="30"/>
  <c r="AR69" i="30"/>
  <c r="BA69" i="30"/>
  <c r="AR14" i="30"/>
  <c r="BA14" i="30"/>
  <c r="BU236" i="30"/>
  <c r="BA122" i="30"/>
  <c r="AR122" i="30"/>
  <c r="AR55" i="30"/>
  <c r="AO54" i="30"/>
  <c r="AO16" i="30"/>
  <c r="AR167" i="30"/>
  <c r="BA167" i="30"/>
  <c r="AR261" i="30"/>
  <c r="BA261" i="30"/>
  <c r="BA146" i="30"/>
  <c r="AR146" i="30"/>
  <c r="AR239" i="30"/>
  <c r="AR248" i="30"/>
  <c r="AR217" i="30"/>
  <c r="AR241" i="30"/>
  <c r="AR179" i="30"/>
  <c r="BA255" i="30"/>
  <c r="BA211" i="30"/>
  <c r="AR119" i="30"/>
  <c r="AR126" i="30"/>
  <c r="BA70" i="30"/>
  <c r="AR18" i="30"/>
  <c r="AR260" i="30"/>
  <c r="AR253" i="30"/>
  <c r="AQ201" i="30"/>
  <c r="AR21" i="30"/>
  <c r="BA190" i="30"/>
  <c r="AR190" i="30"/>
  <c r="AR188" i="30" s="1"/>
  <c r="BA219" i="30"/>
  <c r="AR219" i="30"/>
  <c r="AR121" i="30"/>
  <c r="BA31" i="30"/>
  <c r="AR31" i="30"/>
  <c r="BA35" i="30"/>
  <c r="AR35" i="30"/>
  <c r="AR39" i="30"/>
  <c r="BA39" i="30"/>
  <c r="AO48" i="30"/>
  <c r="AA137" i="30"/>
  <c r="AR113" i="30"/>
  <c r="BA113" i="30"/>
  <c r="AR185" i="30"/>
  <c r="AR265" i="30"/>
  <c r="BA253" i="30"/>
  <c r="AR223" i="30"/>
  <c r="AR184" i="30"/>
  <c r="AR165" i="30"/>
  <c r="AR125" i="30"/>
  <c r="AR148" i="30"/>
  <c r="BA121" i="30"/>
  <c r="BA71" i="30"/>
  <c r="BA65" i="30"/>
  <c r="BA63" i="30"/>
  <c r="AR67" i="30"/>
  <c r="AO34" i="30"/>
  <c r="AO28" i="30"/>
  <c r="AR243" i="30"/>
  <c r="AR143" i="30"/>
  <c r="AQ233" i="30"/>
  <c r="BA101" i="30"/>
  <c r="AR101" i="30"/>
  <c r="AR152" i="30"/>
  <c r="AR32" i="30"/>
  <c r="BA32" i="30"/>
  <c r="BA209" i="30"/>
  <c r="BA197" i="30"/>
  <c r="AR197" i="30"/>
  <c r="AR134" i="30"/>
  <c r="BA134" i="30"/>
  <c r="BA87" i="30"/>
  <c r="AR87" i="30"/>
  <c r="BU204" i="30"/>
  <c r="BU44" i="30"/>
  <c r="BU75" i="30"/>
  <c r="BA59" i="30"/>
  <c r="AR59" i="30"/>
  <c r="BA145" i="30"/>
  <c r="AF233" i="30"/>
  <c r="AR228" i="30"/>
  <c r="AR178" i="30"/>
  <c r="BA237" i="30"/>
  <c r="AU265" i="30"/>
  <c r="AV265" i="30" s="1"/>
  <c r="AR198" i="30"/>
  <c r="BA207" i="30"/>
  <c r="BA178" i="30"/>
  <c r="AR164" i="30"/>
  <c r="BA174" i="30"/>
  <c r="AR147" i="30"/>
  <c r="AR155" i="30"/>
  <c r="BA147" i="30"/>
  <c r="AR132" i="30"/>
  <c r="AR103" i="30"/>
  <c r="BA158" i="30"/>
  <c r="BA97" i="30"/>
  <c r="AR26" i="30"/>
  <c r="BA36" i="30"/>
  <c r="AR30" i="30"/>
  <c r="AR49" i="30"/>
  <c r="AR100" i="30"/>
  <c r="AR230" i="30"/>
  <c r="BA230" i="30"/>
  <c r="BA212" i="30"/>
  <c r="AR212" i="30"/>
  <c r="CD202" i="30"/>
  <c r="AR183" i="30"/>
  <c r="BA159" i="30"/>
  <c r="AR159" i="30"/>
  <c r="BA51" i="30"/>
  <c r="AR51" i="30"/>
  <c r="CA265" i="30"/>
  <c r="CB233" i="30"/>
  <c r="AR99" i="30"/>
  <c r="BA62" i="30"/>
  <c r="AR62" i="30"/>
  <c r="AO60" i="30"/>
  <c r="AR173" i="30"/>
  <c r="BA173" i="30"/>
  <c r="BA94" i="30"/>
  <c r="AR94" i="30"/>
  <c r="Z270" i="30"/>
  <c r="AR225" i="30"/>
  <c r="AR254" i="30"/>
  <c r="BA175" i="30"/>
  <c r="AR117" i="30"/>
  <c r="AR154" i="30"/>
  <c r="BA110" i="30"/>
  <c r="BA78" i="30"/>
  <c r="BA114" i="30"/>
  <c r="BA108" i="30"/>
  <c r="AP9" i="30"/>
  <c r="BA79" i="30"/>
  <c r="BA33" i="30"/>
  <c r="AR64" i="30"/>
  <c r="BA21" i="30"/>
  <c r="AR52" i="30"/>
  <c r="AR13" i="30"/>
  <c r="AR90" i="30"/>
  <c r="BU92" i="30"/>
  <c r="AO66" i="30"/>
  <c r="BU12" i="30"/>
  <c r="AO10" i="30" s="1"/>
  <c r="AR224" i="30"/>
  <c r="BA224" i="30"/>
  <c r="BA180" i="30"/>
  <c r="AR180" i="30"/>
  <c r="BU203" i="30"/>
  <c r="BA53" i="30"/>
  <c r="AR53" i="30"/>
  <c r="AR37" i="30"/>
  <c r="BA37" i="30"/>
  <c r="BS106" i="30"/>
  <c r="BS105" i="30" s="1"/>
  <c r="AX105" i="30" s="1"/>
  <c r="BA205" i="30"/>
  <c r="AR205" i="30"/>
  <c r="AR206" i="30"/>
  <c r="BA206" i="30"/>
  <c r="AO22" i="30"/>
  <c r="BA259" i="30"/>
  <c r="AR259" i="30"/>
  <c r="BA196" i="30"/>
  <c r="BA102" i="30"/>
  <c r="AR129" i="30"/>
  <c r="BA152" i="30"/>
  <c r="BA90" i="30"/>
  <c r="BA58" i="30"/>
  <c r="BA57" i="30"/>
  <c r="BA25" i="30"/>
  <c r="AR19" i="30"/>
  <c r="AR250" i="30"/>
  <c r="AR91" i="30"/>
  <c r="AR46" i="30"/>
  <c r="AR153" i="30"/>
  <c r="BA153" i="30"/>
  <c r="AR81" i="30"/>
  <c r="BA23" i="30"/>
  <c r="AR23" i="30"/>
  <c r="AR215" i="30"/>
  <c r="AR123" i="30"/>
  <c r="BA123" i="30"/>
  <c r="BA149" i="30"/>
  <c r="AR149" i="30"/>
  <c r="BA20" i="30"/>
  <c r="AR20" i="30"/>
  <c r="AR218" i="30"/>
  <c r="BA231" i="30"/>
  <c r="BA244" i="30"/>
  <c r="BA240" i="30" s="1"/>
  <c r="AR195" i="30"/>
  <c r="BA126" i="30"/>
  <c r="BA148" i="30"/>
  <c r="BA164" i="30"/>
  <c r="BA88" i="30"/>
  <c r="AR139" i="30"/>
  <c r="AR85" i="30"/>
  <c r="AR25" i="30"/>
  <c r="AR45" i="30"/>
  <c r="AR229" i="30"/>
  <c r="AR38" i="30"/>
  <c r="AR56" i="30"/>
  <c r="AR263" i="30"/>
  <c r="BA263" i="30"/>
  <c r="AR238" i="30"/>
  <c r="BA238" i="30"/>
  <c r="AR213" i="30"/>
  <c r="BA213" i="30"/>
  <c r="BA166" i="30"/>
  <c r="AR166" i="30"/>
  <c r="AR187" i="30"/>
  <c r="BA187" i="30"/>
  <c r="AR216" i="30"/>
  <c r="BA216" i="30"/>
  <c r="AR157" i="30"/>
  <c r="BA157" i="30"/>
  <c r="BA84" i="30"/>
  <c r="AR84" i="30"/>
  <c r="AR131" i="30"/>
  <c r="AR140" i="30"/>
  <c r="BA140" i="30"/>
  <c r="AR249" i="30"/>
  <c r="AR247" i="30"/>
  <c r="BA210" i="30"/>
  <c r="AR175" i="30"/>
  <c r="BA223" i="30"/>
  <c r="AR227" i="30"/>
  <c r="BA89" i="30"/>
  <c r="BA77" i="30"/>
  <c r="BA61" i="30"/>
  <c r="BA115" i="30"/>
  <c r="BA96" i="30"/>
  <c r="BA82" i="30"/>
  <c r="AR257" i="30"/>
  <c r="BA163" i="30"/>
  <c r="BA177" i="30"/>
  <c r="BA125" i="30"/>
  <c r="BA91" i="30"/>
  <c r="AW9" i="30"/>
  <c r="BA172" i="30"/>
  <c r="AU34" i="30"/>
  <c r="BA11" i="30"/>
  <c r="BA67" i="30"/>
  <c r="BA193" i="30"/>
  <c r="AO137" i="30"/>
  <c r="BA24" i="30"/>
  <c r="BA265" i="30"/>
  <c r="BA81" i="30"/>
  <c r="BA64" i="30"/>
  <c r="BA29" i="30"/>
  <c r="AU28" i="30"/>
  <c r="BA49" i="30"/>
  <c r="BA247" i="30"/>
  <c r="BA246" i="30" s="1"/>
  <c r="AP233" i="30"/>
  <c r="BA192" i="30"/>
  <c r="BA119" i="30"/>
  <c r="BA99" i="30"/>
  <c r="BA55" i="30"/>
  <c r="AP137" i="30"/>
  <c r="AA169" i="30"/>
  <c r="BU16" i="30"/>
  <c r="BX9" i="30"/>
  <c r="CD234" i="30"/>
  <c r="Q137" i="30"/>
  <c r="AG137" i="30" s="1"/>
  <c r="BO73" i="30"/>
  <c r="BX41" i="30"/>
  <c r="BZ9" i="30"/>
  <c r="CD86" i="30"/>
  <c r="CD48" i="30"/>
  <c r="BT41" i="30"/>
  <c r="BT201" i="30"/>
  <c r="AZ201" i="30" s="1"/>
  <c r="BR202" i="30"/>
  <c r="BR201" i="30" s="1"/>
  <c r="AV201" i="30" s="1"/>
  <c r="CD22" i="30"/>
  <c r="Q201" i="30"/>
  <c r="AG201" i="30" s="1"/>
  <c r="BU188" i="30"/>
  <c r="BZ105" i="30"/>
  <c r="BO9" i="30"/>
  <c r="BU265" i="30"/>
  <c r="BN270" i="30"/>
  <c r="BN6" i="30" s="1"/>
  <c r="BR234" i="30"/>
  <c r="BR233" i="30" s="1"/>
  <c r="AV233" i="30" s="1"/>
  <c r="BT169" i="30"/>
  <c r="AZ169" i="30" s="1"/>
  <c r="CD34" i="30"/>
  <c r="Q9" i="30"/>
  <c r="CD118" i="30"/>
  <c r="BU226" i="30"/>
  <c r="BU258" i="30"/>
  <c r="BZ169" i="30"/>
  <c r="BT137" i="30"/>
  <c r="BU130" i="30"/>
  <c r="BR137" i="30"/>
  <c r="AV137" i="30" s="1"/>
  <c r="Q105" i="30"/>
  <c r="AG105" i="30" s="1"/>
  <c r="CD176" i="30"/>
  <c r="CD150" i="30"/>
  <c r="CD10" i="30"/>
  <c r="BU112" i="30"/>
  <c r="BU235" i="30"/>
  <c r="BU118" i="30"/>
  <c r="BU22" i="30"/>
  <c r="BU98" i="30"/>
  <c r="BU182" i="30"/>
  <c r="BU144" i="30"/>
  <c r="BU156" i="30"/>
  <c r="BS201" i="30"/>
  <c r="AX201" i="30" s="1"/>
  <c r="BX169" i="30"/>
  <c r="BO41" i="30"/>
  <c r="BU54" i="30"/>
  <c r="CB201" i="30"/>
  <c r="BO105" i="30"/>
  <c r="CD106" i="30"/>
  <c r="BT73" i="30"/>
  <c r="CB169" i="30"/>
  <c r="CD60" i="30"/>
  <c r="CD74" i="30"/>
  <c r="BS9" i="30"/>
  <c r="BU214" i="30"/>
  <c r="BX201" i="30"/>
  <c r="BU246" i="30"/>
  <c r="CD194" i="30"/>
  <c r="CD144" i="30"/>
  <c r="CD28" i="30"/>
  <c r="BO137" i="30"/>
  <c r="BT9" i="30"/>
  <c r="CD80" i="30"/>
  <c r="BU107" i="30"/>
  <c r="BO201" i="30"/>
  <c r="Q73" i="30"/>
  <c r="AG73" i="30" s="1"/>
  <c r="BZ73" i="30"/>
  <c r="BU162" i="30"/>
  <c r="BU138" i="30"/>
  <c r="BL270" i="30"/>
  <c r="BL6" i="30" s="1"/>
  <c r="BU252" i="30"/>
  <c r="BX233" i="30"/>
  <c r="BU208" i="30"/>
  <c r="BU124" i="30"/>
  <c r="CD16" i="30"/>
  <c r="CD54" i="30"/>
  <c r="CD220" i="30"/>
  <c r="CD188" i="30"/>
  <c r="CD240" i="30"/>
  <c r="BZ201" i="30"/>
  <c r="CD162" i="30"/>
  <c r="CD112" i="30"/>
  <c r="BU150" i="30"/>
  <c r="BU28" i="30"/>
  <c r="Q41" i="30"/>
  <c r="AG41" i="30" s="1"/>
  <c r="BS169" i="30"/>
  <c r="AX169" i="30" s="1"/>
  <c r="CD92" i="30"/>
  <c r="CD138" i="30"/>
  <c r="CB105" i="30"/>
  <c r="BX105" i="30"/>
  <c r="BS73" i="30"/>
  <c r="AX73" i="30" s="1"/>
  <c r="CB73" i="30"/>
  <c r="BZ41" i="30"/>
  <c r="CD258" i="30"/>
  <c r="BZ233" i="30"/>
  <c r="BU240" i="30"/>
  <c r="Q169" i="30"/>
  <c r="AG169" i="30" s="1"/>
  <c r="CB137" i="30"/>
  <c r="BX137" i="30"/>
  <c r="Q233" i="30"/>
  <c r="AG233" i="30" s="1"/>
  <c r="CD170" i="30"/>
  <c r="BO169" i="30"/>
  <c r="BS137" i="30"/>
  <c r="AX137" i="30" s="1"/>
  <c r="BM270" i="30"/>
  <c r="BM6" i="30" s="1"/>
  <c r="BU194" i="30"/>
  <c r="BT233" i="30"/>
  <c r="AZ233" i="30" s="1"/>
  <c r="CD124" i="30"/>
  <c r="BR105" i="30"/>
  <c r="AV105" i="30" s="1"/>
  <c r="BU86" i="30"/>
  <c r="CB41" i="30"/>
  <c r="BS41" i="30"/>
  <c r="AX41" i="30" s="1"/>
  <c r="BX73" i="30"/>
  <c r="BU34" i="30"/>
  <c r="BR42" i="30"/>
  <c r="BR41" i="30" s="1"/>
  <c r="AV41" i="30" s="1"/>
  <c r="BU43" i="30"/>
  <c r="CD66" i="30"/>
  <c r="CD226" i="30"/>
  <c r="CD246" i="30"/>
  <c r="CB9" i="30"/>
  <c r="BU220" i="30"/>
  <c r="BU60" i="30"/>
  <c r="CD42" i="30"/>
  <c r="BR74" i="30"/>
  <c r="BR73" i="30" s="1"/>
  <c r="AV73" i="30" s="1"/>
  <c r="BR10" i="30"/>
  <c r="BR9" i="30" s="1"/>
  <c r="BU176" i="30"/>
  <c r="CD98" i="30"/>
  <c r="BU80" i="30"/>
  <c r="BU48" i="30"/>
  <c r="BO233" i="30"/>
  <c r="CD182" i="30"/>
  <c r="BU66" i="30"/>
  <c r="BR170" i="30"/>
  <c r="BR169" i="30" s="1"/>
  <c r="AV169" i="30" s="1"/>
  <c r="BU171" i="30"/>
  <c r="BZ137" i="30"/>
  <c r="CD130" i="30"/>
  <c r="BT105" i="30"/>
  <c r="AZ105" i="30" s="1"/>
  <c r="BD53" i="19"/>
  <c r="AU60" i="19"/>
  <c r="BD255" i="19"/>
  <c r="AL124" i="19"/>
  <c r="AU124" i="19"/>
  <c r="AU226" i="19"/>
  <c r="CP202" i="19"/>
  <c r="CP162" i="19"/>
  <c r="BD46" i="19"/>
  <c r="AU182" i="19"/>
  <c r="AU214" i="19"/>
  <c r="AL188" i="19"/>
  <c r="BD64" i="19"/>
  <c r="AL170" i="19"/>
  <c r="AL252" i="19"/>
  <c r="BD216" i="19"/>
  <c r="BD214" i="19" s="1"/>
  <c r="AU92" i="19"/>
  <c r="BD171" i="19"/>
  <c r="AL202" i="19"/>
  <c r="AX208" i="19"/>
  <c r="AU220" i="19"/>
  <c r="AL54" i="19"/>
  <c r="BD125" i="19"/>
  <c r="AZ156" i="19"/>
  <c r="CP220" i="19"/>
  <c r="CP80" i="19"/>
  <c r="AX150" i="19"/>
  <c r="AU156" i="19"/>
  <c r="CP60" i="19"/>
  <c r="CP208" i="19"/>
  <c r="CG54" i="19"/>
  <c r="CP240" i="19"/>
  <c r="AU162" i="19"/>
  <c r="AZ170" i="19"/>
  <c r="AX246" i="19"/>
  <c r="BB258" i="19"/>
  <c r="BD154" i="19"/>
  <c r="AU208" i="19"/>
  <c r="AU234" i="19"/>
  <c r="BD196" i="19"/>
  <c r="BD88" i="19"/>
  <c r="BD243" i="19"/>
  <c r="AX240" i="19"/>
  <c r="BD63" i="19"/>
  <c r="AX170" i="19"/>
  <c r="BD260" i="19"/>
  <c r="CP246" i="19"/>
  <c r="BD102" i="19"/>
  <c r="BD115" i="19"/>
  <c r="AU202" i="19"/>
  <c r="AL226" i="19"/>
  <c r="AX226" i="19"/>
  <c r="AZ258" i="19"/>
  <c r="AX74" i="19"/>
  <c r="CG162" i="19"/>
  <c r="CP170" i="19"/>
  <c r="AU66" i="19"/>
  <c r="AL92" i="19"/>
  <c r="BD101" i="19"/>
  <c r="BD191" i="19"/>
  <c r="CG138" i="19"/>
  <c r="CP54" i="19"/>
  <c r="CP98" i="19"/>
  <c r="BB106" i="19"/>
  <c r="CG258" i="19"/>
  <c r="AZ60" i="19"/>
  <c r="BD78" i="19"/>
  <c r="AZ80" i="19"/>
  <c r="AU118" i="19"/>
  <c r="BD121" i="19"/>
  <c r="AU188" i="19"/>
  <c r="AX194" i="19"/>
  <c r="BD207" i="19"/>
  <c r="AL234" i="19"/>
  <c r="AL106" i="19"/>
  <c r="CG118" i="19"/>
  <c r="CG42" i="19"/>
  <c r="AX48" i="19"/>
  <c r="CP182" i="19"/>
  <c r="CG208" i="19"/>
  <c r="BD247" i="19"/>
  <c r="AU48" i="19"/>
  <c r="BD122" i="19"/>
  <c r="AZ150" i="19"/>
  <c r="BB182" i="19"/>
  <c r="BD237" i="19"/>
  <c r="AU252" i="19"/>
  <c r="AU54" i="19"/>
  <c r="BD203" i="19"/>
  <c r="BD126" i="19"/>
  <c r="BD211" i="19"/>
  <c r="BD208" i="19" s="1"/>
  <c r="AL246" i="19"/>
  <c r="BB252" i="19"/>
  <c r="AX252" i="19"/>
  <c r="AZ234" i="19"/>
  <c r="BD230" i="19"/>
  <c r="AX176" i="19"/>
  <c r="BD178" i="19"/>
  <c r="BD157" i="19"/>
  <c r="AL156" i="19"/>
  <c r="BD147" i="19"/>
  <c r="AX144" i="19"/>
  <c r="AX138" i="19"/>
  <c r="AZ130" i="19"/>
  <c r="AX112" i="19"/>
  <c r="BD82" i="19"/>
  <c r="AX80" i="19"/>
  <c r="AZ74" i="19"/>
  <c r="AX66" i="19"/>
  <c r="AU42" i="19"/>
  <c r="BB265" i="30" l="1"/>
  <c r="AX9" i="30"/>
  <c r="BD112" i="19"/>
  <c r="AG9" i="30"/>
  <c r="BD74" i="19"/>
  <c r="AA7" i="32"/>
  <c r="V7" i="32"/>
  <c r="BD258" i="19"/>
  <c r="BD86" i="19"/>
  <c r="AB6" i="30"/>
  <c r="CA201" i="30"/>
  <c r="AU270" i="32"/>
  <c r="AV269" i="32" s="1"/>
  <c r="AV265" i="32" s="1"/>
  <c r="Q270" i="30"/>
  <c r="W7" i="32"/>
  <c r="W6" i="32"/>
  <c r="U7" i="32"/>
  <c r="BD270" i="32"/>
  <c r="G7" i="30"/>
  <c r="G6" i="30"/>
  <c r="BD252" i="19"/>
  <c r="BD42" i="19"/>
  <c r="BD138" i="19"/>
  <c r="BD54" i="19"/>
  <c r="BD130" i="19"/>
  <c r="BD240" i="19"/>
  <c r="BD162" i="19"/>
  <c r="BD66" i="19"/>
  <c r="BD156" i="19"/>
  <c r="BD80" i="19"/>
  <c r="BD194" i="19"/>
  <c r="BD106" i="19"/>
  <c r="BD220" i="19"/>
  <c r="BD92" i="19"/>
  <c r="BD176" i="19"/>
  <c r="BD60" i="19"/>
  <c r="BD246" i="19"/>
  <c r="BD150" i="19"/>
  <c r="BD234" i="19"/>
  <c r="BD48" i="19"/>
  <c r="BD188" i="19"/>
  <c r="BD170" i="19"/>
  <c r="BD226" i="19"/>
  <c r="BD144" i="19"/>
  <c r="BD202" i="19"/>
  <c r="BD124" i="19"/>
  <c r="CC233" i="30"/>
  <c r="AR66" i="30"/>
  <c r="BA150" i="30"/>
  <c r="N7" i="30"/>
  <c r="N6" i="30"/>
  <c r="BA252" i="30"/>
  <c r="BA48" i="30"/>
  <c r="BU202" i="30"/>
  <c r="BU201" i="30" s="1"/>
  <c r="BA226" i="30"/>
  <c r="BA156" i="30"/>
  <c r="CA105" i="30"/>
  <c r="BA124" i="30"/>
  <c r="AR60" i="30"/>
  <c r="BA176" i="30"/>
  <c r="AR28" i="30"/>
  <c r="AD6" i="30"/>
  <c r="BA162" i="30"/>
  <c r="AR98" i="30"/>
  <c r="BA112" i="30"/>
  <c r="BA80" i="30"/>
  <c r="AR156" i="30"/>
  <c r="BA258" i="30"/>
  <c r="CC41" i="30"/>
  <c r="AF270" i="30"/>
  <c r="AF7" i="30" s="1"/>
  <c r="W270" i="30"/>
  <c r="W6" i="30" s="1"/>
  <c r="Z6" i="30"/>
  <c r="CC169" i="30"/>
  <c r="BY137" i="30"/>
  <c r="BD7" i="32"/>
  <c r="BA208" i="30"/>
  <c r="BA144" i="30"/>
  <c r="BA118" i="30"/>
  <c r="BA98" i="30"/>
  <c r="BA86" i="30"/>
  <c r="BA66" i="30"/>
  <c r="BA60" i="30"/>
  <c r="BA54" i="30"/>
  <c r="BA34" i="30"/>
  <c r="BA28" i="30"/>
  <c r="BA22" i="30"/>
  <c r="AP270" i="30"/>
  <c r="AR220" i="30"/>
  <c r="AR208" i="30"/>
  <c r="AR226" i="30"/>
  <c r="BA189" i="30"/>
  <c r="BA188" i="30" s="1"/>
  <c r="BA195" i="30"/>
  <c r="BA194" i="30" s="1"/>
  <c r="AR176" i="30"/>
  <c r="AR162" i="30"/>
  <c r="AR144" i="30"/>
  <c r="AR150" i="30"/>
  <c r="AR124" i="30"/>
  <c r="AR80" i="30"/>
  <c r="AR16" i="30"/>
  <c r="AR246" i="30"/>
  <c r="AR258" i="30"/>
  <c r="AR252" i="30"/>
  <c r="AR240" i="30"/>
  <c r="AR214" i="30"/>
  <c r="AR194" i="30"/>
  <c r="AR182" i="30"/>
  <c r="AR138" i="30"/>
  <c r="AR130" i="30"/>
  <c r="AR112" i="30"/>
  <c r="AR118" i="30"/>
  <c r="AR86" i="30"/>
  <c r="AR54" i="30"/>
  <c r="AR48" i="30"/>
  <c r="AR34" i="30"/>
  <c r="CA9" i="30"/>
  <c r="AR22" i="30"/>
  <c r="AQ270" i="30"/>
  <c r="BA183" i="30"/>
  <c r="BA182" i="30" s="1"/>
  <c r="BA44" i="30"/>
  <c r="AR44" i="30"/>
  <c r="BU10" i="30"/>
  <c r="BU9" i="30" s="1"/>
  <c r="BU42" i="30"/>
  <c r="BU41" i="30" s="1"/>
  <c r="BU106" i="30"/>
  <c r="BU105" i="30" s="1"/>
  <c r="BA139" i="30"/>
  <c r="BA138" i="30" s="1"/>
  <c r="AY270" i="30"/>
  <c r="BA215" i="30"/>
  <c r="BA214" i="30" s="1"/>
  <c r="CC105" i="30"/>
  <c r="AR93" i="30"/>
  <c r="AR92" i="30" s="1"/>
  <c r="AO9" i="30"/>
  <c r="BU234" i="30"/>
  <c r="BU233" i="30" s="1"/>
  <c r="AU22" i="30"/>
  <c r="BA204" i="30"/>
  <c r="AR204" i="30"/>
  <c r="CD137" i="30"/>
  <c r="BU170" i="30"/>
  <c r="BU169" i="30" s="1"/>
  <c r="CC201" i="30"/>
  <c r="BU74" i="30"/>
  <c r="BU73" i="30" s="1"/>
  <c r="BA131" i="30"/>
  <c r="BA130" i="30" s="1"/>
  <c r="BA76" i="30"/>
  <c r="AR76" i="30"/>
  <c r="BA221" i="30"/>
  <c r="BA220" i="30" s="1"/>
  <c r="AR12" i="30"/>
  <c r="AR10" i="30" s="1"/>
  <c r="AO74" i="30"/>
  <c r="AO73" i="30" s="1"/>
  <c r="AR75" i="30"/>
  <c r="AR203" i="30"/>
  <c r="AO202" i="30"/>
  <c r="AO201" i="30" s="1"/>
  <c r="AU16" i="30"/>
  <c r="BA17" i="30"/>
  <c r="BA16" i="30" s="1"/>
  <c r="BA236" i="30"/>
  <c r="AR236" i="30"/>
  <c r="CA41" i="30"/>
  <c r="CD9" i="30"/>
  <c r="BY41" i="30"/>
  <c r="BY201" i="30"/>
  <c r="BU137" i="30"/>
  <c r="CA137" i="30"/>
  <c r="CD169" i="30"/>
  <c r="CC137" i="30"/>
  <c r="CD201" i="30"/>
  <c r="CA169" i="30"/>
  <c r="BY233" i="30"/>
  <c r="BO270" i="30"/>
  <c r="BM7" i="30" s="1"/>
  <c r="BY169" i="30"/>
  <c r="BS270" i="30"/>
  <c r="BS6" i="30" s="1"/>
  <c r="BX270" i="30"/>
  <c r="CC73" i="30"/>
  <c r="CA233" i="30"/>
  <c r="CA73" i="30"/>
  <c r="CD73" i="30"/>
  <c r="BY105" i="30"/>
  <c r="CD233" i="30"/>
  <c r="BR270" i="30"/>
  <c r="BT270" i="30"/>
  <c r="BT6" i="30" s="1"/>
  <c r="CD105" i="30"/>
  <c r="BY9" i="30"/>
  <c r="BY73" i="30"/>
  <c r="CD41" i="30"/>
  <c r="BZ270" i="30"/>
  <c r="CB270" i="30"/>
  <c r="CB6" i="30" s="1"/>
  <c r="CC9" i="30"/>
  <c r="BD118" i="19"/>
  <c r="BD98" i="19"/>
  <c r="BA137" i="30" l="1"/>
  <c r="BB137" i="30" s="1"/>
  <c r="AD7" i="30"/>
  <c r="Z7" i="30"/>
  <c r="AB7" i="30"/>
  <c r="AS7" i="32"/>
  <c r="AR7" i="32"/>
  <c r="AU6" i="32"/>
  <c r="AT7" i="32"/>
  <c r="AU7" i="32"/>
  <c r="BX6" i="30"/>
  <c r="AR202" i="30"/>
  <c r="AR201" i="30" s="1"/>
  <c r="BZ6" i="30"/>
  <c r="AY6" i="30"/>
  <c r="V7" i="30"/>
  <c r="AQ6" i="30"/>
  <c r="AP6" i="30"/>
  <c r="T7" i="30"/>
  <c r="AF6" i="30"/>
  <c r="P7" i="30"/>
  <c r="Q6" i="30"/>
  <c r="U7" i="30"/>
  <c r="W7" i="30"/>
  <c r="BB7" i="32"/>
  <c r="AZ7" i="32"/>
  <c r="AX7" i="32"/>
  <c r="AW270" i="30"/>
  <c r="AR137" i="30"/>
  <c r="AR74" i="30"/>
  <c r="AR73" i="30" s="1"/>
  <c r="BA12" i="30"/>
  <c r="BA10" i="30" s="1"/>
  <c r="BA9" i="30" s="1"/>
  <c r="BB9" i="30" s="1"/>
  <c r="AU10" i="30"/>
  <c r="AU9" i="30" s="1"/>
  <c r="AV9" i="30" s="1"/>
  <c r="AR9" i="30"/>
  <c r="AR107" i="30"/>
  <c r="AR106" i="30" s="1"/>
  <c r="AR105" i="30" s="1"/>
  <c r="AO106" i="30"/>
  <c r="AO105" i="30" s="1"/>
  <c r="AO170" i="30"/>
  <c r="AO169" i="30" s="1"/>
  <c r="AR171" i="30"/>
  <c r="AR170" i="30" s="1"/>
  <c r="AR169" i="30" s="1"/>
  <c r="BA75" i="30"/>
  <c r="BA74" i="30" s="1"/>
  <c r="BA93" i="30"/>
  <c r="BA92" i="30" s="1"/>
  <c r="AO234" i="30"/>
  <c r="AO233" i="30" s="1"/>
  <c r="AR235" i="30"/>
  <c r="AR234" i="30" s="1"/>
  <c r="AR233" i="30" s="1"/>
  <c r="BA203" i="30"/>
  <c r="BA202" i="30" s="1"/>
  <c r="BA201" i="30" s="1"/>
  <c r="BB201" i="30" s="1"/>
  <c r="AR43" i="30"/>
  <c r="AR42" i="30" s="1"/>
  <c r="AR41" i="30" s="1"/>
  <c r="AO42" i="30"/>
  <c r="AO41" i="30" s="1"/>
  <c r="BN7" i="30"/>
  <c r="Q7" i="30"/>
  <c r="BO6" i="30"/>
  <c r="CD270" i="30"/>
  <c r="BZ7" i="30" s="1"/>
  <c r="O7" i="30"/>
  <c r="BO7" i="30"/>
  <c r="BL7" i="30"/>
  <c r="BU270" i="30"/>
  <c r="BR6" i="30"/>
  <c r="BA73" i="30" l="1"/>
  <c r="BB73" i="30" s="1"/>
  <c r="BS7" i="30"/>
  <c r="BV269" i="30"/>
  <c r="BV265" i="30" s="1"/>
  <c r="CD7" i="30"/>
  <c r="CD6" i="30"/>
  <c r="BX7" i="30"/>
  <c r="AW6" i="30"/>
  <c r="AO270" i="30"/>
  <c r="AR270" i="30"/>
  <c r="BA43" i="30"/>
  <c r="BA42" i="30" s="1"/>
  <c r="BA41" i="30" s="1"/>
  <c r="BB41" i="30" s="1"/>
  <c r="BA107" i="30"/>
  <c r="BA106" i="30" s="1"/>
  <c r="BA105" i="30" s="1"/>
  <c r="BB105" i="30" s="1"/>
  <c r="BR7" i="30"/>
  <c r="BU6" i="30"/>
  <c r="BT7" i="30"/>
  <c r="BA171" i="30"/>
  <c r="BA170" i="30" s="1"/>
  <c r="BA169" i="30" s="1"/>
  <c r="BB169" i="30" s="1"/>
  <c r="BU7" i="30"/>
  <c r="BA235" i="30"/>
  <c r="BA234" i="30" s="1"/>
  <c r="BA233" i="30" s="1"/>
  <c r="BB233" i="30" s="1"/>
  <c r="CB7" i="30"/>
  <c r="AU270" i="30" l="1"/>
  <c r="AO7" i="30"/>
  <c r="AO6" i="30"/>
  <c r="AR6" i="30"/>
  <c r="AR7" i="30"/>
  <c r="AQ7" i="30"/>
  <c r="AP7" i="30"/>
  <c r="BA270" i="30"/>
  <c r="BE269" i="30" s="1"/>
  <c r="BE265" i="30" s="1"/>
  <c r="AU7" i="30" l="1"/>
  <c r="AU6" i="30"/>
  <c r="BA7" i="30"/>
  <c r="BA6" i="30"/>
  <c r="AY7" i="30"/>
  <c r="AW7" i="30"/>
  <c r="X265" i="19"/>
  <c r="V265" i="19"/>
  <c r="T265" i="19"/>
  <c r="X233" i="19"/>
  <c r="BP233" i="19"/>
  <c r="BO233" i="19"/>
  <c r="AR233" i="19"/>
  <c r="AK233" i="19"/>
  <c r="O233" i="19"/>
  <c r="P233" i="19"/>
  <c r="BO201" i="19"/>
  <c r="AT201" i="19"/>
  <c r="N201" i="19"/>
  <c r="AK201" i="19"/>
  <c r="P201" i="19"/>
  <c r="AR201" i="19"/>
  <c r="BP169" i="19"/>
  <c r="AI169" i="19"/>
  <c r="BO169" i="19"/>
  <c r="O169" i="19"/>
  <c r="AR169" i="19"/>
  <c r="H265" i="19"/>
  <c r="I265" i="19"/>
  <c r="J265" i="19"/>
  <c r="N265" i="19"/>
  <c r="O265" i="19"/>
  <c r="P265" i="19"/>
  <c r="AI265" i="19"/>
  <c r="AJ265" i="19"/>
  <c r="AK265" i="19"/>
  <c r="AR265" i="19"/>
  <c r="AS265" i="19"/>
  <c r="AT265" i="19"/>
  <c r="BO265" i="19"/>
  <c r="BP265" i="19"/>
  <c r="BQ265" i="19"/>
  <c r="Q266" i="19"/>
  <c r="Z266" i="19"/>
  <c r="AX266" i="19"/>
  <c r="AZ266" i="19"/>
  <c r="BB266" i="19"/>
  <c r="CD266" i="19"/>
  <c r="CE266" i="19"/>
  <c r="CF266" i="19"/>
  <c r="CJ266" i="19"/>
  <c r="CL266" i="19"/>
  <c r="CN266" i="19"/>
  <c r="Q267" i="19"/>
  <c r="Z267" i="19"/>
  <c r="AX267" i="19"/>
  <c r="AZ267" i="19"/>
  <c r="BB267" i="19"/>
  <c r="CD267" i="19"/>
  <c r="CE267" i="19"/>
  <c r="CF267" i="19"/>
  <c r="CJ267" i="19"/>
  <c r="CL267" i="19"/>
  <c r="CN267" i="19"/>
  <c r="Q268" i="19"/>
  <c r="Z268" i="19"/>
  <c r="AX268" i="19"/>
  <c r="AZ268" i="19"/>
  <c r="BB268" i="19"/>
  <c r="CG268" i="19"/>
  <c r="CD268" i="19"/>
  <c r="CE268" i="19"/>
  <c r="CF268" i="19"/>
  <c r="CJ268" i="19"/>
  <c r="CL268" i="19"/>
  <c r="CN268" i="19"/>
  <c r="AR137" i="19"/>
  <c r="BP137" i="19"/>
  <c r="AS137" i="19"/>
  <c r="AI137" i="19"/>
  <c r="O137" i="19"/>
  <c r="BO137" i="19"/>
  <c r="AR105" i="19"/>
  <c r="V105" i="19"/>
  <c r="BO105" i="19"/>
  <c r="AK73" i="19"/>
  <c r="AR73" i="19"/>
  <c r="BO73" i="19"/>
  <c r="T73" i="19"/>
  <c r="N41" i="19"/>
  <c r="AT41" i="19"/>
  <c r="P41" i="19"/>
  <c r="BQ41" i="19"/>
  <c r="BO41" i="19"/>
  <c r="BB15" i="19"/>
  <c r="AZ15" i="19"/>
  <c r="AX15" i="19"/>
  <c r="BB14" i="19"/>
  <c r="AZ14" i="19"/>
  <c r="AX14" i="19"/>
  <c r="BB13" i="19"/>
  <c r="AZ13" i="19"/>
  <c r="AX13" i="19"/>
  <c r="BB12" i="19"/>
  <c r="AZ12" i="19"/>
  <c r="AX12" i="19"/>
  <c r="BB11" i="19"/>
  <c r="AZ11" i="19"/>
  <c r="AX11" i="19"/>
  <c r="BD37" i="19"/>
  <c r="CF33" i="19"/>
  <c r="CE33" i="19"/>
  <c r="CD33" i="19"/>
  <c r="CF32" i="19"/>
  <c r="CE32" i="19"/>
  <c r="CD32" i="19"/>
  <c r="CF31" i="19"/>
  <c r="CE31" i="19"/>
  <c r="CD31" i="19"/>
  <c r="CF30" i="19"/>
  <c r="CE30" i="19"/>
  <c r="CD30" i="19"/>
  <c r="CF29" i="19"/>
  <c r="CE29" i="19"/>
  <c r="CD29" i="19"/>
  <c r="CF27" i="19"/>
  <c r="CD27" i="19"/>
  <c r="CF26" i="19"/>
  <c r="CE26" i="19"/>
  <c r="CD26" i="19"/>
  <c r="CF25" i="19"/>
  <c r="CE25" i="19"/>
  <c r="CD25" i="19"/>
  <c r="CF24" i="19"/>
  <c r="CE24" i="19"/>
  <c r="CD24" i="19"/>
  <c r="CF23" i="19"/>
  <c r="CD23" i="19"/>
  <c r="CF21" i="19"/>
  <c r="CE21" i="19"/>
  <c r="CD21" i="19"/>
  <c r="CF20" i="19"/>
  <c r="CE20" i="19"/>
  <c r="CD20" i="19"/>
  <c r="CF19" i="19"/>
  <c r="CE19" i="19"/>
  <c r="CD19" i="19"/>
  <c r="CF18" i="19"/>
  <c r="CE18" i="19"/>
  <c r="CD18" i="19"/>
  <c r="CF17" i="19"/>
  <c r="CE17" i="19"/>
  <c r="CD17" i="19"/>
  <c r="CF15" i="19"/>
  <c r="CE15" i="19"/>
  <c r="CD15" i="19"/>
  <c r="CF14" i="19"/>
  <c r="CE14" i="19"/>
  <c r="CD14" i="19"/>
  <c r="CF13" i="19"/>
  <c r="CE13" i="19"/>
  <c r="CD13" i="19"/>
  <c r="CF12" i="19"/>
  <c r="CE12" i="19"/>
  <c r="CD12" i="19"/>
  <c r="CF11" i="19"/>
  <c r="CE11" i="19"/>
  <c r="CD11" i="19"/>
  <c r="CD36" i="19"/>
  <c r="CE36" i="19"/>
  <c r="CF36" i="19"/>
  <c r="CD37" i="19"/>
  <c r="CE37" i="19"/>
  <c r="CF37" i="19"/>
  <c r="CD38" i="19"/>
  <c r="CE38" i="19"/>
  <c r="CF38" i="19"/>
  <c r="CD39" i="19"/>
  <c r="CE39" i="19"/>
  <c r="CF39" i="19"/>
  <c r="CN33" i="19"/>
  <c r="CL33" i="19"/>
  <c r="CJ33" i="19"/>
  <c r="CN32" i="19"/>
  <c r="CL32" i="19"/>
  <c r="CJ32" i="19"/>
  <c r="CN31" i="19"/>
  <c r="CL31" i="19"/>
  <c r="CJ31" i="19"/>
  <c r="CN30" i="19"/>
  <c r="CL30" i="19"/>
  <c r="CJ30" i="19"/>
  <c r="CN29" i="19"/>
  <c r="CL29" i="19"/>
  <c r="CJ29" i="19"/>
  <c r="CN27" i="19"/>
  <c r="CL27" i="19"/>
  <c r="CJ27" i="19"/>
  <c r="CN26" i="19"/>
  <c r="CL26" i="19"/>
  <c r="CJ26" i="19"/>
  <c r="CN25" i="19"/>
  <c r="CL25" i="19"/>
  <c r="CJ25" i="19"/>
  <c r="CN24" i="19"/>
  <c r="CL24" i="19"/>
  <c r="CJ24" i="19"/>
  <c r="CN23" i="19"/>
  <c r="CL23" i="19"/>
  <c r="CJ23" i="19"/>
  <c r="CN21" i="19"/>
  <c r="CL21" i="19"/>
  <c r="CJ21" i="19"/>
  <c r="CN20" i="19"/>
  <c r="CL20" i="19"/>
  <c r="CJ20" i="19"/>
  <c r="CN19" i="19"/>
  <c r="CL19" i="19"/>
  <c r="CJ19" i="19"/>
  <c r="CN18" i="19"/>
  <c r="CL18" i="19"/>
  <c r="CJ18" i="19"/>
  <c r="CN17" i="19"/>
  <c r="CL17" i="19"/>
  <c r="CJ17" i="19"/>
  <c r="CN15" i="19"/>
  <c r="CL15" i="19"/>
  <c r="CJ15" i="19"/>
  <c r="CN14" i="19"/>
  <c r="CL14" i="19"/>
  <c r="CJ14" i="19"/>
  <c r="CN13" i="19"/>
  <c r="CL13" i="19"/>
  <c r="CJ13" i="19"/>
  <c r="CN12" i="19"/>
  <c r="CL12" i="19"/>
  <c r="CJ12" i="19"/>
  <c r="CN11" i="19"/>
  <c r="CL11" i="19"/>
  <c r="CJ11" i="19"/>
  <c r="CJ36" i="19"/>
  <c r="CL36" i="19"/>
  <c r="CN36" i="19"/>
  <c r="CJ37" i="19"/>
  <c r="CL37" i="19"/>
  <c r="CN37" i="19"/>
  <c r="CJ38" i="19"/>
  <c r="CL38" i="19"/>
  <c r="CN38" i="19"/>
  <c r="CJ39" i="19"/>
  <c r="CL39" i="19"/>
  <c r="CN39" i="19"/>
  <c r="AU15" i="19"/>
  <c r="AU14" i="19"/>
  <c r="AU13" i="19"/>
  <c r="AU12" i="19"/>
  <c r="AU11" i="19"/>
  <c r="AL15" i="19"/>
  <c r="AL14" i="19"/>
  <c r="AL13" i="19"/>
  <c r="AL12" i="19"/>
  <c r="AL11" i="19"/>
  <c r="Q39" i="19"/>
  <c r="Q38" i="19"/>
  <c r="Q37" i="19"/>
  <c r="Q36" i="19"/>
  <c r="Q35" i="19"/>
  <c r="Q33" i="19"/>
  <c r="Q32" i="19"/>
  <c r="Q31" i="19"/>
  <c r="Q30" i="19"/>
  <c r="Q29" i="19"/>
  <c r="Q27" i="19"/>
  <c r="Q26" i="19"/>
  <c r="Q25" i="19"/>
  <c r="Q24" i="19"/>
  <c r="Q23" i="19"/>
  <c r="Q21" i="19"/>
  <c r="Q20" i="19"/>
  <c r="Q19" i="19"/>
  <c r="Q18" i="19"/>
  <c r="Q17" i="19"/>
  <c r="Q15" i="19"/>
  <c r="Q14" i="19"/>
  <c r="Q13" i="19"/>
  <c r="Q12" i="19"/>
  <c r="Q11" i="19"/>
  <c r="AT16" i="19"/>
  <c r="AS16" i="19"/>
  <c r="AR16" i="19"/>
  <c r="AK16" i="19"/>
  <c r="AJ16" i="19"/>
  <c r="AI16" i="19"/>
  <c r="X16" i="19"/>
  <c r="V16" i="19"/>
  <c r="T16" i="19"/>
  <c r="P16" i="19"/>
  <c r="O16" i="19"/>
  <c r="N16" i="19"/>
  <c r="J16" i="19"/>
  <c r="I16" i="19"/>
  <c r="H16" i="19"/>
  <c r="BQ10" i="19"/>
  <c r="BP10" i="19"/>
  <c r="BO10" i="19"/>
  <c r="AT10" i="19"/>
  <c r="AS10" i="19"/>
  <c r="AR10" i="19"/>
  <c r="AK10" i="19"/>
  <c r="AJ10" i="19"/>
  <c r="AI10" i="19"/>
  <c r="X10" i="19"/>
  <c r="V10" i="19"/>
  <c r="T10" i="19"/>
  <c r="P10" i="19"/>
  <c r="O10" i="19"/>
  <c r="N10" i="19"/>
  <c r="J10" i="19"/>
  <c r="I10" i="19"/>
  <c r="H10" i="19"/>
  <c r="BB5" i="19"/>
  <c r="AZ5" i="19"/>
  <c r="CN35" i="19"/>
  <c r="CL35" i="19"/>
  <c r="CJ35" i="19"/>
  <c r="AT34" i="19"/>
  <c r="AS34" i="19"/>
  <c r="AR34" i="19"/>
  <c r="AT28" i="19"/>
  <c r="AS28" i="19"/>
  <c r="AR28" i="19"/>
  <c r="AT22" i="19"/>
  <c r="AS22" i="19"/>
  <c r="AR22" i="19"/>
  <c r="AT5" i="19"/>
  <c r="AS5" i="19"/>
  <c r="AK34" i="19"/>
  <c r="AJ34" i="19"/>
  <c r="AI34" i="19"/>
  <c r="AK28" i="19"/>
  <c r="AJ28" i="19"/>
  <c r="AI28" i="19"/>
  <c r="AK22" i="19"/>
  <c r="AJ22" i="19"/>
  <c r="AI22" i="19"/>
  <c r="AK5" i="19"/>
  <c r="AJ5" i="19"/>
  <c r="Z265" i="19" l="1"/>
  <c r="CP266" i="19"/>
  <c r="CP267" i="19"/>
  <c r="AX265" i="19"/>
  <c r="BD266" i="19"/>
  <c r="CP268" i="19"/>
  <c r="U265" i="19"/>
  <c r="Y265" i="19"/>
  <c r="U73" i="19"/>
  <c r="K265" i="19"/>
  <c r="CG267" i="19"/>
  <c r="CG265" i="19" s="1"/>
  <c r="CF265" i="19"/>
  <c r="BD267" i="19"/>
  <c r="BD268" i="19"/>
  <c r="BD31" i="19"/>
  <c r="BD29" i="19"/>
  <c r="BD17" i="19"/>
  <c r="BD20" i="19"/>
  <c r="CP31" i="19"/>
  <c r="CG21" i="19"/>
  <c r="CG29" i="19"/>
  <c r="CG32" i="19"/>
  <c r="T201" i="19"/>
  <c r="U201" i="19" s="1"/>
  <c r="V41" i="19"/>
  <c r="N105" i="19"/>
  <c r="V233" i="19"/>
  <c r="BP41" i="19"/>
  <c r="AS105" i="19"/>
  <c r="CN265" i="19"/>
  <c r="BD21" i="19"/>
  <c r="BR41" i="19"/>
  <c r="AS73" i="19"/>
  <c r="CL73" i="19"/>
  <c r="T105" i="19"/>
  <c r="U105" i="19" s="1"/>
  <c r="AZ105" i="19"/>
  <c r="CP11" i="19"/>
  <c r="CF10" i="19"/>
  <c r="BD19" i="19"/>
  <c r="AK41" i="19"/>
  <c r="CE73" i="19"/>
  <c r="AK137" i="19"/>
  <c r="Q201" i="19"/>
  <c r="T41" i="19"/>
  <c r="U41" i="19" s="1"/>
  <c r="AR41" i="19"/>
  <c r="AU73" i="19"/>
  <c r="AZ73" i="19"/>
  <c r="BB105" i="19"/>
  <c r="AT105" i="19"/>
  <c r="CL105" i="19"/>
  <c r="BB137" i="19"/>
  <c r="BC137" i="19" s="1"/>
  <c r="BB41" i="19"/>
  <c r="AT73" i="19"/>
  <c r="X41" i="19"/>
  <c r="X73" i="19"/>
  <c r="P73" i="19"/>
  <c r="W105" i="19"/>
  <c r="CJ265" i="19"/>
  <c r="N233" i="19"/>
  <c r="CE233" i="19"/>
  <c r="I233" i="19"/>
  <c r="AJ41" i="19"/>
  <c r="AI73" i="19"/>
  <c r="CJ73" i="19"/>
  <c r="V73" i="19"/>
  <c r="AK105" i="19"/>
  <c r="CE105" i="19"/>
  <c r="AI105" i="19"/>
  <c r="BQ105" i="19"/>
  <c r="CF137" i="19"/>
  <c r="AT137" i="19"/>
  <c r="N169" i="19"/>
  <c r="AK169" i="19"/>
  <c r="BP105" i="19"/>
  <c r="AU41" i="19"/>
  <c r="AX41" i="19"/>
  <c r="AS41" i="19"/>
  <c r="AI41" i="19"/>
  <c r="N73" i="19"/>
  <c r="AJ73" i="19"/>
  <c r="O105" i="19"/>
  <c r="CF105" i="19"/>
  <c r="BP201" i="19"/>
  <c r="CF73" i="19"/>
  <c r="BP73" i="19"/>
  <c r="AJ105" i="19"/>
  <c r="BD38" i="19"/>
  <c r="O41" i="19"/>
  <c r="O73" i="19"/>
  <c r="BQ73" i="19"/>
  <c r="P105" i="19"/>
  <c r="AL105" i="19"/>
  <c r="N137" i="19"/>
  <c r="AJ137" i="19"/>
  <c r="P137" i="19"/>
  <c r="Q265" i="19"/>
  <c r="AJ169" i="19"/>
  <c r="BQ169" i="19"/>
  <c r="CJ201" i="19"/>
  <c r="AI201" i="19"/>
  <c r="V201" i="19"/>
  <c r="CN233" i="19"/>
  <c r="AL233" i="19"/>
  <c r="CL265" i="19"/>
  <c r="BB265" i="19"/>
  <c r="BC265" i="19" s="1"/>
  <c r="AU265" i="19"/>
  <c r="CF169" i="19"/>
  <c r="AU169" i="19"/>
  <c r="BQ201" i="19"/>
  <c r="Z233" i="19"/>
  <c r="AS233" i="19"/>
  <c r="J233" i="19"/>
  <c r="Y233" i="19" s="1"/>
  <c r="BQ233" i="19"/>
  <c r="T137" i="19"/>
  <c r="AZ265" i="19"/>
  <c r="W265" i="19"/>
  <c r="P169" i="19"/>
  <c r="BR169" i="19"/>
  <c r="CF201" i="19"/>
  <c r="X137" i="19"/>
  <c r="BR137" i="19"/>
  <c r="AS169" i="19"/>
  <c r="AJ201" i="19"/>
  <c r="BR201" i="19"/>
  <c r="H233" i="19"/>
  <c r="V137" i="19"/>
  <c r="W137" i="19" s="1"/>
  <c r="CE265" i="19"/>
  <c r="AT169" i="19"/>
  <c r="Q169" i="19"/>
  <c r="O201" i="19"/>
  <c r="AL201" i="19"/>
  <c r="BB201" i="19"/>
  <c r="BC201" i="19" s="1"/>
  <c r="AI233" i="19"/>
  <c r="AL137" i="19"/>
  <c r="CD137" i="19"/>
  <c r="AY137" i="19" s="1"/>
  <c r="BQ137" i="19"/>
  <c r="CD265" i="19"/>
  <c r="AL265" i="19"/>
  <c r="V169" i="19"/>
  <c r="AU201" i="19"/>
  <c r="AS201" i="19"/>
  <c r="CE201" i="19"/>
  <c r="AJ233" i="19"/>
  <c r="AT233" i="19"/>
  <c r="Q233" i="19"/>
  <c r="K233" i="19"/>
  <c r="AA233" i="19" s="1"/>
  <c r="AU233" i="19"/>
  <c r="CD233" i="19"/>
  <c r="AY233" i="19" s="1"/>
  <c r="BR233" i="19"/>
  <c r="CJ233" i="19"/>
  <c r="AX233" i="19"/>
  <c r="T233" i="19"/>
  <c r="Z201" i="19"/>
  <c r="X201" i="19"/>
  <c r="CL201" i="19"/>
  <c r="CN201" i="19"/>
  <c r="AZ169" i="19"/>
  <c r="BB169" i="19"/>
  <c r="AL169" i="19"/>
  <c r="CE169" i="19"/>
  <c r="BA169" i="19" s="1"/>
  <c r="X169" i="19"/>
  <c r="Y169" i="19" s="1"/>
  <c r="CL169" i="19"/>
  <c r="Z169" i="19"/>
  <c r="CD169" i="19"/>
  <c r="CJ169" i="19"/>
  <c r="T169" i="19"/>
  <c r="BR265" i="19"/>
  <c r="CE137" i="19"/>
  <c r="AU137" i="19"/>
  <c r="AX137" i="19"/>
  <c r="CJ137" i="19"/>
  <c r="Q137" i="19"/>
  <c r="AZ137" i="19"/>
  <c r="Z137" i="19"/>
  <c r="AU105" i="19"/>
  <c r="Z105" i="19"/>
  <c r="BR105" i="19"/>
  <c r="Q105" i="19"/>
  <c r="X105" i="19"/>
  <c r="CN105" i="19"/>
  <c r="Z73" i="19"/>
  <c r="CJ105" i="19"/>
  <c r="BR73" i="19"/>
  <c r="Q73" i="19"/>
  <c r="AL73" i="19"/>
  <c r="CD73" i="19"/>
  <c r="AL41" i="19"/>
  <c r="CN41" i="19"/>
  <c r="CJ41" i="19"/>
  <c r="CD41" i="19"/>
  <c r="Z41" i="19"/>
  <c r="CL41" i="19"/>
  <c r="CP30" i="19"/>
  <c r="Q16" i="19"/>
  <c r="AL28" i="19"/>
  <c r="BD23" i="19"/>
  <c r="AR9" i="19"/>
  <c r="CP38" i="19"/>
  <c r="CP17" i="19"/>
  <c r="CP26" i="19"/>
  <c r="BD12" i="19"/>
  <c r="CP35" i="19"/>
  <c r="CP20" i="19"/>
  <c r="BB28" i="19"/>
  <c r="BD15" i="19"/>
  <c r="AJ9" i="19"/>
  <c r="AK9" i="19"/>
  <c r="AS9" i="19"/>
  <c r="AU28" i="19"/>
  <c r="CP14" i="19"/>
  <c r="CP18" i="19"/>
  <c r="CP21" i="19"/>
  <c r="CP33" i="19"/>
  <c r="CG18" i="19"/>
  <c r="AT9" i="19"/>
  <c r="BR10" i="19"/>
  <c r="BD27" i="19"/>
  <c r="AX10" i="19"/>
  <c r="BB10" i="19"/>
  <c r="AL22" i="19"/>
  <c r="CG25" i="19"/>
  <c r="BD26" i="19"/>
  <c r="BD35" i="19"/>
  <c r="BD14" i="19"/>
  <c r="BB16" i="19"/>
  <c r="AU10" i="19"/>
  <c r="CP39" i="19"/>
  <c r="CP13" i="19"/>
  <c r="CP19" i="19"/>
  <c r="CL28" i="19"/>
  <c r="CP32" i="19"/>
  <c r="CG39" i="19"/>
  <c r="CG36" i="19"/>
  <c r="CD10" i="19"/>
  <c r="CG19" i="19"/>
  <c r="CG26" i="19"/>
  <c r="AI9" i="19"/>
  <c r="CN28" i="19"/>
  <c r="CG17" i="19"/>
  <c r="CG11" i="19"/>
  <c r="CG20" i="19"/>
  <c r="AL34" i="19"/>
  <c r="CG31" i="19"/>
  <c r="CG33" i="19"/>
  <c r="BD32" i="19"/>
  <c r="BD36" i="19"/>
  <c r="BD39" i="19"/>
  <c r="CL10" i="19"/>
  <c r="CJ10" i="19"/>
  <c r="CN16" i="19"/>
  <c r="CP25" i="19"/>
  <c r="CE10" i="19"/>
  <c r="CG15" i="19"/>
  <c r="BD30" i="19"/>
  <c r="BD33" i="19"/>
  <c r="AL16" i="19"/>
  <c r="AU34" i="19"/>
  <c r="CN10" i="19"/>
  <c r="CP29" i="19"/>
  <c r="AZ10" i="19"/>
  <c r="AX16" i="19"/>
  <c r="CP36" i="19"/>
  <c r="BD24" i="19"/>
  <c r="CG38" i="19"/>
  <c r="CE16" i="19"/>
  <c r="AL10" i="19"/>
  <c r="CG14" i="19"/>
  <c r="CF16" i="19"/>
  <c r="CG30" i="19"/>
  <c r="BB34" i="19"/>
  <c r="BD18" i="19"/>
  <c r="CL34" i="19"/>
  <c r="AU16" i="19"/>
  <c r="BD11" i="19"/>
  <c r="CP37" i="19"/>
  <c r="CL22" i="19"/>
  <c r="CP27" i="19"/>
  <c r="CG37" i="19"/>
  <c r="CG24" i="19"/>
  <c r="BD25" i="19"/>
  <c r="CP23" i="19"/>
  <c r="AU22" i="19"/>
  <c r="CN22" i="19"/>
  <c r="AZ16" i="19"/>
  <c r="BD13" i="19"/>
  <c r="AX22" i="19"/>
  <c r="CD16" i="19"/>
  <c r="CG12" i="19"/>
  <c r="CG13" i="19"/>
  <c r="CJ28" i="19"/>
  <c r="CP24" i="19"/>
  <c r="CJ22" i="19"/>
  <c r="CJ16" i="19"/>
  <c r="CL16" i="19"/>
  <c r="CP15" i="19"/>
  <c r="CP12" i="19"/>
  <c r="Q10" i="19"/>
  <c r="K10" i="19"/>
  <c r="AX34" i="19"/>
  <c r="K16" i="19"/>
  <c r="CN34" i="19"/>
  <c r="AZ22" i="19"/>
  <c r="AZ34" i="19"/>
  <c r="AZ28" i="19"/>
  <c r="AX28" i="19"/>
  <c r="CJ34" i="19"/>
  <c r="BB22" i="19"/>
  <c r="Z10" i="19"/>
  <c r="Z16" i="19"/>
  <c r="Z39" i="19"/>
  <c r="Z38" i="19"/>
  <c r="Z35" i="19"/>
  <c r="Z23" i="19"/>
  <c r="Z26" i="19"/>
  <c r="Z27" i="19"/>
  <c r="Z29" i="19"/>
  <c r="Z32" i="19"/>
  <c r="Z33" i="19"/>
  <c r="AK8" i="28"/>
  <c r="AJ8" i="28"/>
  <c r="AI8" i="28"/>
  <c r="AH8" i="28"/>
  <c r="AF8" i="28"/>
  <c r="AE8" i="28"/>
  <c r="AD8" i="28"/>
  <c r="AC8" i="28"/>
  <c r="S8" i="28"/>
  <c r="R8" i="28"/>
  <c r="Q8" i="28"/>
  <c r="P8" i="28"/>
  <c r="N8" i="28"/>
  <c r="M8" i="28"/>
  <c r="L8" i="28"/>
  <c r="K8" i="28"/>
  <c r="AX8" i="28"/>
  <c r="AW8" i="28"/>
  <c r="AV8" i="28"/>
  <c r="AU8" i="28"/>
  <c r="BC8" i="28"/>
  <c r="BB8" i="28"/>
  <c r="BA8" i="28"/>
  <c r="AZ8" i="28"/>
  <c r="BN8" i="28"/>
  <c r="BM8" i="28"/>
  <c r="BL8" i="28"/>
  <c r="BK8" i="28"/>
  <c r="BI8" i="28"/>
  <c r="BH8" i="28"/>
  <c r="BG8" i="28"/>
  <c r="BF8" i="28"/>
  <c r="AT8" i="28"/>
  <c r="AS8" i="28"/>
  <c r="AR8" i="28"/>
  <c r="AQ8" i="28"/>
  <c r="AB8" i="28"/>
  <c r="AA8" i="28"/>
  <c r="Z8" i="28"/>
  <c r="Y8" i="28"/>
  <c r="H8" i="28"/>
  <c r="I8" i="28"/>
  <c r="J8" i="28"/>
  <c r="G8" i="28"/>
  <c r="BM108" i="28"/>
  <c r="BL108" i="28"/>
  <c r="BK108" i="28"/>
  <c r="BH108" i="28"/>
  <c r="BG108" i="28"/>
  <c r="BF108" i="28"/>
  <c r="BC108" i="28"/>
  <c r="AX108" i="28"/>
  <c r="AT108" i="28"/>
  <c r="AK108" i="28"/>
  <c r="AF108" i="28"/>
  <c r="AB108" i="28"/>
  <c r="S108" i="28"/>
  <c r="N108" i="28"/>
  <c r="J108" i="28"/>
  <c r="BM107" i="28"/>
  <c r="BL107" i="28"/>
  <c r="BL105" i="28" s="1"/>
  <c r="BK107" i="28"/>
  <c r="BH107" i="28"/>
  <c r="BG107" i="28"/>
  <c r="BF107" i="28"/>
  <c r="BC107" i="28"/>
  <c r="AX107" i="28"/>
  <c r="AT107" i="28"/>
  <c r="AK107" i="28"/>
  <c r="AF107" i="28"/>
  <c r="AB107" i="28"/>
  <c r="S107" i="28"/>
  <c r="N107" i="28"/>
  <c r="J107" i="28"/>
  <c r="BM106" i="28"/>
  <c r="BL106" i="28"/>
  <c r="BK106" i="28"/>
  <c r="BH106" i="28"/>
  <c r="BG106" i="28"/>
  <c r="BF106" i="28"/>
  <c r="BC106" i="28"/>
  <c r="AX106" i="28"/>
  <c r="AX105" i="28" s="1"/>
  <c r="AT106" i="28"/>
  <c r="AK106" i="28"/>
  <c r="AF106" i="28"/>
  <c r="AB106" i="28"/>
  <c r="S106" i="28"/>
  <c r="N106" i="28"/>
  <c r="J106" i="28"/>
  <c r="BB105" i="28"/>
  <c r="BA105" i="28"/>
  <c r="AZ105" i="28"/>
  <c r="AW105" i="28"/>
  <c r="AV105" i="28"/>
  <c r="AU105" i="28"/>
  <c r="AS105" i="28"/>
  <c r="AR105" i="28"/>
  <c r="AQ105" i="28"/>
  <c r="AJ105" i="28"/>
  <c r="AI105" i="28"/>
  <c r="AH105" i="28"/>
  <c r="AE105" i="28"/>
  <c r="AD105" i="28"/>
  <c r="AC105" i="28"/>
  <c r="AA105" i="28"/>
  <c r="Z105" i="28"/>
  <c r="Y105" i="28"/>
  <c r="R105" i="28"/>
  <c r="Q105" i="28"/>
  <c r="P105" i="28"/>
  <c r="N105" i="28"/>
  <c r="M105" i="28"/>
  <c r="L105" i="28"/>
  <c r="K105" i="28"/>
  <c r="I105" i="28"/>
  <c r="H105" i="28"/>
  <c r="G105" i="28"/>
  <c r="BM103" i="28"/>
  <c r="BL103" i="28"/>
  <c r="BK103" i="28"/>
  <c r="BH103" i="28"/>
  <c r="BG103" i="28"/>
  <c r="BF103" i="28"/>
  <c r="BC103" i="28"/>
  <c r="AX103" i="28"/>
  <c r="AT103" i="28"/>
  <c r="AK103" i="28"/>
  <c r="AF103" i="28"/>
  <c r="AB103" i="28"/>
  <c r="S103" i="28"/>
  <c r="N103" i="28"/>
  <c r="J103" i="28"/>
  <c r="BM102" i="28"/>
  <c r="BL102" i="28"/>
  <c r="BK102" i="28"/>
  <c r="BH102" i="28"/>
  <c r="BG102" i="28"/>
  <c r="BF102" i="28"/>
  <c r="BC102" i="28"/>
  <c r="AX102" i="28"/>
  <c r="AT102" i="28"/>
  <c r="AK102" i="28"/>
  <c r="AF102" i="28"/>
  <c r="AB102" i="28"/>
  <c r="S102" i="28"/>
  <c r="N102" i="28"/>
  <c r="J102" i="28"/>
  <c r="BM101" i="28"/>
  <c r="BL101" i="28"/>
  <c r="BK101" i="28"/>
  <c r="BH101" i="28"/>
  <c r="BG101" i="28"/>
  <c r="BF101" i="28"/>
  <c r="BC101" i="28"/>
  <c r="AX101" i="28"/>
  <c r="AT101" i="28"/>
  <c r="AT100" i="28" s="1"/>
  <c r="AK101" i="28"/>
  <c r="AF101" i="28"/>
  <c r="AB101" i="28"/>
  <c r="S101" i="28"/>
  <c r="BN101" i="28" s="1"/>
  <c r="N101" i="28"/>
  <c r="N100" i="28" s="1"/>
  <c r="J101" i="28"/>
  <c r="BB100" i="28"/>
  <c r="BA100" i="28"/>
  <c r="AZ100" i="28"/>
  <c r="AX100" i="28"/>
  <c r="AW100" i="28"/>
  <c r="AV100" i="28"/>
  <c r="AV93" i="28" s="1"/>
  <c r="AU100" i="28"/>
  <c r="AS100" i="28"/>
  <c r="AR100" i="28"/>
  <c r="AQ100" i="28"/>
  <c r="AK100" i="28"/>
  <c r="AJ100" i="28"/>
  <c r="AI100" i="28"/>
  <c r="AH100" i="28"/>
  <c r="AH93" i="28" s="1"/>
  <c r="AE100" i="28"/>
  <c r="AD100" i="28"/>
  <c r="AC100" i="28"/>
  <c r="AA100" i="28"/>
  <c r="Z100" i="28"/>
  <c r="Z93" i="28" s="1"/>
  <c r="Y100" i="28"/>
  <c r="Y93" i="28" s="1"/>
  <c r="R100" i="28"/>
  <c r="Q100" i="28"/>
  <c r="P100" i="28"/>
  <c r="M100" i="28"/>
  <c r="L100" i="28"/>
  <c r="L93" i="28" s="1"/>
  <c r="K100" i="28"/>
  <c r="I100" i="28"/>
  <c r="H100" i="28"/>
  <c r="G100" i="28"/>
  <c r="G93" i="28" s="1"/>
  <c r="BM99" i="28"/>
  <c r="BL99" i="28"/>
  <c r="BK99" i="28"/>
  <c r="BH99" i="28"/>
  <c r="BG99" i="28"/>
  <c r="BF99" i="28"/>
  <c r="BC99" i="28"/>
  <c r="AX99" i="28"/>
  <c r="AT99" i="28"/>
  <c r="AK99" i="28"/>
  <c r="AF99" i="28"/>
  <c r="AB99" i="28"/>
  <c r="S99" i="28"/>
  <c r="N99" i="28"/>
  <c r="J99" i="28"/>
  <c r="BM98" i="28"/>
  <c r="BL98" i="28"/>
  <c r="BK98" i="28"/>
  <c r="BH98" i="28"/>
  <c r="BG98" i="28"/>
  <c r="BF98" i="28"/>
  <c r="BC98" i="28"/>
  <c r="BC96" i="28" s="1"/>
  <c r="AX98" i="28"/>
  <c r="AT98" i="28"/>
  <c r="AK98" i="28"/>
  <c r="AF98" i="28"/>
  <c r="AB98" i="28"/>
  <c r="S98" i="28"/>
  <c r="N98" i="28"/>
  <c r="J98" i="28"/>
  <c r="J96" i="28" s="1"/>
  <c r="BM97" i="28"/>
  <c r="BL97" i="28"/>
  <c r="BL96" i="28" s="1"/>
  <c r="BK97" i="28"/>
  <c r="BK96" i="28" s="1"/>
  <c r="BH97" i="28"/>
  <c r="BG97" i="28"/>
  <c r="BF97" i="28"/>
  <c r="BC97" i="28"/>
  <c r="AX97" i="28"/>
  <c r="AX96" i="28" s="1"/>
  <c r="AT97" i="28"/>
  <c r="AT96" i="28" s="1"/>
  <c r="AK97" i="28"/>
  <c r="AF97" i="28"/>
  <c r="AB97" i="28"/>
  <c r="S97" i="28"/>
  <c r="N97" i="28"/>
  <c r="N96" i="28" s="1"/>
  <c r="J97" i="28"/>
  <c r="BB96" i="28"/>
  <c r="BB93" i="28" s="1"/>
  <c r="BA96" i="28"/>
  <c r="AZ96" i="28"/>
  <c r="AW96" i="28"/>
  <c r="AV96" i="28"/>
  <c r="AU96" i="28"/>
  <c r="AS96" i="28"/>
  <c r="AS93" i="28" s="1"/>
  <c r="AR96" i="28"/>
  <c r="AQ96" i="28"/>
  <c r="AK96" i="28"/>
  <c r="AJ96" i="28"/>
  <c r="AI96" i="28"/>
  <c r="AI93" i="28" s="1"/>
  <c r="AH96" i="28"/>
  <c r="AE96" i="28"/>
  <c r="AE93" i="28" s="1"/>
  <c r="AD96" i="28"/>
  <c r="AD93" i="28" s="1"/>
  <c r="AC96" i="28"/>
  <c r="AB96" i="28"/>
  <c r="AA96" i="28"/>
  <c r="AA93" i="28" s="1"/>
  <c r="Z96" i="28"/>
  <c r="Y96" i="28"/>
  <c r="R96" i="28"/>
  <c r="Q96" i="28"/>
  <c r="P96" i="28"/>
  <c r="M96" i="28"/>
  <c r="M93" i="28" s="1"/>
  <c r="L96" i="28"/>
  <c r="K96" i="28"/>
  <c r="I96" i="28"/>
  <c r="H96" i="28"/>
  <c r="G96" i="28"/>
  <c r="BM95" i="28"/>
  <c r="BL95" i="28"/>
  <c r="BK95" i="28"/>
  <c r="BH95" i="28"/>
  <c r="BG95" i="28"/>
  <c r="BF95" i="28"/>
  <c r="BC95" i="28"/>
  <c r="AX95" i="28"/>
  <c r="AT95" i="28"/>
  <c r="AK95" i="28"/>
  <c r="BN95" i="28" s="1"/>
  <c r="AF95" i="28"/>
  <c r="AB95" i="28"/>
  <c r="S95" i="28"/>
  <c r="N95" i="28"/>
  <c r="J95" i="28"/>
  <c r="BM94" i="28"/>
  <c r="BL94" i="28"/>
  <c r="BK94" i="28"/>
  <c r="BH94" i="28"/>
  <c r="BG94" i="28"/>
  <c r="BF94" i="28"/>
  <c r="BC94" i="28"/>
  <c r="AX94" i="28"/>
  <c r="AT94" i="28"/>
  <c r="AK94" i="28"/>
  <c r="AF94" i="28"/>
  <c r="AB94" i="28"/>
  <c r="S94" i="28"/>
  <c r="N94" i="28"/>
  <c r="J94" i="28"/>
  <c r="AU93" i="28"/>
  <c r="Q93" i="28"/>
  <c r="H93" i="28"/>
  <c r="BM91" i="28"/>
  <c r="BL91" i="28"/>
  <c r="BK91" i="28"/>
  <c r="BH91" i="28"/>
  <c r="BG91" i="28"/>
  <c r="BF91" i="28"/>
  <c r="BC91" i="28"/>
  <c r="AX91" i="28"/>
  <c r="AT91" i="28"/>
  <c r="AK91" i="28"/>
  <c r="AF91" i="28"/>
  <c r="AB91" i="28"/>
  <c r="S91" i="28"/>
  <c r="N91" i="28"/>
  <c r="J91" i="28"/>
  <c r="BM90" i="28"/>
  <c r="BL90" i="28"/>
  <c r="BK90" i="28"/>
  <c r="BH90" i="28"/>
  <c r="BG90" i="28"/>
  <c r="BF90" i="28"/>
  <c r="BC90" i="28"/>
  <c r="AX90" i="28"/>
  <c r="AT90" i="28"/>
  <c r="AK90" i="28"/>
  <c r="AF90" i="28"/>
  <c r="AB90" i="28"/>
  <c r="S90" i="28"/>
  <c r="N90" i="28"/>
  <c r="J90" i="28"/>
  <c r="BI90" i="28" s="1"/>
  <c r="BM89" i="28"/>
  <c r="BM88" i="28" s="1"/>
  <c r="BL89" i="28"/>
  <c r="BL88" i="28" s="1"/>
  <c r="BK89" i="28"/>
  <c r="BH89" i="28"/>
  <c r="BG89" i="28"/>
  <c r="BF89" i="28"/>
  <c r="BC89" i="28"/>
  <c r="AX89" i="28"/>
  <c r="AX88" i="28" s="1"/>
  <c r="AT89" i="28"/>
  <c r="AK89" i="28"/>
  <c r="AF89" i="28"/>
  <c r="AF88" i="28" s="1"/>
  <c r="AB89" i="28"/>
  <c r="S89" i="28"/>
  <c r="N89" i="28"/>
  <c r="J89" i="28"/>
  <c r="BB88" i="28"/>
  <c r="BA88" i="28"/>
  <c r="BA81" i="28" s="1"/>
  <c r="AZ88" i="28"/>
  <c r="AW88" i="28"/>
  <c r="AV88" i="28"/>
  <c r="AU88" i="28"/>
  <c r="AS88" i="28"/>
  <c r="AR88" i="28"/>
  <c r="AQ88" i="28"/>
  <c r="AJ88" i="28"/>
  <c r="AI88" i="28"/>
  <c r="AH88" i="28"/>
  <c r="AE88" i="28"/>
  <c r="AD88" i="28"/>
  <c r="AC88" i="28"/>
  <c r="AB88" i="28"/>
  <c r="AA88" i="28"/>
  <c r="Z88" i="28"/>
  <c r="Y88" i="28"/>
  <c r="R88" i="28"/>
  <c r="Q88" i="28"/>
  <c r="P88" i="28"/>
  <c r="M88" i="28"/>
  <c r="L88" i="28"/>
  <c r="K88" i="28"/>
  <c r="I88" i="28"/>
  <c r="H88" i="28"/>
  <c r="G88" i="28"/>
  <c r="BM87" i="28"/>
  <c r="BL87" i="28"/>
  <c r="BK87" i="28"/>
  <c r="BH87" i="28"/>
  <c r="BH84" i="28" s="1"/>
  <c r="BG87" i="28"/>
  <c r="BF87" i="28"/>
  <c r="BC87" i="28"/>
  <c r="AX87" i="28"/>
  <c r="AT87" i="28"/>
  <c r="AK87" i="28"/>
  <c r="AF87" i="28"/>
  <c r="AB87" i="28"/>
  <c r="AB84" i="28" s="1"/>
  <c r="S87" i="28"/>
  <c r="N87" i="28"/>
  <c r="J87" i="28"/>
  <c r="BM86" i="28"/>
  <c r="BL86" i="28"/>
  <c r="BK86" i="28"/>
  <c r="BH86" i="28"/>
  <c r="BG86" i="28"/>
  <c r="BF86" i="28"/>
  <c r="BC86" i="28"/>
  <c r="AX86" i="28"/>
  <c r="AT86" i="28"/>
  <c r="AK86" i="28"/>
  <c r="AF86" i="28"/>
  <c r="AB86" i="28"/>
  <c r="S86" i="28"/>
  <c r="S84" i="28" s="1"/>
  <c r="N86" i="28"/>
  <c r="J86" i="28"/>
  <c r="BM85" i="28"/>
  <c r="BM84" i="28" s="1"/>
  <c r="BL85" i="28"/>
  <c r="BK85" i="28"/>
  <c r="BH85" i="28"/>
  <c r="BG85" i="28"/>
  <c r="BF85" i="28"/>
  <c r="BC85" i="28"/>
  <c r="AX85" i="28"/>
  <c r="AT85" i="28"/>
  <c r="AT84" i="28" s="1"/>
  <c r="AK85" i="28"/>
  <c r="AF85" i="28"/>
  <c r="AB85" i="28"/>
  <c r="S85" i="28"/>
  <c r="N85" i="28"/>
  <c r="J85" i="28"/>
  <c r="BC84" i="28"/>
  <c r="BB84" i="28"/>
  <c r="BA84" i="28"/>
  <c r="AZ84" i="28"/>
  <c r="AW84" i="28"/>
  <c r="AW81" i="28" s="1"/>
  <c r="AV84" i="28"/>
  <c r="AU84" i="28"/>
  <c r="AS84" i="28"/>
  <c r="AR84" i="28"/>
  <c r="AR81" i="28" s="1"/>
  <c r="AQ84" i="28"/>
  <c r="AJ84" i="28"/>
  <c r="AI84" i="28"/>
  <c r="AH84" i="28"/>
  <c r="AE84" i="28"/>
  <c r="AD84" i="28"/>
  <c r="AD81" i="28" s="1"/>
  <c r="AC84" i="28"/>
  <c r="AA84" i="28"/>
  <c r="AA81" i="28" s="1"/>
  <c r="Z84" i="28"/>
  <c r="Y84" i="28"/>
  <c r="R84" i="28"/>
  <c r="Q84" i="28"/>
  <c r="P84" i="28"/>
  <c r="P81" i="28" s="1"/>
  <c r="M84" i="28"/>
  <c r="M81" i="28" s="1"/>
  <c r="L84" i="28"/>
  <c r="K84" i="28"/>
  <c r="I84" i="28"/>
  <c r="H84" i="28"/>
  <c r="G84" i="28"/>
  <c r="G81" i="28" s="1"/>
  <c r="BM83" i="28"/>
  <c r="BL83" i="28"/>
  <c r="BK83" i="28"/>
  <c r="BH83" i="28"/>
  <c r="BG83" i="28"/>
  <c r="BF83" i="28"/>
  <c r="BC83" i="28"/>
  <c r="AX83" i="28"/>
  <c r="AT83" i="28"/>
  <c r="AK83" i="28"/>
  <c r="AF83" i="28"/>
  <c r="AB83" i="28"/>
  <c r="S83" i="28"/>
  <c r="N83" i="28"/>
  <c r="J83" i="28"/>
  <c r="BM82" i="28"/>
  <c r="BL82" i="28"/>
  <c r="BK82" i="28"/>
  <c r="BH82" i="28"/>
  <c r="BG82" i="28"/>
  <c r="BF82" i="28"/>
  <c r="BC82" i="28"/>
  <c r="AX82" i="28"/>
  <c r="AT82" i="28"/>
  <c r="AK82" i="28"/>
  <c r="AF82" i="28"/>
  <c r="AB82" i="28"/>
  <c r="S82" i="28"/>
  <c r="N82" i="28"/>
  <c r="J82" i="28"/>
  <c r="AZ81" i="28"/>
  <c r="AV81" i="28"/>
  <c r="AI81" i="28"/>
  <c r="AC81" i="28"/>
  <c r="Z81" i="28"/>
  <c r="BM79" i="28"/>
  <c r="BL79" i="28"/>
  <c r="BK79" i="28"/>
  <c r="BH79" i="28"/>
  <c r="BG79" i="28"/>
  <c r="BF79" i="28"/>
  <c r="BC79" i="28"/>
  <c r="AX79" i="28"/>
  <c r="AT79" i="28"/>
  <c r="AK79" i="28"/>
  <c r="AF79" i="28"/>
  <c r="AB79" i="28"/>
  <c r="S79" i="28"/>
  <c r="N79" i="28"/>
  <c r="J79" i="28"/>
  <c r="BM78" i="28"/>
  <c r="BL78" i="28"/>
  <c r="BK78" i="28"/>
  <c r="BH78" i="28"/>
  <c r="BG78" i="28"/>
  <c r="BF78" i="28"/>
  <c r="BC78" i="28"/>
  <c r="AX78" i="28"/>
  <c r="AT78" i="28"/>
  <c r="AK78" i="28"/>
  <c r="AF78" i="28"/>
  <c r="AB78" i="28"/>
  <c r="S78" i="28"/>
  <c r="N78" i="28"/>
  <c r="J78" i="28"/>
  <c r="J76" i="28" s="1"/>
  <c r="BM77" i="28"/>
  <c r="BM76" i="28" s="1"/>
  <c r="BL77" i="28"/>
  <c r="BK77" i="28"/>
  <c r="BH77" i="28"/>
  <c r="BG77" i="28"/>
  <c r="BF77" i="28"/>
  <c r="BC77" i="28"/>
  <c r="AX77" i="28"/>
  <c r="AX76" i="28" s="1"/>
  <c r="AT77" i="28"/>
  <c r="AT76" i="28" s="1"/>
  <c r="AK77" i="28"/>
  <c r="AK76" i="28" s="1"/>
  <c r="AF77" i="28"/>
  <c r="AB77" i="28"/>
  <c r="S77" i="28"/>
  <c r="N77" i="28"/>
  <c r="J77" i="28"/>
  <c r="BB76" i="28"/>
  <c r="BA76" i="28"/>
  <c r="AZ76" i="28"/>
  <c r="AZ69" i="28" s="1"/>
  <c r="AW76" i="28"/>
  <c r="AV76" i="28"/>
  <c r="AU76" i="28"/>
  <c r="AS76" i="28"/>
  <c r="AR76" i="28"/>
  <c r="AQ76" i="28"/>
  <c r="AQ69" i="28" s="1"/>
  <c r="AJ76" i="28"/>
  <c r="AI76" i="28"/>
  <c r="AH76" i="28"/>
  <c r="AE76" i="28"/>
  <c r="AD76" i="28"/>
  <c r="AC76" i="28"/>
  <c r="AA76" i="28"/>
  <c r="Z76" i="28"/>
  <c r="Z69" i="28" s="1"/>
  <c r="Y76" i="28"/>
  <c r="R76" i="28"/>
  <c r="Q76" i="28"/>
  <c r="P76" i="28"/>
  <c r="M76" i="28"/>
  <c r="L76" i="28"/>
  <c r="K76" i="28"/>
  <c r="K69" i="28" s="1"/>
  <c r="I76" i="28"/>
  <c r="H76" i="28"/>
  <c r="G76" i="28"/>
  <c r="BM75" i="28"/>
  <c r="BL75" i="28"/>
  <c r="BK75" i="28"/>
  <c r="BH75" i="28"/>
  <c r="BG75" i="28"/>
  <c r="BF75" i="28"/>
  <c r="BC75" i="28"/>
  <c r="AX75" i="28"/>
  <c r="AT75" i="28"/>
  <c r="AK75" i="28"/>
  <c r="AF75" i="28"/>
  <c r="AB75" i="28"/>
  <c r="S75" i="28"/>
  <c r="N75" i="28"/>
  <c r="J75" i="28"/>
  <c r="BM74" i="28"/>
  <c r="BL74" i="28"/>
  <c r="BK74" i="28"/>
  <c r="BH74" i="28"/>
  <c r="BG74" i="28"/>
  <c r="BF74" i="28"/>
  <c r="BC74" i="28"/>
  <c r="AX74" i="28"/>
  <c r="AT74" i="28"/>
  <c r="AK74" i="28"/>
  <c r="AF74" i="28"/>
  <c r="AB74" i="28"/>
  <c r="S74" i="28"/>
  <c r="BN74" i="28" s="1"/>
  <c r="N74" i="28"/>
  <c r="J74" i="28"/>
  <c r="BM73" i="28"/>
  <c r="BM72" i="28" s="1"/>
  <c r="BL73" i="28"/>
  <c r="BK73" i="28"/>
  <c r="BH73" i="28"/>
  <c r="BG73" i="28"/>
  <c r="BF73" i="28"/>
  <c r="BF72" i="28" s="1"/>
  <c r="BC73" i="28"/>
  <c r="AX73" i="28"/>
  <c r="AT73" i="28"/>
  <c r="AK73" i="28"/>
  <c r="AF73" i="28"/>
  <c r="AB73" i="28"/>
  <c r="S73" i="28"/>
  <c r="N73" i="28"/>
  <c r="J73" i="28"/>
  <c r="BB72" i="28"/>
  <c r="BA72" i="28"/>
  <c r="AZ72" i="28"/>
  <c r="AW72" i="28"/>
  <c r="AW69" i="28" s="1"/>
  <c r="AV72" i="28"/>
  <c r="AV69" i="28" s="1"/>
  <c r="AU72" i="28"/>
  <c r="AU69" i="28" s="1"/>
  <c r="AS72" i="28"/>
  <c r="AR72" i="28"/>
  <c r="AQ72" i="28"/>
  <c r="AJ72" i="28"/>
  <c r="AI72" i="28"/>
  <c r="AH72" i="28"/>
  <c r="AH69" i="28" s="1"/>
  <c r="AE72" i="28"/>
  <c r="AE69" i="28" s="1"/>
  <c r="AD72" i="28"/>
  <c r="AC72" i="28"/>
  <c r="AA72" i="28"/>
  <c r="Z72" i="28"/>
  <c r="Y72" i="28"/>
  <c r="R72" i="28"/>
  <c r="Q72" i="28"/>
  <c r="Q69" i="28" s="1"/>
  <c r="P72" i="28"/>
  <c r="M72" i="28"/>
  <c r="L72" i="28"/>
  <c r="K72" i="28"/>
  <c r="I72" i="28"/>
  <c r="H72" i="28"/>
  <c r="H69" i="28" s="1"/>
  <c r="G72" i="28"/>
  <c r="BM71" i="28"/>
  <c r="BL71" i="28"/>
  <c r="BK71" i="28"/>
  <c r="BH71" i="28"/>
  <c r="BG71" i="28"/>
  <c r="BF71" i="28"/>
  <c r="BC71" i="28"/>
  <c r="AX71" i="28"/>
  <c r="AT71" i="28"/>
  <c r="AK71" i="28"/>
  <c r="AF71" i="28"/>
  <c r="AB71" i="28"/>
  <c r="S71" i="28"/>
  <c r="N71" i="28"/>
  <c r="J71" i="28"/>
  <c r="BM70" i="28"/>
  <c r="BL70" i="28"/>
  <c r="BK70" i="28"/>
  <c r="BH70" i="28"/>
  <c r="BG70" i="28"/>
  <c r="BF70" i="28"/>
  <c r="BC70" i="28"/>
  <c r="AX70" i="28"/>
  <c r="AT70" i="28"/>
  <c r="AK70" i="28"/>
  <c r="AF70" i="28"/>
  <c r="AB70" i="28"/>
  <c r="S70" i="28"/>
  <c r="N70" i="28"/>
  <c r="J70" i="28"/>
  <c r="BA69" i="28"/>
  <c r="AR69" i="28"/>
  <c r="L69" i="28"/>
  <c r="BM67" i="28"/>
  <c r="BL67" i="28"/>
  <c r="BK67" i="28"/>
  <c r="BH67" i="28"/>
  <c r="BG67" i="28"/>
  <c r="BF67" i="28"/>
  <c r="BC67" i="28"/>
  <c r="AX67" i="28"/>
  <c r="AT67" i="28"/>
  <c r="AK67" i="28"/>
  <c r="AF67" i="28"/>
  <c r="AB67" i="28"/>
  <c r="S67" i="28"/>
  <c r="N67" i="28"/>
  <c r="J67" i="28"/>
  <c r="BM66" i="28"/>
  <c r="BL66" i="28"/>
  <c r="BK66" i="28"/>
  <c r="BH66" i="28"/>
  <c r="BG66" i="28"/>
  <c r="BF66" i="28"/>
  <c r="BC66" i="28"/>
  <c r="AX66" i="28"/>
  <c r="AT66" i="28"/>
  <c r="AK66" i="28"/>
  <c r="AF66" i="28"/>
  <c r="AB66" i="28"/>
  <c r="AB64" i="28" s="1"/>
  <c r="S66" i="28"/>
  <c r="N66" i="28"/>
  <c r="J66" i="28"/>
  <c r="BI66" i="28" s="1"/>
  <c r="BM65" i="28"/>
  <c r="BM64" i="28" s="1"/>
  <c r="BL65" i="28"/>
  <c r="BL64" i="28" s="1"/>
  <c r="BK65" i="28"/>
  <c r="BH65" i="28"/>
  <c r="BG65" i="28"/>
  <c r="BF65" i="28"/>
  <c r="BC65" i="28"/>
  <c r="AX65" i="28"/>
  <c r="AX64" i="28" s="1"/>
  <c r="AT65" i="28"/>
  <c r="AK65" i="28"/>
  <c r="AF65" i="28"/>
  <c r="AF64" i="28" s="1"/>
  <c r="AB65" i="28"/>
  <c r="S65" i="28"/>
  <c r="N65" i="28"/>
  <c r="J65" i="28"/>
  <c r="BB64" i="28"/>
  <c r="BA64" i="28"/>
  <c r="BA57" i="28" s="1"/>
  <c r="AZ64" i="28"/>
  <c r="AW64" i="28"/>
  <c r="AV64" i="28"/>
  <c r="AU64" i="28"/>
  <c r="AS64" i="28"/>
  <c r="AR64" i="28"/>
  <c r="AQ64" i="28"/>
  <c r="AJ64" i="28"/>
  <c r="AI64" i="28"/>
  <c r="AH64" i="28"/>
  <c r="AE64" i="28"/>
  <c r="AD64" i="28"/>
  <c r="AC64" i="28"/>
  <c r="AA64" i="28"/>
  <c r="Z64" i="28"/>
  <c r="Y64" i="28"/>
  <c r="R64" i="28"/>
  <c r="Q64" i="28"/>
  <c r="P64" i="28"/>
  <c r="M64" i="28"/>
  <c r="L64" i="28"/>
  <c r="K64" i="28"/>
  <c r="I64" i="28"/>
  <c r="H64" i="28"/>
  <c r="H57" i="28" s="1"/>
  <c r="G64" i="28"/>
  <c r="BM63" i="28"/>
  <c r="BL63" i="28"/>
  <c r="BK63" i="28"/>
  <c r="BH63" i="28"/>
  <c r="BG63" i="28"/>
  <c r="BF63" i="28"/>
  <c r="BC63" i="28"/>
  <c r="AX63" i="28"/>
  <c r="AT63" i="28"/>
  <c r="AK63" i="28"/>
  <c r="AF63" i="28"/>
  <c r="AB63" i="28"/>
  <c r="S63" i="28"/>
  <c r="N63" i="28"/>
  <c r="J63" i="28"/>
  <c r="BI63" i="28" s="1"/>
  <c r="BM62" i="28"/>
  <c r="BL62" i="28"/>
  <c r="BK62" i="28"/>
  <c r="BH62" i="28"/>
  <c r="BH60" i="28" s="1"/>
  <c r="BG62" i="28"/>
  <c r="BF62" i="28"/>
  <c r="BC62" i="28"/>
  <c r="AX62" i="28"/>
  <c r="AT62" i="28"/>
  <c r="AK62" i="28"/>
  <c r="AF62" i="28"/>
  <c r="AB62" i="28"/>
  <c r="S62" i="28"/>
  <c r="N62" i="28"/>
  <c r="J62" i="28"/>
  <c r="BM61" i="28"/>
  <c r="BM60" i="28" s="1"/>
  <c r="BL61" i="28"/>
  <c r="BL60" i="28" s="1"/>
  <c r="BK61" i="28"/>
  <c r="BH61" i="28"/>
  <c r="BG61" i="28"/>
  <c r="BF61" i="28"/>
  <c r="BC61" i="28"/>
  <c r="BC60" i="28" s="1"/>
  <c r="AX61" i="28"/>
  <c r="AT61" i="28"/>
  <c r="AK61" i="28"/>
  <c r="AK60" i="28" s="1"/>
  <c r="AF61" i="28"/>
  <c r="AB61" i="28"/>
  <c r="S61" i="28"/>
  <c r="S60" i="28" s="1"/>
  <c r="N61" i="28"/>
  <c r="J61" i="28"/>
  <c r="BB60" i="28"/>
  <c r="BA60" i="28"/>
  <c r="AZ60" i="28"/>
  <c r="AW60" i="28"/>
  <c r="AW57" i="28" s="1"/>
  <c r="AV60" i="28"/>
  <c r="AU60" i="28"/>
  <c r="AS60" i="28"/>
  <c r="AR60" i="28"/>
  <c r="AR57" i="28" s="1"/>
  <c r="AQ60" i="28"/>
  <c r="AJ60" i="28"/>
  <c r="AI60" i="28"/>
  <c r="AH60" i="28"/>
  <c r="AE60" i="28"/>
  <c r="AD60" i="28"/>
  <c r="AD57" i="28" s="1"/>
  <c r="AC60" i="28"/>
  <c r="AA60" i="28"/>
  <c r="Z60" i="28"/>
  <c r="Y60" i="28"/>
  <c r="R60" i="28"/>
  <c r="Q60" i="28"/>
  <c r="P60" i="28"/>
  <c r="P57" i="28" s="1"/>
  <c r="M60" i="28"/>
  <c r="L60" i="28"/>
  <c r="L57" i="28" s="1"/>
  <c r="K60" i="28"/>
  <c r="I60" i="28"/>
  <c r="H60" i="28"/>
  <c r="G60" i="28"/>
  <c r="BM59" i="28"/>
  <c r="BL59" i="28"/>
  <c r="BK59" i="28"/>
  <c r="BH59" i="28"/>
  <c r="BG59" i="28"/>
  <c r="BF59" i="28"/>
  <c r="BC59" i="28"/>
  <c r="AX59" i="28"/>
  <c r="AT59" i="28"/>
  <c r="AK59" i="28"/>
  <c r="AF59" i="28"/>
  <c r="AB59" i="28"/>
  <c r="S59" i="28"/>
  <c r="N59" i="28"/>
  <c r="J59" i="28"/>
  <c r="BM58" i="28"/>
  <c r="BL58" i="28"/>
  <c r="BK58" i="28"/>
  <c r="BH58" i="28"/>
  <c r="BG58" i="28"/>
  <c r="BF58" i="28"/>
  <c r="BC58" i="28"/>
  <c r="AX58" i="28"/>
  <c r="AT58" i="28"/>
  <c r="BI58" i="28" s="1"/>
  <c r="AK58" i="28"/>
  <c r="AF58" i="28"/>
  <c r="AB58" i="28"/>
  <c r="S58" i="28"/>
  <c r="N58" i="28"/>
  <c r="J58" i="28"/>
  <c r="AZ57" i="28"/>
  <c r="AV57" i="28"/>
  <c r="AQ57" i="28"/>
  <c r="AI57" i="28"/>
  <c r="Z57" i="28"/>
  <c r="BM55" i="28"/>
  <c r="BL55" i="28"/>
  <c r="BK55" i="28"/>
  <c r="BH55" i="28"/>
  <c r="BG55" i="28"/>
  <c r="BF55" i="28"/>
  <c r="BC55" i="28"/>
  <c r="AX55" i="28"/>
  <c r="AT55" i="28"/>
  <c r="AK55" i="28"/>
  <c r="AF55" i="28"/>
  <c r="AB55" i="28"/>
  <c r="S55" i="28"/>
  <c r="N55" i="28"/>
  <c r="J55" i="28"/>
  <c r="BM54" i="28"/>
  <c r="BL54" i="28"/>
  <c r="BK54" i="28"/>
  <c r="BH54" i="28"/>
  <c r="BG54" i="28"/>
  <c r="BF54" i="28"/>
  <c r="BC54" i="28"/>
  <c r="AX54" i="28"/>
  <c r="AT54" i="28"/>
  <c r="AK54" i="28"/>
  <c r="AF54" i="28"/>
  <c r="AB54" i="28"/>
  <c r="S54" i="28"/>
  <c r="N54" i="28"/>
  <c r="J54" i="28"/>
  <c r="BM53" i="28"/>
  <c r="BM52" i="28" s="1"/>
  <c r="BL53" i="28"/>
  <c r="BK53" i="28"/>
  <c r="BH53" i="28"/>
  <c r="BG53" i="28"/>
  <c r="BF53" i="28"/>
  <c r="BC53" i="28"/>
  <c r="AX53" i="28"/>
  <c r="AX52" i="28" s="1"/>
  <c r="AT53" i="28"/>
  <c r="AK53" i="28"/>
  <c r="AF53" i="28"/>
  <c r="AB53" i="28"/>
  <c r="S53" i="28"/>
  <c r="N53" i="28"/>
  <c r="J53" i="28"/>
  <c r="BB52" i="28"/>
  <c r="BA52" i="28"/>
  <c r="AZ52" i="28"/>
  <c r="AZ45" i="28" s="1"/>
  <c r="AW52" i="28"/>
  <c r="AV52" i="28"/>
  <c r="AU52" i="28"/>
  <c r="AT52" i="28"/>
  <c r="AS52" i="28"/>
  <c r="AR52" i="28"/>
  <c r="AQ52" i="28"/>
  <c r="AJ52" i="28"/>
  <c r="AI52" i="28"/>
  <c r="AH52" i="28"/>
  <c r="AE52" i="28"/>
  <c r="AD52" i="28"/>
  <c r="AD45" i="28" s="1"/>
  <c r="AC52" i="28"/>
  <c r="AA52" i="28"/>
  <c r="Z52" i="28"/>
  <c r="Y52" i="28"/>
  <c r="R52" i="28"/>
  <c r="Q52" i="28"/>
  <c r="P52" i="28"/>
  <c r="M52" i="28"/>
  <c r="L52" i="28"/>
  <c r="K52" i="28"/>
  <c r="K45" i="28" s="1"/>
  <c r="I52" i="28"/>
  <c r="H52" i="28"/>
  <c r="G52" i="28"/>
  <c r="BM51" i="28"/>
  <c r="BL51" i="28"/>
  <c r="BK51" i="28"/>
  <c r="BH51" i="28"/>
  <c r="BG51" i="28"/>
  <c r="BF51" i="28"/>
  <c r="BC51" i="28"/>
  <c r="AX51" i="28"/>
  <c r="AT51" i="28"/>
  <c r="AK51" i="28"/>
  <c r="AF51" i="28"/>
  <c r="AF48" i="28" s="1"/>
  <c r="AB51" i="28"/>
  <c r="S51" i="28"/>
  <c r="N51" i="28"/>
  <c r="J51" i="28"/>
  <c r="BM50" i="28"/>
  <c r="BL50" i="28"/>
  <c r="BK50" i="28"/>
  <c r="BH50" i="28"/>
  <c r="BG50" i="28"/>
  <c r="BF50" i="28"/>
  <c r="BC50" i="28"/>
  <c r="AX50" i="28"/>
  <c r="AT50" i="28"/>
  <c r="AK50" i="28"/>
  <c r="AF50" i="28"/>
  <c r="AB50" i="28"/>
  <c r="S50" i="28"/>
  <c r="N50" i="28"/>
  <c r="J50" i="28"/>
  <c r="BM49" i="28"/>
  <c r="BM48" i="28" s="1"/>
  <c r="BL49" i="28"/>
  <c r="BK49" i="28"/>
  <c r="BH49" i="28"/>
  <c r="BG49" i="28"/>
  <c r="BF49" i="28"/>
  <c r="BC49" i="28"/>
  <c r="AX49" i="28"/>
  <c r="AX48" i="28" s="1"/>
  <c r="AT49" i="28"/>
  <c r="AT48" i="28" s="1"/>
  <c r="AK49" i="28"/>
  <c r="AK48" i="28" s="1"/>
  <c r="AF49" i="28"/>
  <c r="AB49" i="28"/>
  <c r="S49" i="28"/>
  <c r="N49" i="28"/>
  <c r="J49" i="28"/>
  <c r="BB48" i="28"/>
  <c r="BA48" i="28"/>
  <c r="BA45" i="28" s="1"/>
  <c r="AZ48" i="28"/>
  <c r="AW48" i="28"/>
  <c r="AV48" i="28"/>
  <c r="AV45" i="28" s="1"/>
  <c r="AU48" i="28"/>
  <c r="AS48" i="28"/>
  <c r="AS45" i="28" s="1"/>
  <c r="AR48" i="28"/>
  <c r="AQ48" i="28"/>
  <c r="AJ48" i="28"/>
  <c r="AI48" i="28"/>
  <c r="AH48" i="28"/>
  <c r="AE48" i="28"/>
  <c r="AE45" i="28" s="1"/>
  <c r="AD48" i="28"/>
  <c r="AC48" i="28"/>
  <c r="AA48" i="28"/>
  <c r="Z48" i="28"/>
  <c r="Y48" i="28"/>
  <c r="R48" i="28"/>
  <c r="Q48" i="28"/>
  <c r="P48" i="28"/>
  <c r="M48" i="28"/>
  <c r="L48" i="28"/>
  <c r="L45" i="28" s="1"/>
  <c r="K48" i="28"/>
  <c r="I48" i="28"/>
  <c r="I45" i="28" s="1"/>
  <c r="H48" i="28"/>
  <c r="G48" i="28"/>
  <c r="BM47" i="28"/>
  <c r="BL47" i="28"/>
  <c r="BK47" i="28"/>
  <c r="BH47" i="28"/>
  <c r="BG47" i="28"/>
  <c r="BF47" i="28"/>
  <c r="BC47" i="28"/>
  <c r="AX47" i="28"/>
  <c r="AT47" i="28"/>
  <c r="AK47" i="28"/>
  <c r="AF47" i="28"/>
  <c r="AB47" i="28"/>
  <c r="S47" i="28"/>
  <c r="N47" i="28"/>
  <c r="J47" i="28"/>
  <c r="BM46" i="28"/>
  <c r="BL46" i="28"/>
  <c r="BK46" i="28"/>
  <c r="BH46" i="28"/>
  <c r="BG46" i="28"/>
  <c r="BF46" i="28"/>
  <c r="BC46" i="28"/>
  <c r="AX46" i="28"/>
  <c r="AT46" i="28"/>
  <c r="AK46" i="28"/>
  <c r="AF46" i="28"/>
  <c r="AB46" i="28"/>
  <c r="S46" i="28"/>
  <c r="N46" i="28"/>
  <c r="J46" i="28"/>
  <c r="AU45" i="28"/>
  <c r="AH45" i="28"/>
  <c r="Y45" i="28"/>
  <c r="Q45" i="28"/>
  <c r="BM43" i="28"/>
  <c r="BL43" i="28"/>
  <c r="BK43" i="28"/>
  <c r="BH43" i="28"/>
  <c r="BG43" i="28"/>
  <c r="BF43" i="28"/>
  <c r="BC43" i="28"/>
  <c r="AX43" i="28"/>
  <c r="AT43" i="28"/>
  <c r="AK43" i="28"/>
  <c r="AF43" i="28"/>
  <c r="AF40" i="28" s="1"/>
  <c r="AB43" i="28"/>
  <c r="S43" i="28"/>
  <c r="BN43" i="28" s="1"/>
  <c r="N43" i="28"/>
  <c r="J43" i="28"/>
  <c r="BM42" i="28"/>
  <c r="BL42" i="28"/>
  <c r="BK42" i="28"/>
  <c r="BH42" i="28"/>
  <c r="BG42" i="28"/>
  <c r="BF42" i="28"/>
  <c r="BC42" i="28"/>
  <c r="AX42" i="28"/>
  <c r="AT42" i="28"/>
  <c r="AK42" i="28"/>
  <c r="AF42" i="28"/>
  <c r="AB42" i="28"/>
  <c r="AB40" i="28" s="1"/>
  <c r="S42" i="28"/>
  <c r="N42" i="28"/>
  <c r="J42" i="28"/>
  <c r="BM41" i="28"/>
  <c r="BL41" i="28"/>
  <c r="BK41" i="28"/>
  <c r="BH41" i="28"/>
  <c r="BG41" i="28"/>
  <c r="BF41" i="28"/>
  <c r="BC41" i="28"/>
  <c r="BC40" i="28" s="1"/>
  <c r="AX41" i="28"/>
  <c r="AT41" i="28"/>
  <c r="AK41" i="28"/>
  <c r="AF41" i="28"/>
  <c r="AB41" i="28"/>
  <c r="S41" i="28"/>
  <c r="N41" i="28"/>
  <c r="J41" i="28"/>
  <c r="BB40" i="28"/>
  <c r="BA40" i="28"/>
  <c r="BA33" i="28" s="1"/>
  <c r="AZ40" i="28"/>
  <c r="AW40" i="28"/>
  <c r="AV40" i="28"/>
  <c r="AU40" i="28"/>
  <c r="AS40" i="28"/>
  <c r="AR40" i="28"/>
  <c r="AQ40" i="28"/>
  <c r="AJ40" i="28"/>
  <c r="AI40" i="28"/>
  <c r="AH40" i="28"/>
  <c r="AE40" i="28"/>
  <c r="AD40" i="28"/>
  <c r="AC40" i="28"/>
  <c r="AA40" i="28"/>
  <c r="AA33" i="28" s="1"/>
  <c r="Z40" i="28"/>
  <c r="Z33" i="28" s="1"/>
  <c r="Y40" i="28"/>
  <c r="R40" i="28"/>
  <c r="Q40" i="28"/>
  <c r="P40" i="28"/>
  <c r="M40" i="28"/>
  <c r="L40" i="28"/>
  <c r="K40" i="28"/>
  <c r="I40" i="28"/>
  <c r="H40" i="28"/>
  <c r="G40" i="28"/>
  <c r="BM39" i="28"/>
  <c r="BL39" i="28"/>
  <c r="BK39" i="28"/>
  <c r="BH39" i="28"/>
  <c r="BG39" i="28"/>
  <c r="BF39" i="28"/>
  <c r="BC39" i="28"/>
  <c r="AX39" i="28"/>
  <c r="AT39" i="28"/>
  <c r="AK39" i="28"/>
  <c r="AF39" i="28"/>
  <c r="AB39" i="28"/>
  <c r="S39" i="28"/>
  <c r="N39" i="28"/>
  <c r="J39" i="28"/>
  <c r="BM38" i="28"/>
  <c r="BL38" i="28"/>
  <c r="BK38" i="28"/>
  <c r="BK36" i="28" s="1"/>
  <c r="BH38" i="28"/>
  <c r="BG38" i="28"/>
  <c r="BF38" i="28"/>
  <c r="BC38" i="28"/>
  <c r="AX38" i="28"/>
  <c r="AT38" i="28"/>
  <c r="AK38" i="28"/>
  <c r="AF38" i="28"/>
  <c r="AB38" i="28"/>
  <c r="S38" i="28"/>
  <c r="S36" i="28" s="1"/>
  <c r="N38" i="28"/>
  <c r="J38" i="28"/>
  <c r="BM37" i="28"/>
  <c r="BM36" i="28" s="1"/>
  <c r="BL37" i="28"/>
  <c r="BK37" i="28"/>
  <c r="BH37" i="28"/>
  <c r="BH36" i="28" s="1"/>
  <c r="BG37" i="28"/>
  <c r="BF37" i="28"/>
  <c r="BC37" i="28"/>
  <c r="BC36" i="28" s="1"/>
  <c r="AX37" i="28"/>
  <c r="AX36" i="28" s="1"/>
  <c r="AT37" i="28"/>
  <c r="AK37" i="28"/>
  <c r="AF37" i="28"/>
  <c r="AB37" i="28"/>
  <c r="S37" i="28"/>
  <c r="N37" i="28"/>
  <c r="J37" i="28"/>
  <c r="BB36" i="28"/>
  <c r="BA36" i="28"/>
  <c r="AZ36" i="28"/>
  <c r="AW36" i="28"/>
  <c r="AW33" i="28" s="1"/>
  <c r="AV36" i="28"/>
  <c r="AU36" i="28"/>
  <c r="AT36" i="28"/>
  <c r="AS36" i="28"/>
  <c r="AS33" i="28" s="1"/>
  <c r="AR36" i="28"/>
  <c r="AQ36" i="28"/>
  <c r="AJ36" i="28"/>
  <c r="AI36" i="28"/>
  <c r="AI33" i="28" s="1"/>
  <c r="AH36" i="28"/>
  <c r="AF36" i="28"/>
  <c r="AE36" i="28"/>
  <c r="AD36" i="28"/>
  <c r="AD33" i="28" s="1"/>
  <c r="AC36" i="28"/>
  <c r="AA36" i="28"/>
  <c r="Z36" i="28"/>
  <c r="Y36" i="28"/>
  <c r="R36" i="28"/>
  <c r="R33" i="28" s="1"/>
  <c r="Q36" i="28"/>
  <c r="Q33" i="28" s="1"/>
  <c r="P36" i="28"/>
  <c r="M36" i="28"/>
  <c r="M33" i="28" s="1"/>
  <c r="L36" i="28"/>
  <c r="K36" i="28"/>
  <c r="I36" i="28"/>
  <c r="I33" i="28" s="1"/>
  <c r="H36" i="28"/>
  <c r="G36" i="28"/>
  <c r="G33" i="28" s="1"/>
  <c r="BM35" i="28"/>
  <c r="BL35" i="28"/>
  <c r="BK35" i="28"/>
  <c r="BH35" i="28"/>
  <c r="BG35" i="28"/>
  <c r="BF35" i="28"/>
  <c r="BC35" i="28"/>
  <c r="AX35" i="28"/>
  <c r="AT35" i="28"/>
  <c r="AK35" i="28"/>
  <c r="AF35" i="28"/>
  <c r="AB35" i="28"/>
  <c r="S35" i="28"/>
  <c r="N35" i="28"/>
  <c r="J35" i="28"/>
  <c r="BM34" i="28"/>
  <c r="BL34" i="28"/>
  <c r="BK34" i="28"/>
  <c r="BH34" i="28"/>
  <c r="BG34" i="28"/>
  <c r="BF34" i="28"/>
  <c r="BC34" i="28"/>
  <c r="AX34" i="28"/>
  <c r="AT34" i="28"/>
  <c r="AK34" i="28"/>
  <c r="AF34" i="28"/>
  <c r="AB34" i="28"/>
  <c r="S34" i="28"/>
  <c r="N34" i="28"/>
  <c r="J34" i="28"/>
  <c r="AQ33" i="28"/>
  <c r="AJ33" i="28"/>
  <c r="P33" i="28"/>
  <c r="BM31" i="28"/>
  <c r="BL31" i="28"/>
  <c r="BK31" i="28"/>
  <c r="BH31" i="28"/>
  <c r="BG31" i="28"/>
  <c r="BF31" i="28"/>
  <c r="BC31" i="28"/>
  <c r="AX31" i="28"/>
  <c r="AT31" i="28"/>
  <c r="AT28" i="28" s="1"/>
  <c r="AK31" i="28"/>
  <c r="AF31" i="28"/>
  <c r="AB31" i="28"/>
  <c r="S31" i="28"/>
  <c r="N31" i="28"/>
  <c r="J31" i="28"/>
  <c r="BM30" i="28"/>
  <c r="BL30" i="28"/>
  <c r="BL28" i="28" s="1"/>
  <c r="BK30" i="28"/>
  <c r="BH30" i="28"/>
  <c r="BG30" i="28"/>
  <c r="BF30" i="28"/>
  <c r="BC30" i="28"/>
  <c r="AX30" i="28"/>
  <c r="AT30" i="28"/>
  <c r="AK30" i="28"/>
  <c r="AK28" i="28" s="1"/>
  <c r="AF30" i="28"/>
  <c r="AB30" i="28"/>
  <c r="S30" i="28"/>
  <c r="N30" i="28"/>
  <c r="J30" i="28"/>
  <c r="J28" i="28" s="1"/>
  <c r="BM29" i="28"/>
  <c r="BL29" i="28"/>
  <c r="BK29" i="28"/>
  <c r="BK28" i="28" s="1"/>
  <c r="BH29" i="28"/>
  <c r="BG29" i="28"/>
  <c r="BF29" i="28"/>
  <c r="BC29" i="28"/>
  <c r="AX29" i="28"/>
  <c r="AT29" i="28"/>
  <c r="AK29" i="28"/>
  <c r="AF29" i="28"/>
  <c r="AF28" i="28" s="1"/>
  <c r="AB29" i="28"/>
  <c r="S29" i="28"/>
  <c r="BN29" i="28" s="1"/>
  <c r="N29" i="28"/>
  <c r="N28" i="28" s="1"/>
  <c r="J29" i="28"/>
  <c r="BB28" i="28"/>
  <c r="BA28" i="28"/>
  <c r="AZ28" i="28"/>
  <c r="AX28" i="28"/>
  <c r="AW28" i="28"/>
  <c r="AV28" i="28"/>
  <c r="AU28" i="28"/>
  <c r="AS28" i="28"/>
  <c r="AR28" i="28"/>
  <c r="AQ28" i="28"/>
  <c r="AJ28" i="28"/>
  <c r="AI28" i="28"/>
  <c r="AH28" i="28"/>
  <c r="AE28" i="28"/>
  <c r="AD28" i="28"/>
  <c r="AC28" i="28"/>
  <c r="AA28" i="28"/>
  <c r="Z28" i="28"/>
  <c r="Y28" i="28"/>
  <c r="R28" i="28"/>
  <c r="Q28" i="28"/>
  <c r="P28" i="28"/>
  <c r="M28" i="28"/>
  <c r="L28" i="28"/>
  <c r="K28" i="28"/>
  <c r="I28" i="28"/>
  <c r="H28" i="28"/>
  <c r="G28" i="28"/>
  <c r="BM27" i="28"/>
  <c r="BL27" i="28"/>
  <c r="BK27" i="28"/>
  <c r="BH27" i="28"/>
  <c r="BG27" i="28"/>
  <c r="BF27" i="28"/>
  <c r="BC27" i="28"/>
  <c r="AX27" i="28"/>
  <c r="AT27" i="28"/>
  <c r="AK27" i="28"/>
  <c r="AF27" i="28"/>
  <c r="AB27" i="28"/>
  <c r="S27" i="28"/>
  <c r="N27" i="28"/>
  <c r="J27" i="28"/>
  <c r="BM26" i="28"/>
  <c r="BL26" i="28"/>
  <c r="BK26" i="28"/>
  <c r="BH26" i="28"/>
  <c r="BG26" i="28"/>
  <c r="BF26" i="28"/>
  <c r="BC26" i="28"/>
  <c r="AX26" i="28"/>
  <c r="AT26" i="28"/>
  <c r="AK26" i="28"/>
  <c r="AF26" i="28"/>
  <c r="AB26" i="28"/>
  <c r="S26" i="28"/>
  <c r="N26" i="28"/>
  <c r="J26" i="28"/>
  <c r="BI26" i="28" s="1"/>
  <c r="BM25" i="28"/>
  <c r="BL25" i="28"/>
  <c r="BK25" i="28"/>
  <c r="BK24" i="28" s="1"/>
  <c r="BH25" i="28"/>
  <c r="BG25" i="28"/>
  <c r="BF25" i="28"/>
  <c r="BC25" i="28"/>
  <c r="AX25" i="28"/>
  <c r="AX24" i="28" s="1"/>
  <c r="AT25" i="28"/>
  <c r="AK25" i="28"/>
  <c r="AF25" i="28"/>
  <c r="AF24" i="28" s="1"/>
  <c r="AB25" i="28"/>
  <c r="S25" i="28"/>
  <c r="N25" i="28"/>
  <c r="J25" i="28"/>
  <c r="BB24" i="28"/>
  <c r="BA24" i="28"/>
  <c r="AZ24" i="28"/>
  <c r="AW24" i="28"/>
  <c r="AV24" i="28"/>
  <c r="AU24" i="28"/>
  <c r="AS24" i="28"/>
  <c r="AR24" i="28"/>
  <c r="AQ24" i="28"/>
  <c r="AJ24" i="28"/>
  <c r="AI24" i="28"/>
  <c r="AH24" i="28"/>
  <c r="AE24" i="28"/>
  <c r="AD24" i="28"/>
  <c r="AD21" i="28" s="1"/>
  <c r="AC24" i="28"/>
  <c r="AA24" i="28"/>
  <c r="Z24" i="28"/>
  <c r="Z21" i="28" s="1"/>
  <c r="Y24" i="28"/>
  <c r="R24" i="28"/>
  <c r="R21" i="28" s="1"/>
  <c r="Q24" i="28"/>
  <c r="Q21" i="28" s="1"/>
  <c r="P24" i="28"/>
  <c r="M24" i="28"/>
  <c r="M21" i="28" s="1"/>
  <c r="L24" i="28"/>
  <c r="L21" i="28" s="1"/>
  <c r="K24" i="28"/>
  <c r="I24" i="28"/>
  <c r="I21" i="28" s="1"/>
  <c r="H24" i="28"/>
  <c r="G24" i="28"/>
  <c r="BM23" i="28"/>
  <c r="BL23" i="28"/>
  <c r="BK23" i="28"/>
  <c r="BH23" i="28"/>
  <c r="BC23" i="28"/>
  <c r="AX23" i="28"/>
  <c r="AT23" i="28"/>
  <c r="AK23" i="28"/>
  <c r="AF23" i="28"/>
  <c r="AB23" i="28"/>
  <c r="S23" i="28"/>
  <c r="N23" i="28"/>
  <c r="H23" i="28"/>
  <c r="BG23" i="28" s="1"/>
  <c r="G23" i="28"/>
  <c r="BF23" i="28" s="1"/>
  <c r="BM22" i="28"/>
  <c r="BL22" i="28"/>
  <c r="BK22" i="28"/>
  <c r="BH22" i="28"/>
  <c r="BC22" i="28"/>
  <c r="AX22" i="28"/>
  <c r="AT22" i="28"/>
  <c r="AK22" i="28"/>
  <c r="AF22" i="28"/>
  <c r="AB22" i="28"/>
  <c r="S22" i="28"/>
  <c r="N22" i="28"/>
  <c r="H22" i="28"/>
  <c r="BG22" i="28" s="1"/>
  <c r="G22" i="28"/>
  <c r="BF22" i="28" s="1"/>
  <c r="AR21" i="28"/>
  <c r="AI21" i="28"/>
  <c r="AH21" i="28"/>
  <c r="AE21" i="28"/>
  <c r="BM19" i="28"/>
  <c r="BL19" i="28"/>
  <c r="BK19" i="28"/>
  <c r="BH19" i="28"/>
  <c r="BG19" i="28"/>
  <c r="BF19" i="28"/>
  <c r="BC19" i="28"/>
  <c r="AX19" i="28"/>
  <c r="AT19" i="28"/>
  <c r="AT16" i="28" s="1"/>
  <c r="AK19" i="28"/>
  <c r="AF19" i="28"/>
  <c r="AB19" i="28"/>
  <c r="S19" i="28"/>
  <c r="BN19" i="28" s="1"/>
  <c r="N19" i="28"/>
  <c r="J19" i="28"/>
  <c r="BM18" i="28"/>
  <c r="BL18" i="28"/>
  <c r="BL16" i="28" s="1"/>
  <c r="BK18" i="28"/>
  <c r="BH18" i="28"/>
  <c r="BG18" i="28"/>
  <c r="BF18" i="28"/>
  <c r="BC18" i="28"/>
  <c r="AX18" i="28"/>
  <c r="AT18" i="28"/>
  <c r="AK18" i="28"/>
  <c r="AF18" i="28"/>
  <c r="AB18" i="28"/>
  <c r="S18" i="28"/>
  <c r="N18" i="28"/>
  <c r="J18" i="28"/>
  <c r="BM17" i="28"/>
  <c r="BL17" i="28"/>
  <c r="BK17" i="28"/>
  <c r="BH17" i="28"/>
  <c r="BG17" i="28"/>
  <c r="BF17" i="28"/>
  <c r="BC17" i="28"/>
  <c r="BC16" i="28" s="1"/>
  <c r="AX17" i="28"/>
  <c r="AX16" i="28" s="1"/>
  <c r="AT17" i="28"/>
  <c r="AK17" i="28"/>
  <c r="AK16" i="28" s="1"/>
  <c r="AF17" i="28"/>
  <c r="AB17" i="28"/>
  <c r="S17" i="28"/>
  <c r="N17" i="28"/>
  <c r="N16" i="28" s="1"/>
  <c r="J17" i="28"/>
  <c r="BI17" i="28" s="1"/>
  <c r="BB16" i="28"/>
  <c r="BA16" i="28"/>
  <c r="AZ16" i="28"/>
  <c r="AW16" i="28"/>
  <c r="AV16" i="28"/>
  <c r="AU16" i="28"/>
  <c r="AS16" i="28"/>
  <c r="AR16" i="28"/>
  <c r="AQ16" i="28"/>
  <c r="AJ16" i="28"/>
  <c r="AI16" i="28"/>
  <c r="AI9" i="28" s="1"/>
  <c r="AH16" i="28"/>
  <c r="AH9" i="28" s="1"/>
  <c r="AE16" i="28"/>
  <c r="AD16" i="28"/>
  <c r="AC16" i="28"/>
  <c r="AA16" i="28"/>
  <c r="Z16" i="28"/>
  <c r="Y16" i="28"/>
  <c r="R16" i="28"/>
  <c r="Q16" i="28"/>
  <c r="P16" i="28"/>
  <c r="P9" i="28" s="1"/>
  <c r="M16" i="28"/>
  <c r="L16" i="28"/>
  <c r="K16" i="28"/>
  <c r="I16" i="28"/>
  <c r="I9" i="28" s="1"/>
  <c r="H16" i="28"/>
  <c r="G16" i="28"/>
  <c r="BM15" i="28"/>
  <c r="BL15" i="28"/>
  <c r="BK15" i="28"/>
  <c r="BH15" i="28"/>
  <c r="BF15" i="28"/>
  <c r="BC15" i="28"/>
  <c r="AX15" i="28"/>
  <c r="AT15" i="28"/>
  <c r="AK15" i="28"/>
  <c r="AF15" i="28"/>
  <c r="AB15" i="28"/>
  <c r="S15" i="28"/>
  <c r="N15" i="28"/>
  <c r="J15" i="28"/>
  <c r="H15" i="28"/>
  <c r="BG15" i="28" s="1"/>
  <c r="BM14" i="28"/>
  <c r="BL14" i="28"/>
  <c r="BK14" i="28"/>
  <c r="BH14" i="28"/>
  <c r="BG14" i="28"/>
  <c r="BF14" i="28"/>
  <c r="BC14" i="28"/>
  <c r="AX14" i="28"/>
  <c r="AT14" i="28"/>
  <c r="AK14" i="28"/>
  <c r="AF14" i="28"/>
  <c r="AB14" i="28"/>
  <c r="S14" i="28"/>
  <c r="N14" i="28"/>
  <c r="J14" i="28"/>
  <c r="BM13" i="28"/>
  <c r="BL13" i="28"/>
  <c r="BL12" i="28" s="1"/>
  <c r="BK13" i="28"/>
  <c r="BK12" i="28" s="1"/>
  <c r="BH13" i="28"/>
  <c r="BF13" i="28"/>
  <c r="BC13" i="28"/>
  <c r="AX13" i="28"/>
  <c r="AT13" i="28"/>
  <c r="AT12" i="28" s="1"/>
  <c r="AK13" i="28"/>
  <c r="AF13" i="28"/>
  <c r="AB13" i="28"/>
  <c r="S13" i="28"/>
  <c r="N13" i="28"/>
  <c r="H13" i="28"/>
  <c r="BG13" i="28" s="1"/>
  <c r="BB12" i="28"/>
  <c r="BA12" i="28"/>
  <c r="BA9" i="28" s="1"/>
  <c r="AZ12" i="28"/>
  <c r="AX12" i="28"/>
  <c r="AW12" i="28"/>
  <c r="AW9" i="28" s="1"/>
  <c r="AV12" i="28"/>
  <c r="AU12" i="28"/>
  <c r="AS12" i="28"/>
  <c r="AR12" i="28"/>
  <c r="AR9" i="28" s="1"/>
  <c r="AQ12" i="28"/>
  <c r="AK12" i="28"/>
  <c r="AJ12" i="28"/>
  <c r="AI12" i="28"/>
  <c r="AH12" i="28"/>
  <c r="AF12" i="28"/>
  <c r="AE12" i="28"/>
  <c r="AD12" i="28"/>
  <c r="AD9" i="28" s="1"/>
  <c r="AC12" i="28"/>
  <c r="AC9" i="28" s="1"/>
  <c r="AA12" i="28"/>
  <c r="Z12" i="28"/>
  <c r="Z9" i="28" s="1"/>
  <c r="Y12" i="28"/>
  <c r="R12" i="28"/>
  <c r="Q12" i="28"/>
  <c r="Q9" i="28" s="1"/>
  <c r="P12" i="28"/>
  <c r="N12" i="28"/>
  <c r="M12" i="28"/>
  <c r="M9" i="28" s="1"/>
  <c r="L12" i="28"/>
  <c r="K12" i="28"/>
  <c r="I12" i="28"/>
  <c r="G12" i="28"/>
  <c r="BM11" i="28"/>
  <c r="BL11" i="28"/>
  <c r="BK11" i="28"/>
  <c r="BH11" i="28"/>
  <c r="BG11" i="28"/>
  <c r="BF11" i="28"/>
  <c r="BC11" i="28"/>
  <c r="AX11" i="28"/>
  <c r="AT11" i="28"/>
  <c r="AK11" i="28"/>
  <c r="AF11" i="28"/>
  <c r="AB11" i="28"/>
  <c r="S11" i="28"/>
  <c r="N11" i="28"/>
  <c r="J11" i="28"/>
  <c r="BM10" i="28"/>
  <c r="BL10" i="28"/>
  <c r="BK10" i="28"/>
  <c r="BH10" i="28"/>
  <c r="BC10" i="28"/>
  <c r="AX10" i="28"/>
  <c r="AT10" i="28"/>
  <c r="AK10" i="28"/>
  <c r="AF10" i="28"/>
  <c r="AB10" i="28"/>
  <c r="S10" i="28"/>
  <c r="BN10" i="28" s="1"/>
  <c r="N10" i="28"/>
  <c r="H10" i="28"/>
  <c r="BG10" i="28" s="1"/>
  <c r="G10" i="28"/>
  <c r="BB9" i="28"/>
  <c r="AZ9" i="28"/>
  <c r="AV9" i="28"/>
  <c r="AU9" i="28"/>
  <c r="AS9" i="28"/>
  <c r="AE9" i="28"/>
  <c r="R9" i="28"/>
  <c r="BM6" i="28"/>
  <c r="BL6" i="28"/>
  <c r="BH6" i="28"/>
  <c r="BG6" i="28"/>
  <c r="BB6" i="28"/>
  <c r="BA6" i="28"/>
  <c r="AW6" i="28"/>
  <c r="AV6" i="28"/>
  <c r="AS6" i="28"/>
  <c r="AR6" i="28"/>
  <c r="AJ6" i="28"/>
  <c r="AI6" i="28"/>
  <c r="AE6" i="28"/>
  <c r="AD6" i="28"/>
  <c r="AA6" i="28"/>
  <c r="Z6" i="28"/>
  <c r="R6" i="28"/>
  <c r="Q6" i="28"/>
  <c r="M6" i="28"/>
  <c r="L6" i="28"/>
  <c r="I6" i="28"/>
  <c r="H6" i="28"/>
  <c r="CN5" i="19"/>
  <c r="CL5" i="19"/>
  <c r="CF5" i="19"/>
  <c r="CE5" i="19"/>
  <c r="BZ5" i="19"/>
  <c r="BY5" i="19"/>
  <c r="BQ5" i="19"/>
  <c r="BP5" i="19"/>
  <c r="X5" i="19"/>
  <c r="V5" i="19"/>
  <c r="P5" i="19"/>
  <c r="O5" i="19"/>
  <c r="J5" i="19"/>
  <c r="I5" i="19"/>
  <c r="AY41" i="19" l="1"/>
  <c r="BC169" i="19"/>
  <c r="BA105" i="19"/>
  <c r="BA265" i="19"/>
  <c r="AY265" i="19"/>
  <c r="BA137" i="19"/>
  <c r="BC105" i="19"/>
  <c r="BA73" i="19"/>
  <c r="BC41" i="19"/>
  <c r="AA265" i="19"/>
  <c r="AR270" i="19"/>
  <c r="AR6" i="19" s="1"/>
  <c r="W233" i="19"/>
  <c r="AI270" i="19"/>
  <c r="AI6" i="19" s="1"/>
  <c r="J16" i="28"/>
  <c r="J23" i="28"/>
  <c r="BI23" i="28" s="1"/>
  <c r="K21" i="28"/>
  <c r="AA21" i="28"/>
  <c r="BI35" i="28"/>
  <c r="H33" i="28"/>
  <c r="N40" i="28"/>
  <c r="BF40" i="28"/>
  <c r="BN42" i="28"/>
  <c r="BG40" i="28"/>
  <c r="BN50" i="28"/>
  <c r="AC45" i="28"/>
  <c r="BL57" i="28"/>
  <c r="BI59" i="28"/>
  <c r="AB60" i="28"/>
  <c r="BC64" i="28"/>
  <c r="BN67" i="28"/>
  <c r="R69" i="28"/>
  <c r="AI69" i="28"/>
  <c r="Q81" i="28"/>
  <c r="AE81" i="28"/>
  <c r="BC88" i="28"/>
  <c r="BC81" i="28" s="1"/>
  <c r="BN91" i="28"/>
  <c r="AK93" i="28"/>
  <c r="AR93" i="28"/>
  <c r="BI97" i="28"/>
  <c r="K93" i="28"/>
  <c r="BL100" i="28"/>
  <c r="BH105" i="28"/>
  <c r="AU33" i="28"/>
  <c r="BN54" i="28"/>
  <c r="BN78" i="28"/>
  <c r="L9" i="28"/>
  <c r="BN23" i="28"/>
  <c r="AU21" i="28"/>
  <c r="BB21" i="28"/>
  <c r="BI30" i="28"/>
  <c r="BN35" i="28"/>
  <c r="AZ33" i="28"/>
  <c r="AV33" i="28"/>
  <c r="AW45" i="28"/>
  <c r="BN53" i="28"/>
  <c r="BG52" i="28"/>
  <c r="AB52" i="28"/>
  <c r="AU57" i="28"/>
  <c r="AU111" i="28" s="1"/>
  <c r="BB69" i="28"/>
  <c r="BN77" i="28"/>
  <c r="BI83" i="28"/>
  <c r="AF84" i="28"/>
  <c r="AU81" i="28"/>
  <c r="BN14" i="28"/>
  <c r="AF16" i="28"/>
  <c r="AB36" i="28"/>
  <c r="AB33" i="28" s="1"/>
  <c r="N52" i="28"/>
  <c r="BK105" i="28"/>
  <c r="Y9" i="28"/>
  <c r="AV21" i="28"/>
  <c r="AB24" i="28"/>
  <c r="AS21" i="28"/>
  <c r="BI29" i="28"/>
  <c r="BC28" i="28"/>
  <c r="BN31" i="28"/>
  <c r="L33" i="28"/>
  <c r="R45" i="28"/>
  <c r="AI45" i="28"/>
  <c r="BI53" i="28"/>
  <c r="BH52" i="28"/>
  <c r="BK52" i="28"/>
  <c r="AK52" i="28"/>
  <c r="AK45" i="28" s="1"/>
  <c r="I57" i="28"/>
  <c r="AJ57" i="28"/>
  <c r="AF60" i="28"/>
  <c r="Q57" i="28"/>
  <c r="BH64" i="28"/>
  <c r="AK64" i="28"/>
  <c r="AX72" i="28"/>
  <c r="Y69" i="28"/>
  <c r="BI77" i="28"/>
  <c r="BH76" i="28"/>
  <c r="BK76" i="28"/>
  <c r="BI82" i="28"/>
  <c r="I81" i="28"/>
  <c r="AJ81" i="28"/>
  <c r="AK84" i="28"/>
  <c r="BL84" i="28"/>
  <c r="BL81" i="28" s="1"/>
  <c r="BH88" i="28"/>
  <c r="BH81" i="28" s="1"/>
  <c r="BI101" i="28"/>
  <c r="BN103" i="28"/>
  <c r="BM105" i="28"/>
  <c r="S40" i="28"/>
  <c r="K9" i="28"/>
  <c r="AJ9" i="28"/>
  <c r="AK24" i="28"/>
  <c r="AK21" i="28" s="1"/>
  <c r="AT24" i="28"/>
  <c r="BM24" i="28"/>
  <c r="BN30" i="28"/>
  <c r="AC33" i="28"/>
  <c r="AR33" i="28"/>
  <c r="BB33" i="28"/>
  <c r="BI39" i="28"/>
  <c r="BI47" i="28"/>
  <c r="BN47" i="28"/>
  <c r="H45" i="28"/>
  <c r="AJ45" i="28"/>
  <c r="BB57" i="28"/>
  <c r="G57" i="28"/>
  <c r="AS69" i="28"/>
  <c r="AQ81" i="28"/>
  <c r="BB81" i="28"/>
  <c r="BB111" i="28" s="1"/>
  <c r="BI87" i="28"/>
  <c r="H81" i="28"/>
  <c r="BN102" i="28"/>
  <c r="BI107" i="28"/>
  <c r="AS270" i="19"/>
  <c r="BI34" i="28"/>
  <c r="BN49" i="28"/>
  <c r="N64" i="28"/>
  <c r="AK72" i="28"/>
  <c r="AK69" i="28" s="1"/>
  <c r="BF88" i="28"/>
  <c r="AA9" i="28"/>
  <c r="BM12" i="28"/>
  <c r="J48" i="28"/>
  <c r="AA57" i="28"/>
  <c r="M69" i="28"/>
  <c r="AD69" i="28"/>
  <c r="AD111" i="28" s="1"/>
  <c r="L81" i="28"/>
  <c r="L111" i="28" s="1"/>
  <c r="J84" i="28"/>
  <c r="BK100" i="28"/>
  <c r="AT270" i="19"/>
  <c r="AK270" i="19"/>
  <c r="AK6" i="19" s="1"/>
  <c r="BC12" i="28"/>
  <c r="BK16" i="28"/>
  <c r="BN26" i="28"/>
  <c r="BF64" i="28"/>
  <c r="BF57" i="28" s="1"/>
  <c r="BL72" i="28"/>
  <c r="N76" i="28"/>
  <c r="N88" i="28"/>
  <c r="BM100" i="28"/>
  <c r="AQ9" i="28"/>
  <c r="BN18" i="28"/>
  <c r="Y21" i="28"/>
  <c r="BA21" i="28"/>
  <c r="BA111" i="28" s="1"/>
  <c r="AE33" i="28"/>
  <c r="BI37" i="28"/>
  <c r="AR45" i="28"/>
  <c r="BB45" i="28"/>
  <c r="Z45" i="28"/>
  <c r="AQ45" i="28"/>
  <c r="BI55" i="28"/>
  <c r="BC52" i="28"/>
  <c r="M57" i="28"/>
  <c r="AC57" i="28"/>
  <c r="J60" i="28"/>
  <c r="BN73" i="28"/>
  <c r="AF72" i="28"/>
  <c r="BC76" i="28"/>
  <c r="AS81" i="28"/>
  <c r="BA93" i="28"/>
  <c r="BI99" i="28"/>
  <c r="AJ270" i="19"/>
  <c r="AJ6" i="19" s="1"/>
  <c r="W41" i="19"/>
  <c r="BD265" i="19"/>
  <c r="BE265" i="19" s="1"/>
  <c r="CM265" i="19"/>
  <c r="CK265" i="19"/>
  <c r="CO265" i="19"/>
  <c r="W169" i="19"/>
  <c r="Y105" i="19"/>
  <c r="Y201" i="19"/>
  <c r="Y137" i="19"/>
  <c r="U137" i="19"/>
  <c r="BD16" i="19"/>
  <c r="W201" i="19"/>
  <c r="CM169" i="19"/>
  <c r="CK169" i="19"/>
  <c r="W73" i="19"/>
  <c r="CK73" i="19"/>
  <c r="Y41" i="19"/>
  <c r="CM73" i="19"/>
  <c r="CP73" i="19"/>
  <c r="CG105" i="19"/>
  <c r="CP137" i="19"/>
  <c r="AX169" i="19"/>
  <c r="AY169" i="19" s="1"/>
  <c r="CP265" i="19"/>
  <c r="CN137" i="19"/>
  <c r="CO137" i="19" s="1"/>
  <c r="CP41" i="19"/>
  <c r="CO201" i="19"/>
  <c r="AZ201" i="19"/>
  <c r="BA201" i="19" s="1"/>
  <c r="CL233" i="19"/>
  <c r="CM233" i="19" s="1"/>
  <c r="CP233" i="19"/>
  <c r="AX105" i="19"/>
  <c r="U169" i="19"/>
  <c r="CE41" i="19"/>
  <c r="CK41" i="19"/>
  <c r="CL137" i="19"/>
  <c r="CM137" i="19" s="1"/>
  <c r="BD169" i="19"/>
  <c r="CG169" i="19"/>
  <c r="BE169" i="19" s="1"/>
  <c r="AZ233" i="19"/>
  <c r="BA233" i="19" s="1"/>
  <c r="CG233" i="19"/>
  <c r="BE233" i="19" s="1"/>
  <c r="Q41" i="19"/>
  <c r="CM201" i="19"/>
  <c r="CF41" i="19"/>
  <c r="CK137" i="19"/>
  <c r="CN169" i="19"/>
  <c r="CO169" i="19" s="1"/>
  <c r="CK233" i="19"/>
  <c r="CF233" i="19"/>
  <c r="CO233" i="19" s="1"/>
  <c r="AX73" i="19"/>
  <c r="AY73" i="19" s="1"/>
  <c r="U233" i="19"/>
  <c r="BD34" i="19"/>
  <c r="CN73" i="19"/>
  <c r="CO73" i="19" s="1"/>
  <c r="CG73" i="19"/>
  <c r="CO105" i="19"/>
  <c r="Y73" i="19"/>
  <c r="BD73" i="19"/>
  <c r="CP169" i="19"/>
  <c r="AX201" i="19"/>
  <c r="BB233" i="19"/>
  <c r="BB73" i="19"/>
  <c r="BC73" i="19" s="1"/>
  <c r="BD233" i="19"/>
  <c r="CP201" i="19"/>
  <c r="CD201" i="19"/>
  <c r="CG201" i="19"/>
  <c r="BD137" i="19"/>
  <c r="CG137" i="19"/>
  <c r="CD105" i="19"/>
  <c r="CP105" i="19"/>
  <c r="CM105" i="19"/>
  <c r="CG41" i="19"/>
  <c r="AZ41" i="19"/>
  <c r="BD41" i="19"/>
  <c r="BD22" i="19"/>
  <c r="CP34" i="19"/>
  <c r="BD28" i="19"/>
  <c r="CG16" i="19"/>
  <c r="CP28" i="19"/>
  <c r="CP16" i="19"/>
  <c r="CG28" i="19"/>
  <c r="AL9" i="19"/>
  <c r="AL270" i="19" s="1"/>
  <c r="CP10" i="19"/>
  <c r="BR9" i="19"/>
  <c r="BR270" i="19" s="1"/>
  <c r="AU9" i="19"/>
  <c r="AU270" i="19" s="1"/>
  <c r="CN9" i="19"/>
  <c r="CP22" i="19"/>
  <c r="CL9" i="19"/>
  <c r="BB9" i="19"/>
  <c r="CG10" i="19"/>
  <c r="BD10" i="19"/>
  <c r="AX9" i="19"/>
  <c r="AZ9" i="19"/>
  <c r="CJ9" i="19"/>
  <c r="CJ270" i="19" s="1"/>
  <c r="AT9" i="28"/>
  <c r="BI52" i="28"/>
  <c r="BK21" i="28"/>
  <c r="BK9" i="28"/>
  <c r="AX60" i="28"/>
  <c r="AV111" i="28"/>
  <c r="AB100" i="28"/>
  <c r="AB93" i="28" s="1"/>
  <c r="AF9" i="28"/>
  <c r="BL9" i="28"/>
  <c r="BN13" i="28"/>
  <c r="BH12" i="28"/>
  <c r="BH16" i="28"/>
  <c r="AB16" i="28"/>
  <c r="BN22" i="28"/>
  <c r="BN25" i="28"/>
  <c r="BN24" i="28" s="1"/>
  <c r="AQ21" i="28"/>
  <c r="AZ21" i="28"/>
  <c r="BH28" i="28"/>
  <c r="AB28" i="28"/>
  <c r="AB21" i="28" s="1"/>
  <c r="J36" i="28"/>
  <c r="BN38" i="28"/>
  <c r="K33" i="28"/>
  <c r="K111" i="28" s="1"/>
  <c r="Y33" i="28"/>
  <c r="AH33" i="28"/>
  <c r="BH40" i="28"/>
  <c r="BH33" i="28" s="1"/>
  <c r="AK40" i="28"/>
  <c r="BN46" i="28"/>
  <c r="BK48" i="28"/>
  <c r="BK45" i="28" s="1"/>
  <c r="AE57" i="28"/>
  <c r="BI61" i="28"/>
  <c r="BI60" i="28" s="1"/>
  <c r="N60" i="28"/>
  <c r="BF60" i="28"/>
  <c r="S64" i="28"/>
  <c r="BN66" i="28"/>
  <c r="BG64" i="28"/>
  <c r="AX69" i="28"/>
  <c r="BI71" i="28"/>
  <c r="BN71" i="28"/>
  <c r="AJ69" i="28"/>
  <c r="AB72" i="28"/>
  <c r="BH72" i="28"/>
  <c r="BH69" i="28" s="1"/>
  <c r="BK72" i="28"/>
  <c r="BK69" i="28" s="1"/>
  <c r="AC69" i="28"/>
  <c r="BL76" i="28"/>
  <c r="BL69" i="28" s="1"/>
  <c r="R81" i="28"/>
  <c r="BI85" i="28"/>
  <c r="BI84" i="28" s="1"/>
  <c r="N84" i="28"/>
  <c r="N81" i="28" s="1"/>
  <c r="BF84" i="28"/>
  <c r="S88" i="28"/>
  <c r="S81" i="28" s="1"/>
  <c r="BN90" i="28"/>
  <c r="BG88" i="28"/>
  <c r="AX93" i="28"/>
  <c r="BI95" i="28"/>
  <c r="AE111" i="28"/>
  <c r="BF96" i="28"/>
  <c r="BN98" i="28"/>
  <c r="AQ93" i="28"/>
  <c r="AZ93" i="28"/>
  <c r="AZ111" i="28" s="1"/>
  <c r="AF100" i="28"/>
  <c r="J105" i="28"/>
  <c r="BC105" i="28"/>
  <c r="BF105" i="28"/>
  <c r="BM69" i="28"/>
  <c r="BH100" i="28"/>
  <c r="AK9" i="28"/>
  <c r="AB12" i="28"/>
  <c r="BH24" i="28"/>
  <c r="AC21" i="28"/>
  <c r="AF21" i="28"/>
  <c r="AF33" i="28"/>
  <c r="BN37" i="28"/>
  <c r="BG36" i="28"/>
  <c r="BG33" i="28" s="1"/>
  <c r="BK40" i="28"/>
  <c r="BK33" i="28" s="1"/>
  <c r="AT40" i="28"/>
  <c r="AA45" i="28"/>
  <c r="BL48" i="28"/>
  <c r="BL45" i="28" s="1"/>
  <c r="G45" i="28"/>
  <c r="G111" i="28" s="1"/>
  <c r="P45" i="28"/>
  <c r="BL52" i="28"/>
  <c r="R57" i="28"/>
  <c r="BN62" i="28"/>
  <c r="K57" i="28"/>
  <c r="Y57" i="28"/>
  <c r="AH57" i="28"/>
  <c r="BN70" i="28"/>
  <c r="I69" i="28"/>
  <c r="BN83" i="28"/>
  <c r="BN86" i="28"/>
  <c r="K81" i="28"/>
  <c r="Y81" i="28"/>
  <c r="AH81" i="28"/>
  <c r="AH111" i="28" s="1"/>
  <c r="BN94" i="28"/>
  <c r="R93" i="28"/>
  <c r="BN97" i="28"/>
  <c r="BG96" i="28"/>
  <c r="AF96" i="28"/>
  <c r="AF93" i="28" s="1"/>
  <c r="AC93" i="28"/>
  <c r="BN107" i="28"/>
  <c r="BG105" i="28"/>
  <c r="BN108" i="28"/>
  <c r="AB76" i="28"/>
  <c r="AB69" i="28" s="1"/>
  <c r="N36" i="28"/>
  <c r="N33" i="28" s="1"/>
  <c r="BN17" i="28"/>
  <c r="BN16" i="28" s="1"/>
  <c r="BN39" i="28"/>
  <c r="BI42" i="28"/>
  <c r="AT45" i="28"/>
  <c r="BN51" i="28"/>
  <c r="BN48" i="28" s="1"/>
  <c r="BN59" i="28"/>
  <c r="BG57" i="28"/>
  <c r="BN61" i="28"/>
  <c r="BG60" i="28"/>
  <c r="BK64" i="28"/>
  <c r="AA69" i="28"/>
  <c r="AA111" i="28" s="1"/>
  <c r="G69" i="28"/>
  <c r="P69" i="28"/>
  <c r="BI79" i="28"/>
  <c r="BN85" i="28"/>
  <c r="BG84" i="28"/>
  <c r="BG81" i="28" s="1"/>
  <c r="BK88" i="28"/>
  <c r="I93" i="28"/>
  <c r="AW93" i="28"/>
  <c r="BH96" i="28"/>
  <c r="AB105" i="28"/>
  <c r="AT33" i="28"/>
  <c r="AJ21" i="28"/>
  <c r="S33" i="28"/>
  <c r="BF36" i="28"/>
  <c r="BF33" i="28" s="1"/>
  <c r="AX45" i="28"/>
  <c r="BH48" i="28"/>
  <c r="BH45" i="28" s="1"/>
  <c r="AF52" i="28"/>
  <c r="BM57" i="28"/>
  <c r="AF69" i="28"/>
  <c r="Q111" i="28"/>
  <c r="H12" i="28"/>
  <c r="H9" i="28" s="1"/>
  <c r="H111" i="28" s="1"/>
  <c r="G9" i="28"/>
  <c r="AX9" i="28"/>
  <c r="N9" i="28"/>
  <c r="S12" i="28"/>
  <c r="S9" i="28" s="1"/>
  <c r="H21" i="28"/>
  <c r="BL24" i="28"/>
  <c r="BL21" i="28" s="1"/>
  <c r="G21" i="28"/>
  <c r="P21" i="28"/>
  <c r="AK36" i="28"/>
  <c r="AK33" i="28" s="1"/>
  <c r="BM40" i="28"/>
  <c r="BM33" i="28" s="1"/>
  <c r="BI43" i="28"/>
  <c r="M45" i="28"/>
  <c r="BI50" i="28"/>
  <c r="N48" i="28"/>
  <c r="N45" i="28" s="1"/>
  <c r="BI54" i="28"/>
  <c r="BH57" i="28"/>
  <c r="AB57" i="28"/>
  <c r="BN63" i="28"/>
  <c r="AT72" i="28"/>
  <c r="AT69" i="28" s="1"/>
  <c r="BI75" i="28"/>
  <c r="BN75" i="28"/>
  <c r="AF81" i="28"/>
  <c r="BN87" i="28"/>
  <c r="AK88" i="28"/>
  <c r="AK81" i="28" s="1"/>
  <c r="AJ93" i="28"/>
  <c r="BK93" i="28"/>
  <c r="BM96" i="28"/>
  <c r="P93" i="28"/>
  <c r="P111" i="28" s="1"/>
  <c r="J100" i="28"/>
  <c r="J93" i="28" s="1"/>
  <c r="BC100" i="28"/>
  <c r="BI106" i="28"/>
  <c r="BM81" i="28"/>
  <c r="AW21" i="28"/>
  <c r="AS57" i="28"/>
  <c r="AF76" i="28"/>
  <c r="AX84" i="28"/>
  <c r="AX81" i="28" s="1"/>
  <c r="BC9" i="28"/>
  <c r="BN11" i="28"/>
  <c r="BI14" i="28"/>
  <c r="BI15" i="28"/>
  <c r="BN15" i="28"/>
  <c r="BM16" i="28"/>
  <c r="BM9" i="28" s="1"/>
  <c r="BI19" i="28"/>
  <c r="AT21" i="28"/>
  <c r="J24" i="28"/>
  <c r="BN27" i="28"/>
  <c r="BM28" i="28"/>
  <c r="BM21" i="28" s="1"/>
  <c r="BI31" i="28"/>
  <c r="AX40" i="28"/>
  <c r="AX33" i="28" s="1"/>
  <c r="BC48" i="28"/>
  <c r="BC45" i="28" s="1"/>
  <c r="J52" i="28"/>
  <c r="J45" i="28" s="1"/>
  <c r="BF52" i="28"/>
  <c r="BN55" i="28"/>
  <c r="BN52" i="28" s="1"/>
  <c r="J72" i="28"/>
  <c r="J69" i="28" s="1"/>
  <c r="BC72" i="28"/>
  <c r="BC69" i="28" s="1"/>
  <c r="N72" i="28"/>
  <c r="BF76" i="28"/>
  <c r="BF69" i="28" s="1"/>
  <c r="BN79" i="28"/>
  <c r="BN76" i="28" s="1"/>
  <c r="BH93" i="28"/>
  <c r="BI102" i="28"/>
  <c r="BG28" i="28"/>
  <c r="AB48" i="28"/>
  <c r="AB45" i="28" s="1"/>
  <c r="AX57" i="28"/>
  <c r="BI11" i="28"/>
  <c r="BF12" i="28"/>
  <c r="BF16" i="28"/>
  <c r="N24" i="28"/>
  <c r="N21" i="28" s="1"/>
  <c r="BF28" i="28"/>
  <c r="BM45" i="28"/>
  <c r="BI62" i="28"/>
  <c r="BN65" i="28"/>
  <c r="BI86" i="28"/>
  <c r="BN89" i="28"/>
  <c r="BN88" i="28" s="1"/>
  <c r="BL93" i="28"/>
  <c r="AT93" i="28"/>
  <c r="BN99" i="28"/>
  <c r="BF100" i="28"/>
  <c r="BF93" i="28" s="1"/>
  <c r="AT105" i="28"/>
  <c r="BH21" i="28"/>
  <c r="BI25" i="28"/>
  <c r="BF24" i="28"/>
  <c r="BF21" i="28" s="1"/>
  <c r="BC33" i="28"/>
  <c r="BL36" i="28"/>
  <c r="BN41" i="28"/>
  <c r="BN40" i="28" s="1"/>
  <c r="BG48" i="28"/>
  <c r="BG45" i="28" s="1"/>
  <c r="BK60" i="28"/>
  <c r="BK57" i="28" s="1"/>
  <c r="BN72" i="28"/>
  <c r="BG72" i="28"/>
  <c r="J88" i="28"/>
  <c r="J81" i="28" s="1"/>
  <c r="BI89" i="28"/>
  <c r="M111" i="28"/>
  <c r="AF105" i="28"/>
  <c r="BN28" i="28"/>
  <c r="J40" i="28"/>
  <c r="BI41" i="28"/>
  <c r="AK105" i="28"/>
  <c r="BN106" i="28"/>
  <c r="BG24" i="28"/>
  <c r="BI38" i="28"/>
  <c r="BI36" i="28" s="1"/>
  <c r="AF45" i="28"/>
  <c r="BC57" i="28"/>
  <c r="AT60" i="28"/>
  <c r="J64" i="28"/>
  <c r="J57" i="28" s="1"/>
  <c r="BI65" i="28"/>
  <c r="BF81" i="28"/>
  <c r="BM93" i="28"/>
  <c r="BN100" i="28"/>
  <c r="BG100" i="28"/>
  <c r="J10" i="28"/>
  <c r="Z111" i="28"/>
  <c r="BI108" i="28"/>
  <c r="BI105" i="28" s="1"/>
  <c r="BF10" i="28"/>
  <c r="BG12" i="28"/>
  <c r="BI18" i="28"/>
  <c r="BI78" i="28"/>
  <c r="BI76" i="28" s="1"/>
  <c r="AB81" i="28"/>
  <c r="AQ111" i="28"/>
  <c r="AX21" i="28"/>
  <c r="AT88" i="28"/>
  <c r="AT81" i="28" s="1"/>
  <c r="BI91" i="28"/>
  <c r="N93" i="28"/>
  <c r="BN96" i="28"/>
  <c r="AC111" i="28"/>
  <c r="BN34" i="28"/>
  <c r="BN12" i="28"/>
  <c r="BN9" i="28" s="1"/>
  <c r="BG16" i="28"/>
  <c r="BL40" i="28"/>
  <c r="BI49" i="28"/>
  <c r="BF48" i="28"/>
  <c r="AF57" i="28"/>
  <c r="BI73" i="28"/>
  <c r="BI72" i="28" s="1"/>
  <c r="BG76" i="28"/>
  <c r="BN82" i="28"/>
  <c r="BK84" i="28"/>
  <c r="BK81" i="28" s="1"/>
  <c r="AI111" i="28"/>
  <c r="AJ111" i="28"/>
  <c r="AK57" i="28"/>
  <c r="BN58" i="28"/>
  <c r="AT64" i="28"/>
  <c r="BI67" i="28"/>
  <c r="N69" i="28"/>
  <c r="AR111" i="28"/>
  <c r="S57" i="28"/>
  <c r="BI74" i="28"/>
  <c r="BI98" i="28"/>
  <c r="BI96" i="28" s="1"/>
  <c r="BI103" i="28"/>
  <c r="S105" i="28"/>
  <c r="S16" i="28"/>
  <c r="BI27" i="28"/>
  <c r="S28" i="28"/>
  <c r="BI46" i="28"/>
  <c r="BI51" i="28"/>
  <c r="S52" i="28"/>
  <c r="BI70" i="28"/>
  <c r="S76" i="28"/>
  <c r="BI94" i="28"/>
  <c r="S100" i="28"/>
  <c r="J13" i="28"/>
  <c r="S24" i="28"/>
  <c r="BC24" i="28"/>
  <c r="S48" i="28"/>
  <c r="S45" i="28" s="1"/>
  <c r="S72" i="28"/>
  <c r="S96" i="28"/>
  <c r="J22" i="28"/>
  <c r="BC93" i="28"/>
  <c r="BC233" i="19" l="1"/>
  <c r="BE137" i="19"/>
  <c r="BE73" i="19"/>
  <c r="BE41" i="19"/>
  <c r="BA41" i="19"/>
  <c r="CK201" i="19"/>
  <c r="AY201" i="19"/>
  <c r="CK105" i="19"/>
  <c r="AY105" i="19"/>
  <c r="CL270" i="19"/>
  <c r="CL6" i="19" s="1"/>
  <c r="CN270" i="19"/>
  <c r="CN6" i="19" s="1"/>
  <c r="CA270" i="19"/>
  <c r="CA6" i="19" s="1"/>
  <c r="BN21" i="28"/>
  <c r="S69" i="28"/>
  <c r="AS111" i="28"/>
  <c r="AW111" i="28"/>
  <c r="Y111" i="28"/>
  <c r="AZ270" i="19"/>
  <c r="AZ6" i="19" s="1"/>
  <c r="CA7" i="19"/>
  <c r="BI100" i="28"/>
  <c r="BI16" i="28"/>
  <c r="BC21" i="28"/>
  <c r="BF9" i="28"/>
  <c r="BN105" i="28"/>
  <c r="BI28" i="28"/>
  <c r="I111" i="28"/>
  <c r="AB9" i="28"/>
  <c r="BH9" i="28"/>
  <c r="BH111" i="28" s="1"/>
  <c r="AX270" i="19"/>
  <c r="AX6" i="19" s="1"/>
  <c r="AU6" i="19"/>
  <c r="AU7" i="19"/>
  <c r="AS6" i="19"/>
  <c r="AS7" i="19"/>
  <c r="AF111" i="28"/>
  <c r="AF7" i="28" s="1"/>
  <c r="AT6" i="19"/>
  <c r="AT7" i="19"/>
  <c r="BI88" i="28"/>
  <c r="BI81" i="28" s="1"/>
  <c r="S21" i="28"/>
  <c r="BF45" i="28"/>
  <c r="BN84" i="28"/>
  <c r="BN81" i="28" s="1"/>
  <c r="N57" i="28"/>
  <c r="N111" i="28" s="1"/>
  <c r="N7" i="28" s="1"/>
  <c r="BB270" i="19"/>
  <c r="BB6" i="19" s="1"/>
  <c r="AR7" i="19"/>
  <c r="BR7" i="19"/>
  <c r="BR6" i="19"/>
  <c r="AI7" i="19"/>
  <c r="AK7" i="19"/>
  <c r="AL6" i="19"/>
  <c r="AL7" i="19"/>
  <c r="AJ7" i="19"/>
  <c r="CJ6" i="19"/>
  <c r="CO41" i="19"/>
  <c r="CM41" i="19"/>
  <c r="BD201" i="19"/>
  <c r="BE201" i="19" s="1"/>
  <c r="BD105" i="19"/>
  <c r="BE105" i="19" s="1"/>
  <c r="CE23" i="19"/>
  <c r="CG23" i="19" s="1"/>
  <c r="AK111" i="28"/>
  <c r="AK7" i="28" s="1"/>
  <c r="AX111" i="28"/>
  <c r="AX7" i="28" s="1"/>
  <c r="BK111" i="28"/>
  <c r="BI40" i="28"/>
  <c r="BI33" i="28" s="1"/>
  <c r="BN45" i="28"/>
  <c r="AB111" i="28"/>
  <c r="AB7" i="28" s="1"/>
  <c r="J33" i="28"/>
  <c r="BN60" i="28"/>
  <c r="BN64" i="28"/>
  <c r="BN93" i="28"/>
  <c r="BG21" i="28"/>
  <c r="BN36" i="28"/>
  <c r="BN33" i="28" s="1"/>
  <c r="BN69" i="28"/>
  <c r="BG93" i="28"/>
  <c r="R111" i="28"/>
  <c r="BG9" i="28"/>
  <c r="BM111" i="28"/>
  <c r="BL111" i="28"/>
  <c r="BI24" i="28"/>
  <c r="BI64" i="28"/>
  <c r="BI57" i="28" s="1"/>
  <c r="BI69" i="28"/>
  <c r="BI10" i="28"/>
  <c r="BC111" i="28"/>
  <c r="BF111" i="28"/>
  <c r="BG69" i="28"/>
  <c r="BL33" i="28"/>
  <c r="BI22" i="28"/>
  <c r="J21" i="28"/>
  <c r="BI93" i="28"/>
  <c r="BI48" i="28"/>
  <c r="BI45" i="28" s="1"/>
  <c r="J12" i="28"/>
  <c r="J9" i="28" s="1"/>
  <c r="BI13" i="28"/>
  <c r="BI12" i="28" s="1"/>
  <c r="AT57" i="28"/>
  <c r="AT111" i="28" s="1"/>
  <c r="AQ7" i="28" s="1"/>
  <c r="S93" i="28"/>
  <c r="H22" i="19"/>
  <c r="BN57" i="28" l="1"/>
  <c r="AV7" i="28"/>
  <c r="AW7" i="28"/>
  <c r="AU7" i="28"/>
  <c r="AD7" i="28"/>
  <c r="AE7" i="28"/>
  <c r="AC7" i="28"/>
  <c r="S111" i="28"/>
  <c r="P7" i="28" s="1"/>
  <c r="AA7" i="28"/>
  <c r="CE27" i="19"/>
  <c r="CG27" i="19" s="1"/>
  <c r="CG22" i="19" s="1"/>
  <c r="BD9" i="19"/>
  <c r="BN111" i="28"/>
  <c r="BN7" i="28" s="1"/>
  <c r="J111" i="28"/>
  <c r="H7" i="28" s="1"/>
  <c r="AI7" i="28"/>
  <c r="Y7" i="28"/>
  <c r="Z7" i="28"/>
  <c r="AH7" i="28"/>
  <c r="AJ7" i="28"/>
  <c r="BG111" i="28"/>
  <c r="K7" i="28"/>
  <c r="AT7" i="28"/>
  <c r="AS7" i="28"/>
  <c r="BC7" i="28"/>
  <c r="BB7" i="28"/>
  <c r="M7" i="28"/>
  <c r="BA7" i="28"/>
  <c r="AR7" i="28"/>
  <c r="AZ7" i="28"/>
  <c r="BI9" i="28"/>
  <c r="BI21" i="28"/>
  <c r="L7" i="28"/>
  <c r="BM7" i="28"/>
  <c r="BD270" i="19" l="1"/>
  <c r="BB7" i="19" s="1"/>
  <c r="Q7" i="28"/>
  <c r="I7" i="28"/>
  <c r="S7" i="28"/>
  <c r="BK7" i="28"/>
  <c r="R7" i="28"/>
  <c r="J7" i="28"/>
  <c r="BI111" i="28"/>
  <c r="BI7" i="28" s="1"/>
  <c r="BL7" i="28"/>
  <c r="G7" i="28"/>
  <c r="K34" i="19"/>
  <c r="K28" i="19"/>
  <c r="K22" i="19"/>
  <c r="BD7" i="19" l="1"/>
  <c r="BD6" i="19"/>
  <c r="BH269" i="19"/>
  <c r="BH265" i="19" s="1"/>
  <c r="AX7" i="19"/>
  <c r="AZ7" i="19"/>
  <c r="BX270" i="19"/>
  <c r="K9" i="19"/>
  <c r="K270" i="19" s="1"/>
  <c r="BF7" i="28"/>
  <c r="BG7" i="28"/>
  <c r="BH7" i="28"/>
  <c r="CE35" i="19"/>
  <c r="CF35" i="19"/>
  <c r="CD35" i="19"/>
  <c r="X34" i="19"/>
  <c r="V34" i="19"/>
  <c r="T34" i="19"/>
  <c r="X28" i="19"/>
  <c r="V28" i="19"/>
  <c r="T28" i="19"/>
  <c r="X22" i="19"/>
  <c r="V22" i="19"/>
  <c r="T22" i="19"/>
  <c r="P34" i="19"/>
  <c r="O34" i="19"/>
  <c r="N34" i="19"/>
  <c r="P28" i="19"/>
  <c r="O28" i="19"/>
  <c r="N28" i="19"/>
  <c r="P22" i="19"/>
  <c r="O22" i="19"/>
  <c r="N22" i="19"/>
  <c r="J34" i="19"/>
  <c r="I34" i="19"/>
  <c r="H34" i="19"/>
  <c r="J28" i="19"/>
  <c r="J22" i="19"/>
  <c r="I28" i="19"/>
  <c r="I22" i="19"/>
  <c r="H28" i="19"/>
  <c r="BX7" i="19" l="1"/>
  <c r="BX6" i="19"/>
  <c r="D42" i="26" s="1"/>
  <c r="K7" i="19"/>
  <c r="K6" i="19"/>
  <c r="CG35" i="19"/>
  <c r="CG34" i="19" s="1"/>
  <c r="N9" i="19"/>
  <c r="N270" i="19" s="1"/>
  <c r="N6" i="19" s="1"/>
  <c r="T9" i="19"/>
  <c r="T270" i="19" s="1"/>
  <c r="J9" i="19"/>
  <c r="J270" i="19" s="1"/>
  <c r="J6" i="19" s="1"/>
  <c r="F40" i="26" s="1"/>
  <c r="BO9" i="19"/>
  <c r="BO270" i="19" s="1"/>
  <c r="BY270" i="19"/>
  <c r="BP9" i="19"/>
  <c r="BP270" i="19" s="1"/>
  <c r="BZ270" i="19"/>
  <c r="BQ9" i="19"/>
  <c r="BQ270" i="19" s="1"/>
  <c r="O9" i="19"/>
  <c r="O270" i="19" s="1"/>
  <c r="O6" i="19" s="1"/>
  <c r="V9" i="19"/>
  <c r="V270" i="19" s="1"/>
  <c r="P9" i="19"/>
  <c r="P270" i="19" s="1"/>
  <c r="P6" i="19" s="1"/>
  <c r="X9" i="19"/>
  <c r="I9" i="19"/>
  <c r="I270" i="19" s="1"/>
  <c r="I6" i="19" s="1"/>
  <c r="E40" i="26" s="1"/>
  <c r="H9" i="19"/>
  <c r="H270" i="19" s="1"/>
  <c r="H6" i="19" s="1"/>
  <c r="D40" i="26" s="1"/>
  <c r="Z28" i="19"/>
  <c r="Z22" i="19"/>
  <c r="Z34" i="19"/>
  <c r="Q28" i="19"/>
  <c r="CF22" i="19"/>
  <c r="CE34" i="19"/>
  <c r="CF34" i="19"/>
  <c r="CD22" i="19"/>
  <c r="CF28" i="19"/>
  <c r="CE28" i="19"/>
  <c r="CD28" i="19"/>
  <c r="Q22" i="19"/>
  <c r="CD34" i="19"/>
  <c r="Q34" i="19"/>
  <c r="CE22" i="19"/>
  <c r="G40" i="26" l="1"/>
  <c r="J7" i="19"/>
  <c r="BQ6" i="19"/>
  <c r="F41" i="26" s="1"/>
  <c r="BQ7" i="19"/>
  <c r="BZ7" i="19"/>
  <c r="BZ6" i="19"/>
  <c r="F42" i="26" s="1"/>
  <c r="BP6" i="19"/>
  <c r="E41" i="26" s="1"/>
  <c r="BP7" i="19"/>
  <c r="BY7" i="19"/>
  <c r="BY6" i="19"/>
  <c r="E42" i="26" s="1"/>
  <c r="BO7" i="19"/>
  <c r="BO6" i="19"/>
  <c r="D41" i="26" s="1"/>
  <c r="Y9" i="19"/>
  <c r="X270" i="19"/>
  <c r="V6" i="19"/>
  <c r="T6" i="19"/>
  <c r="H7" i="19"/>
  <c r="I7" i="19"/>
  <c r="U9" i="19"/>
  <c r="Q9" i="19"/>
  <c r="Q270" i="19" s="1"/>
  <c r="CF9" i="19"/>
  <c r="Z9" i="19"/>
  <c r="CE9" i="19"/>
  <c r="CD9" i="19"/>
  <c r="W9" i="19"/>
  <c r="CP9" i="19"/>
  <c r="CP270" i="19" s="1"/>
  <c r="CG9" i="19"/>
  <c r="C32" i="21"/>
  <c r="R9" i="22"/>
  <c r="R13" i="22"/>
  <c r="R15" i="22"/>
  <c r="R26" i="22"/>
  <c r="B18" i="22"/>
  <c r="CD270" i="19" l="1"/>
  <c r="CD6" i="19" s="1"/>
  <c r="AY9" i="19"/>
  <c r="CF270" i="19"/>
  <c r="CF6" i="19" s="1"/>
  <c r="BC9" i="19"/>
  <c r="CE270" i="19"/>
  <c r="CE6" i="19" s="1"/>
  <c r="BA9" i="19"/>
  <c r="CG270" i="19"/>
  <c r="CG7" i="19" s="1"/>
  <c r="BE9" i="19"/>
  <c r="Z270" i="19"/>
  <c r="T7" i="19" s="1"/>
  <c r="E44" i="26"/>
  <c r="F44" i="26"/>
  <c r="G42" i="26"/>
  <c r="G41" i="26"/>
  <c r="G44" i="26" s="1"/>
  <c r="D44" i="26"/>
  <c r="N7" i="19"/>
  <c r="Q6" i="19"/>
  <c r="Q7" i="19"/>
  <c r="O7" i="19"/>
  <c r="P7" i="19"/>
  <c r="X6" i="19"/>
  <c r="CP7" i="19"/>
  <c r="CP6" i="19"/>
  <c r="CL7" i="19"/>
  <c r="CN7" i="19"/>
  <c r="CJ7" i="19"/>
  <c r="CO9" i="19"/>
  <c r="CM9" i="19"/>
  <c r="CK9" i="19"/>
  <c r="B36" i="22"/>
  <c r="B40" i="22"/>
  <c r="B42" i="22"/>
  <c r="B43" i="22"/>
  <c r="B53" i="22"/>
  <c r="CF7" i="19" l="1"/>
  <c r="CD7" i="19"/>
  <c r="CE7" i="19"/>
  <c r="CH269" i="19"/>
  <c r="CH265" i="19" s="1"/>
  <c r="CG6" i="19"/>
  <c r="Z6" i="19"/>
  <c r="X7" i="19"/>
  <c r="Z7" i="19"/>
  <c r="V7" i="19"/>
  <c r="M7" i="22"/>
  <c r="L7" i="22"/>
  <c r="B7" i="22" l="1"/>
  <c r="B34" i="22" s="1"/>
  <c r="S9" i="22"/>
  <c r="S13" i="22"/>
  <c r="S15" i="22"/>
  <c r="S26" i="22"/>
  <c r="J10" i="22" l="1"/>
  <c r="B10" i="22" s="1"/>
  <c r="B37" i="22" s="1"/>
  <c r="J22" i="22"/>
  <c r="I22" i="22"/>
  <c r="H22" i="22"/>
  <c r="H17" i="22"/>
  <c r="B17" i="22" s="1"/>
  <c r="B44" i="22" s="1"/>
  <c r="G5" i="22"/>
  <c r="H5" i="22"/>
  <c r="I5" i="22"/>
  <c r="J5" i="22"/>
  <c r="K5" i="22"/>
  <c r="L5" i="22"/>
  <c r="M5" i="22"/>
  <c r="N5" i="22"/>
  <c r="F5" i="22"/>
  <c r="N24" i="22"/>
  <c r="M24" i="22"/>
  <c r="L24" i="22"/>
  <c r="K24" i="22"/>
  <c r="J23" i="22"/>
  <c r="B23" i="22" s="1"/>
  <c r="B11" i="22"/>
  <c r="B38" i="22" s="1"/>
  <c r="B12" i="22"/>
  <c r="B25" i="22"/>
  <c r="I26" i="22"/>
  <c r="B6" i="22"/>
  <c r="B33" i="22" s="1"/>
  <c r="B4" i="22"/>
  <c r="R23" i="22" l="1"/>
  <c r="S23" i="22" s="1"/>
  <c r="B50" i="22"/>
  <c r="B5" i="22"/>
  <c r="B32" i="22" s="1"/>
  <c r="B22" i="22"/>
  <c r="B49" i="22" s="1"/>
  <c r="B31" i="22"/>
  <c r="B8" i="22"/>
  <c r="R12" i="22"/>
  <c r="S12" i="22" s="1"/>
  <c r="B39" i="22"/>
  <c r="R25" i="22"/>
  <c r="S25" i="22" s="1"/>
  <c r="B52" i="22"/>
  <c r="B24" i="22"/>
  <c r="D60" i="21"/>
  <c r="C59" i="21"/>
  <c r="C58" i="21"/>
  <c r="R24" i="22" l="1"/>
  <c r="S24" i="22" s="1"/>
  <c r="B51" i="22"/>
  <c r="C60" i="21"/>
  <c r="D33" i="21"/>
  <c r="C33" i="21" s="1"/>
  <c r="C125" i="20"/>
  <c r="C23" i="21" s="1"/>
  <c r="C60" i="20"/>
  <c r="G20" i="21"/>
  <c r="G19" i="21"/>
  <c r="E119" i="20"/>
  <c r="C45" i="20"/>
  <c r="C32" i="20"/>
  <c r="E24" i="21"/>
  <c r="E128" i="20"/>
  <c r="E127" i="20"/>
  <c r="E126" i="20"/>
  <c r="E122" i="20"/>
  <c r="E120" i="20"/>
  <c r="C120" i="20"/>
  <c r="E118" i="20"/>
  <c r="C118" i="20"/>
  <c r="E117" i="20"/>
  <c r="C117" i="20"/>
  <c r="E116" i="20"/>
  <c r="C116" i="20"/>
  <c r="C21" i="21" s="1"/>
  <c r="E115" i="20"/>
  <c r="C115" i="20"/>
  <c r="C113" i="20"/>
  <c r="C112" i="20"/>
  <c r="E111" i="20"/>
  <c r="C111" i="20"/>
  <c r="E110" i="20"/>
  <c r="C110" i="20"/>
  <c r="C109" i="20"/>
  <c r="E106" i="20"/>
  <c r="C106" i="20"/>
  <c r="C105" i="20"/>
  <c r="E104" i="20"/>
  <c r="C104" i="20"/>
  <c r="C103" i="20"/>
  <c r="C102" i="20"/>
  <c r="E101" i="20"/>
  <c r="C101" i="20"/>
  <c r="C100" i="20"/>
  <c r="C99" i="20"/>
  <c r="C98" i="20"/>
  <c r="E97" i="20"/>
  <c r="C97" i="20"/>
  <c r="C96" i="20"/>
  <c r="C95" i="20"/>
  <c r="E93" i="20"/>
  <c r="E92" i="20"/>
  <c r="E91" i="20"/>
  <c r="E90" i="20"/>
  <c r="E89" i="20"/>
  <c r="E88" i="20"/>
  <c r="E87" i="20"/>
  <c r="E86" i="20"/>
  <c r="C86" i="20"/>
  <c r="E85" i="20"/>
  <c r="C85" i="20"/>
  <c r="E83" i="20"/>
  <c r="C83" i="20"/>
  <c r="E82" i="20"/>
  <c r="C82" i="20"/>
  <c r="E81" i="20"/>
  <c r="C81" i="20"/>
  <c r="E78" i="20"/>
  <c r="E77" i="20"/>
  <c r="E74" i="20"/>
  <c r="C74" i="20"/>
  <c r="E73" i="20"/>
  <c r="C73" i="20"/>
  <c r="E72" i="20"/>
  <c r="C72" i="20"/>
  <c r="E71" i="20"/>
  <c r="C71" i="20"/>
  <c r="E70" i="20"/>
  <c r="C70" i="20"/>
  <c r="E69" i="20"/>
  <c r="C69" i="20"/>
  <c r="E68" i="20"/>
  <c r="C68" i="20"/>
  <c r="E67" i="20"/>
  <c r="C67" i="20"/>
  <c r="E66" i="20"/>
  <c r="C66" i="20"/>
  <c r="E65" i="20"/>
  <c r="C65" i="20"/>
  <c r="E64" i="20"/>
  <c r="C64" i="20"/>
  <c r="E62" i="20"/>
  <c r="E61" i="20"/>
  <c r="E59" i="20"/>
  <c r="C59" i="20"/>
  <c r="E58" i="20"/>
  <c r="C58" i="20"/>
  <c r="E57" i="20"/>
  <c r="C57" i="20"/>
  <c r="E56" i="20"/>
  <c r="C56" i="20"/>
  <c r="E55" i="20"/>
  <c r="C55" i="20"/>
  <c r="E54" i="20"/>
  <c r="C54" i="20"/>
  <c r="E53" i="20"/>
  <c r="C53" i="20"/>
  <c r="E52" i="20"/>
  <c r="C52" i="20"/>
  <c r="E51" i="20"/>
  <c r="C51" i="20"/>
  <c r="E50" i="20"/>
  <c r="C50" i="20"/>
  <c r="E49" i="20"/>
  <c r="C49" i="20"/>
  <c r="E47" i="20"/>
  <c r="E44" i="20"/>
  <c r="C44" i="20"/>
  <c r="E41" i="20"/>
  <c r="C41" i="20"/>
  <c r="C40" i="20"/>
  <c r="C39" i="20"/>
  <c r="C38" i="20"/>
  <c r="E37" i="20"/>
  <c r="C37" i="20"/>
  <c r="E28" i="20"/>
  <c r="C28" i="20"/>
  <c r="E24" i="20"/>
  <c r="C24" i="20"/>
  <c r="E20" i="20"/>
  <c r="E19" i="20"/>
  <c r="E17" i="20"/>
  <c r="E15" i="20"/>
  <c r="C15" i="20"/>
  <c r="E14" i="20"/>
  <c r="C14" i="20"/>
  <c r="E11" i="20"/>
  <c r="C11" i="20"/>
  <c r="E10" i="20"/>
  <c r="C10" i="20"/>
  <c r="E109" i="20"/>
  <c r="E105" i="20"/>
  <c r="C90" i="20"/>
  <c r="C88" i="20"/>
  <c r="C75" i="20"/>
  <c r="E60" i="20"/>
  <c r="E32" i="20"/>
  <c r="E18" i="20"/>
  <c r="C17" i="20"/>
  <c r="E9" i="20"/>
  <c r="E80" i="20" l="1"/>
  <c r="C35" i="20"/>
  <c r="E75" i="20"/>
  <c r="E63" i="20" s="1"/>
  <c r="E35" i="20"/>
  <c r="D15" i="20"/>
  <c r="D24" i="20"/>
  <c r="D41" i="20"/>
  <c r="D44" i="20"/>
  <c r="D104" i="20"/>
  <c r="D105" i="20"/>
  <c r="D10" i="20"/>
  <c r="C11" i="21"/>
  <c r="D14" i="20"/>
  <c r="C15" i="21"/>
  <c r="D83" i="20"/>
  <c r="D85" i="20"/>
  <c r="C94" i="20"/>
  <c r="D101" i="20"/>
  <c r="D116" i="20"/>
  <c r="D21" i="21" s="1"/>
  <c r="E21" i="21" s="1"/>
  <c r="F21" i="21" s="1"/>
  <c r="H21" i="21" s="1"/>
  <c r="D118" i="20"/>
  <c r="D120" i="20"/>
  <c r="D11" i="20"/>
  <c r="D117" i="20"/>
  <c r="D81" i="20"/>
  <c r="D82" i="20"/>
  <c r="D110" i="20"/>
  <c r="D111" i="20"/>
  <c r="D86" i="20"/>
  <c r="D97" i="20"/>
  <c r="D115" i="20"/>
  <c r="D28" i="20"/>
  <c r="D37" i="20"/>
  <c r="D60" i="20"/>
  <c r="E48" i="20"/>
  <c r="C63" i="20"/>
  <c r="C23" i="20"/>
  <c r="C19" i="21"/>
  <c r="C48" i="20"/>
  <c r="D109" i="20"/>
  <c r="D32" i="20"/>
  <c r="D17" i="20"/>
  <c r="D88" i="20"/>
  <c r="D90" i="20"/>
  <c r="C18" i="20"/>
  <c r="D18" i="20" s="1"/>
  <c r="E22" i="20"/>
  <c r="E45" i="20"/>
  <c r="D45" i="20" s="1"/>
  <c r="C87" i="20"/>
  <c r="D87" i="20" s="1"/>
  <c r="C89" i="20"/>
  <c r="D89" i="20" s="1"/>
  <c r="C91" i="20"/>
  <c r="D91" i="20" s="1"/>
  <c r="E95" i="20"/>
  <c r="C124" i="20"/>
  <c r="D75" i="20" l="1"/>
  <c r="D20" i="21" s="1"/>
  <c r="D35" i="20"/>
  <c r="E30" i="20"/>
  <c r="C30" i="20"/>
  <c r="D15" i="21"/>
  <c r="E15" i="21" s="1"/>
  <c r="F15" i="21" s="1"/>
  <c r="H15" i="21" s="1"/>
  <c r="D11" i="21"/>
  <c r="E11" i="21" s="1"/>
  <c r="F11" i="21" s="1"/>
  <c r="H11" i="21" s="1"/>
  <c r="D95" i="20"/>
  <c r="D48" i="20"/>
  <c r="D19" i="21"/>
  <c r="E19" i="21" s="1"/>
  <c r="P19" i="22" s="1"/>
  <c r="C20" i="21"/>
  <c r="D63" i="20" l="1"/>
  <c r="D30" i="20"/>
  <c r="C31" i="20"/>
  <c r="C18" i="21" s="1"/>
  <c r="E31" i="20"/>
  <c r="E20" i="21"/>
  <c r="C47" i="21"/>
  <c r="B19" i="22" s="1"/>
  <c r="R19" i="22" s="1"/>
  <c r="F19" i="21"/>
  <c r="H19" i="21" s="1"/>
  <c r="E23" i="20" l="1"/>
  <c r="D23" i="20" s="1"/>
  <c r="E96" i="20"/>
  <c r="D96" i="20" s="1"/>
  <c r="E36" i="20"/>
  <c r="S19" i="22"/>
  <c r="B46" i="22"/>
  <c r="D31" i="20"/>
  <c r="D18" i="21" s="1"/>
  <c r="E18" i="21" s="1"/>
  <c r="F18" i="21" s="1"/>
  <c r="F20" i="21"/>
  <c r="H20" i="21" s="1"/>
  <c r="P20" i="22"/>
  <c r="E29" i="20"/>
  <c r="C29" i="20"/>
  <c r="E16" i="20"/>
  <c r="C16" i="20"/>
  <c r="C48" i="21"/>
  <c r="B20" i="22" s="1"/>
  <c r="D47" i="21"/>
  <c r="D48" i="21" l="1"/>
  <c r="R20" i="22"/>
  <c r="S20" i="22" s="1"/>
  <c r="P21" i="22"/>
  <c r="B47" i="22"/>
  <c r="D49" i="21"/>
  <c r="C49" i="21"/>
  <c r="B21" i="22" s="1"/>
  <c r="E114" i="20"/>
  <c r="D29" i="20"/>
  <c r="D16" i="20"/>
  <c r="R21" i="22" l="1"/>
  <c r="S21" i="22" s="1"/>
  <c r="B48" i="22"/>
  <c r="C114" i="20"/>
  <c r="D114" i="20" s="1"/>
  <c r="E100" i="20"/>
  <c r="D100" i="20" s="1"/>
  <c r="G18" i="21"/>
  <c r="H18" i="21" s="1"/>
  <c r="G22" i="21"/>
  <c r="E102" i="20" l="1"/>
  <c r="D102" i="20" s="1"/>
  <c r="C43" i="20"/>
  <c r="C17" i="21" s="1"/>
  <c r="E43" i="20"/>
  <c r="E103" i="20"/>
  <c r="D103" i="20" s="1"/>
  <c r="E40" i="20"/>
  <c r="D40" i="20" s="1"/>
  <c r="E42" i="20"/>
  <c r="C119" i="20"/>
  <c r="G17" i="21"/>
  <c r="G16" i="21"/>
  <c r="G9" i="21" l="1"/>
  <c r="D34" i="21" s="1"/>
  <c r="D35" i="21" s="1"/>
  <c r="D43" i="20"/>
  <c r="D17" i="21" s="1"/>
  <c r="E17" i="21" s="1"/>
  <c r="P11" i="22" s="1"/>
  <c r="D119" i="20"/>
  <c r="D22" i="21" s="1"/>
  <c r="C22" i="21"/>
  <c r="C108" i="20"/>
  <c r="C42" i="20"/>
  <c r="C16" i="21" s="1"/>
  <c r="C34" i="21" l="1"/>
  <c r="C35" i="21" s="1"/>
  <c r="R11" i="22"/>
  <c r="S11" i="22" s="1"/>
  <c r="E22" i="21"/>
  <c r="P22" i="22" s="1"/>
  <c r="D42" i="20"/>
  <c r="D16" i="21" s="1"/>
  <c r="E16" i="21" s="1"/>
  <c r="P10" i="22" s="1"/>
  <c r="C39" i="21"/>
  <c r="F17" i="21"/>
  <c r="C36" i="20"/>
  <c r="F22" i="21" l="1"/>
  <c r="H22" i="21" s="1"/>
  <c r="R22" i="22"/>
  <c r="S22" i="22" s="1"/>
  <c r="R10" i="22"/>
  <c r="S10" i="22" s="1"/>
  <c r="D39" i="21"/>
  <c r="H17" i="21"/>
  <c r="C50" i="21"/>
  <c r="C38" i="21"/>
  <c r="F16" i="21"/>
  <c r="G23" i="21"/>
  <c r="G10" i="21"/>
  <c r="D36" i="20"/>
  <c r="C34" i="20"/>
  <c r="C10" i="21"/>
  <c r="D50" i="21" l="1"/>
  <c r="E13" i="20"/>
  <c r="D38" i="21"/>
  <c r="H16" i="21"/>
  <c r="E39" i="20"/>
  <c r="D39" i="20" s="1"/>
  <c r="E99" i="20"/>
  <c r="D99" i="20" s="1"/>
  <c r="E113" i="20"/>
  <c r="D113" i="20" s="1"/>
  <c r="G13" i="21"/>
  <c r="D10" i="21"/>
  <c r="E10" i="21" s="1"/>
  <c r="P14" i="22" s="1"/>
  <c r="C13" i="20"/>
  <c r="E38" i="20"/>
  <c r="E84" i="20"/>
  <c r="E98" i="20"/>
  <c r="E112" i="20"/>
  <c r="G12" i="21"/>
  <c r="G14" i="21"/>
  <c r="E12" i="20" l="1"/>
  <c r="D13" i="20"/>
  <c r="C42" i="21"/>
  <c r="F10" i="21"/>
  <c r="D112" i="20"/>
  <c r="D108" i="20" s="1"/>
  <c r="E108" i="20"/>
  <c r="E79" i="20"/>
  <c r="C84" i="20"/>
  <c r="D84" i="20" s="1"/>
  <c r="C12" i="20"/>
  <c r="C27" i="20"/>
  <c r="C14" i="21" s="1"/>
  <c r="E27" i="20"/>
  <c r="E25" i="20"/>
  <c r="D98" i="20"/>
  <c r="D94" i="20" s="1"/>
  <c r="E94" i="20"/>
  <c r="D38" i="20"/>
  <c r="D34" i="20" s="1"/>
  <c r="E34" i="20"/>
  <c r="C26" i="20"/>
  <c r="E26" i="20"/>
  <c r="C13" i="21" l="1"/>
  <c r="D12" i="20"/>
  <c r="E8" i="20"/>
  <c r="D26" i="20"/>
  <c r="D13" i="21" s="1"/>
  <c r="D42" i="21"/>
  <c r="H10" i="21"/>
  <c r="E21" i="20"/>
  <c r="C25" i="20"/>
  <c r="D25" i="20" s="1"/>
  <c r="C9" i="20"/>
  <c r="D27" i="20"/>
  <c r="D14" i="21" s="1"/>
  <c r="E14" i="21" s="1"/>
  <c r="P18" i="22" s="1"/>
  <c r="R18" i="22" s="1"/>
  <c r="C80" i="20"/>
  <c r="E13" i="21" l="1"/>
  <c r="P17" i="22" s="1"/>
  <c r="R17" i="22" s="1"/>
  <c r="S17" i="22" s="1"/>
  <c r="D12" i="21"/>
  <c r="C12" i="21"/>
  <c r="D80" i="20"/>
  <c r="D79" i="20" s="1"/>
  <c r="C79" i="20"/>
  <c r="F14" i="21"/>
  <c r="C46" i="21"/>
  <c r="C22" i="20"/>
  <c r="C9" i="21" s="1"/>
  <c r="D9" i="20"/>
  <c r="C8" i="20"/>
  <c r="C45" i="21" l="1"/>
  <c r="F13" i="21"/>
  <c r="D45" i="21" s="1"/>
  <c r="E12" i="21"/>
  <c r="P16" i="22" s="1"/>
  <c r="R16" i="22" s="1"/>
  <c r="S16" i="22" s="1"/>
  <c r="D46" i="21"/>
  <c r="H14" i="21"/>
  <c r="C8" i="21"/>
  <c r="C26" i="21" s="1"/>
  <c r="D8" i="20"/>
  <c r="C21" i="20"/>
  <c r="C131" i="20" s="1"/>
  <c r="C133" i="20" s="1"/>
  <c r="C134" i="20" s="1"/>
  <c r="D22" i="20"/>
  <c r="D21" i="20" s="1"/>
  <c r="B45" i="22"/>
  <c r="H13" i="21" l="1"/>
  <c r="F12" i="21"/>
  <c r="C44" i="21"/>
  <c r="C53" i="21" s="1"/>
  <c r="S18" i="22"/>
  <c r="C27" i="21"/>
  <c r="D9" i="21"/>
  <c r="D44" i="21" l="1"/>
  <c r="D53" i="21" s="1"/>
  <c r="H12" i="21"/>
  <c r="D8" i="21"/>
  <c r="D26" i="21" s="1"/>
  <c r="D27" i="21" s="1"/>
  <c r="E9" i="21"/>
  <c r="B14" i="22"/>
  <c r="B41" i="22" l="1"/>
  <c r="R14" i="22"/>
  <c r="S14" i="22" s="1"/>
  <c r="B28" i="22"/>
  <c r="B55" i="22" s="1"/>
  <c r="P8" i="22"/>
  <c r="R8" i="22" s="1"/>
  <c r="S8" i="22" s="1"/>
  <c r="F9" i="21"/>
  <c r="E8" i="21"/>
  <c r="P28" i="22" l="1"/>
  <c r="R28" i="22" s="1"/>
  <c r="S28" i="22" s="1"/>
  <c r="H9" i="21"/>
  <c r="E125" i="20" l="1"/>
  <c r="E124" i="20" s="1"/>
  <c r="E131" i="20" s="1"/>
  <c r="E133" i="20" s="1"/>
  <c r="D125" i="20" l="1"/>
  <c r="D23" i="21" s="1"/>
  <c r="E23" i="21" s="1"/>
  <c r="P27" i="22" s="1"/>
  <c r="E134" i="20"/>
  <c r="C52" i="21" l="1"/>
  <c r="B27" i="22" s="1"/>
  <c r="J27" i="22" s="1"/>
  <c r="J28" i="22" s="1"/>
  <c r="D124" i="20"/>
  <c r="D131" i="20" s="1"/>
  <c r="D133" i="20" s="1"/>
  <c r="D134" i="20" s="1"/>
  <c r="F23" i="21"/>
  <c r="H23" i="21" s="1"/>
  <c r="B54" i="22" l="1"/>
  <c r="F27" i="22"/>
  <c r="F28" i="22" s="1"/>
  <c r="C27" i="22"/>
  <c r="C28" i="22" s="1"/>
  <c r="D27" i="22"/>
  <c r="D28" i="22" s="1"/>
  <c r="L27" i="22"/>
  <c r="L28" i="22" s="1"/>
  <c r="G27" i="22"/>
  <c r="G28" i="22" s="1"/>
  <c r="K27" i="22"/>
  <c r="K28" i="22" s="1"/>
  <c r="N27" i="22"/>
  <c r="N28" i="22" s="1"/>
  <c r="R27" i="22"/>
  <c r="S27" i="22" s="1"/>
  <c r="H27" i="22"/>
  <c r="H28" i="22" s="1"/>
  <c r="E27" i="22"/>
  <c r="E28" i="22" s="1"/>
  <c r="M27" i="22"/>
  <c r="M28" i="22" s="1"/>
  <c r="I27" i="22"/>
  <c r="I28" i="22" s="1"/>
  <c r="D52" i="21"/>
</calcChain>
</file>

<file path=xl/sharedStrings.xml><?xml version="1.0" encoding="utf-8"?>
<sst xmlns="http://schemas.openxmlformats.org/spreadsheetml/2006/main" count="1408" uniqueCount="219">
  <si>
    <t>IDH</t>
  </si>
  <si>
    <t>Coordination</t>
  </si>
  <si>
    <t>TOTAL BUDGET</t>
  </si>
  <si>
    <t>Training materials</t>
  </si>
  <si>
    <t>Project management, traceability &amp; mapping system</t>
  </si>
  <si>
    <t>VRC</t>
  </si>
  <si>
    <t>IDH CPQP</t>
  </si>
  <si>
    <t xml:space="preserve">Period 1 Budget: </t>
  </si>
  <si>
    <t xml:space="preserve"> January to December 2012</t>
  </si>
  <si>
    <t>No</t>
  </si>
  <si>
    <t>Activities</t>
  </si>
  <si>
    <t>Budget</t>
  </si>
  <si>
    <t>Coy/Consortium</t>
  </si>
  <si>
    <t>Total</t>
  </si>
  <si>
    <t>Farmer Training</t>
  </si>
  <si>
    <t>Personnel</t>
  </si>
  <si>
    <t>Travel and accommodation</t>
  </si>
  <si>
    <t>Equipment</t>
  </si>
  <si>
    <t>Project Manager Car</t>
  </si>
  <si>
    <t>FS Motorbike</t>
  </si>
  <si>
    <t>Other</t>
  </si>
  <si>
    <t>Expert cost - training provider</t>
  </si>
  <si>
    <t>Expert cost - backstopping</t>
  </si>
  <si>
    <t>Support Capacity Building</t>
  </si>
  <si>
    <t>Strengthen Farmer Orgaizations</t>
  </si>
  <si>
    <t>Support Nurseries &amp; Demonstration Plots</t>
  </si>
  <si>
    <t xml:space="preserve">Nursery Establishment </t>
  </si>
  <si>
    <t>Improve Input Distribution Systems</t>
  </si>
  <si>
    <t>Farm Shop</t>
  </si>
  <si>
    <t>Improve Access to Financial Inputs</t>
  </si>
  <si>
    <t>Support Certification</t>
  </si>
  <si>
    <t>Support Institutionlization and Extension Services</t>
  </si>
  <si>
    <t>Cost of secondment of COCOBOD community extension agents (incl m/c)</t>
  </si>
  <si>
    <t>EUR:USD</t>
  </si>
  <si>
    <t xml:space="preserve"> January to December 2012 - USD</t>
  </si>
  <si>
    <t>EUR</t>
  </si>
  <si>
    <t>IDH Budget</t>
  </si>
  <si>
    <t>Extension officers salary</t>
  </si>
  <si>
    <t>Coordination fee for WAFF</t>
  </si>
  <si>
    <t>Variance from what was submitted to IDH</t>
  </si>
  <si>
    <t>Overall budget Summary - 12m from Jan 2012</t>
  </si>
  <si>
    <t>PERSONNEL</t>
  </si>
  <si>
    <t>USD</t>
  </si>
  <si>
    <t>1 Project Manager</t>
  </si>
  <si>
    <t>TRAVEL &amp; ACCOMMODATION</t>
  </si>
  <si>
    <t>Nursery</t>
  </si>
  <si>
    <t>Farmer Shop</t>
  </si>
  <si>
    <t>Program management &amp; TMS</t>
  </si>
  <si>
    <t>Co-ordination fee for WAFF</t>
  </si>
  <si>
    <t>TOTAL</t>
  </si>
  <si>
    <t>1 Project Manager Salary</t>
  </si>
  <si>
    <t>travel for staff providing training and some for management</t>
  </si>
  <si>
    <t>2 Field Supervisors</t>
  </si>
  <si>
    <t>Additional</t>
  </si>
  <si>
    <t>1 VRC</t>
  </si>
  <si>
    <t>training materials for 2800 farmers</t>
  </si>
  <si>
    <t>cover costs for program management staff  (Armajaro) and mapping costs</t>
  </si>
  <si>
    <t>for WAFF</t>
  </si>
  <si>
    <t>2 motorbikes</t>
  </si>
  <si>
    <t>costs of 1 vehicle (depreciation and running costs per annum)</t>
  </si>
  <si>
    <t>2 bikes (depreciation and running costs per annum)</t>
  </si>
  <si>
    <t>ASSETS</t>
  </si>
  <si>
    <t>PM Car</t>
  </si>
  <si>
    <t>4 year budget EUR</t>
  </si>
  <si>
    <t>4 year budget USD</t>
  </si>
  <si>
    <t>Motorbikes</t>
  </si>
  <si>
    <t>Lead farmers emoluments</t>
  </si>
  <si>
    <t>Office cost (rent, communication, etc)</t>
  </si>
  <si>
    <t>Vehicle costs (fuel, repairs, insurance)</t>
  </si>
  <si>
    <t>Co-ordination fee</t>
  </si>
  <si>
    <t>Program management &amp; Mapping costs</t>
  </si>
  <si>
    <t>Nursery &amp; Demonstration Plot</t>
  </si>
  <si>
    <t>Internal Inpsectors</t>
  </si>
  <si>
    <t>3 Field Supervisors Salary</t>
  </si>
  <si>
    <t>3 motorbikes</t>
  </si>
  <si>
    <t>Computers &amp; ICS office equipment</t>
  </si>
  <si>
    <t xml:space="preserve">Expert cost - external audit </t>
  </si>
  <si>
    <t>2 Nursery</t>
  </si>
  <si>
    <t>2 Farm shop</t>
  </si>
  <si>
    <t>Per Budget</t>
  </si>
  <si>
    <t>Variance</t>
  </si>
  <si>
    <t>Total Budget</t>
  </si>
  <si>
    <t>Total Actuals</t>
  </si>
  <si>
    <t xml:space="preserve">  - fill in the green coloured 'Per Year Budget Actuals' </t>
  </si>
  <si>
    <t>Year</t>
  </si>
  <si>
    <t>&lt;PLEASE SPECIFY NAMES OF ALL CONTRIBUTORS/PARTNERS&gt;</t>
  </si>
  <si>
    <t>• The formula cells are not locked so that the user has the flexibility to add more cost items in each spreadsheet</t>
  </si>
  <si>
    <t>• Please take into account that Financial Reporting is against the Approved Project Budget.</t>
  </si>
  <si>
    <t>• This template includes the budget, mid term report and end year report</t>
  </si>
  <si>
    <t>• This budget template is an activity based budget, with examples of activities and pre-defined cost categories.</t>
  </si>
  <si>
    <t>• For the approval of the Project Application and for the periodically reporting the following has to be submitted regarding the Budget:</t>
  </si>
  <si>
    <t>Unit</t>
  </si>
  <si>
    <t>Unit costs</t>
  </si>
  <si>
    <t xml:space="preserve"># units </t>
  </si>
  <si>
    <t>2019</t>
  </si>
  <si>
    <t>2020</t>
  </si>
  <si>
    <t>&lt;HIDE THE REPORTING COLUMNS WHEN DEVELOPING THE BUDGET&gt;</t>
  </si>
  <si>
    <t>Name Project:</t>
  </si>
  <si>
    <t>Workpackage 1</t>
  </si>
  <si>
    <t>Workpackage 8</t>
  </si>
  <si>
    <t>Work package 7</t>
  </si>
  <si>
    <t>Work package 6</t>
  </si>
  <si>
    <t>Work package 5</t>
  </si>
  <si>
    <t>Work package 4</t>
  </si>
  <si>
    <t>Work package 3</t>
  </si>
  <si>
    <t>Work package 2</t>
  </si>
  <si>
    <t>Work Packages &amp; Activities</t>
  </si>
  <si>
    <t xml:space="preserve">e.g. Determination of regional/ local replanting/ restoration infrastructure in nurseries </t>
  </si>
  <si>
    <t>Consultancy contract</t>
  </si>
  <si>
    <t xml:space="preserve">e.g. Determination of business case of own nursery vs existing nurseries </t>
  </si>
  <si>
    <t>Staff training</t>
  </si>
  <si>
    <t>Trainer (days)</t>
  </si>
  <si>
    <t xml:space="preserve">Trainer travel </t>
  </si>
  <si>
    <t>1 roundtrip</t>
  </si>
  <si>
    <t>Training material</t>
  </si>
  <si>
    <t>leaflets etc</t>
  </si>
  <si>
    <t>Amount to be received from IDH</t>
  </si>
  <si>
    <t>Project administration and overhead</t>
  </si>
  <si>
    <t>Personel costs in project administration</t>
  </si>
  <si>
    <t xml:space="preserve">Financial audit </t>
  </si>
  <si>
    <t>etc</t>
  </si>
  <si>
    <t>End year report Year 2020</t>
  </si>
  <si>
    <t>Mid term report Year 2020</t>
  </si>
  <si>
    <t>Budget Year 2021</t>
  </si>
  <si>
    <t>End year report Year 2021</t>
  </si>
  <si>
    <t>Budget Year 2019</t>
  </si>
  <si>
    <t>Mid term report 2021</t>
  </si>
  <si>
    <t>IDH LDN TAF Project Budget &amp; Reporting template</t>
  </si>
  <si>
    <t>2021</t>
  </si>
  <si>
    <t>&lt;NAMES OF ACTIVITIES ARE EXAMPLES - PLEASE ADJUST IN LINE WITH THE WORKPLAN IN THE PROPOSAL &gt;</t>
  </si>
  <si>
    <t>Mid term report Year 2019 (Actuals)</t>
  </si>
  <si>
    <t>End year report Year 2019 (actuals)</t>
  </si>
  <si>
    <t xml:space="preserve">Who will </t>
  </si>
  <si>
    <t>execute activity?</t>
  </si>
  <si>
    <t>e.g. partner 1</t>
  </si>
  <si>
    <t>e.g. third party service provider</t>
  </si>
  <si>
    <t>Further analysis of to be replanted area by consultant</t>
  </si>
  <si>
    <t xml:space="preserve">Expert advice on agronomy practices to maximize soil organic content </t>
  </si>
  <si>
    <r>
      <t>Outgrower capacty building</t>
    </r>
    <r>
      <rPr>
        <sz val="10"/>
        <color theme="1"/>
        <rFont val="Calibri"/>
        <family val="2"/>
        <scheme val="minor"/>
      </rPr>
      <t xml:space="preserve"> </t>
    </r>
  </si>
  <si>
    <t>Actuals 
H1-2019</t>
  </si>
  <si>
    <t>Actuals 
Total-2019</t>
  </si>
  <si>
    <t>Actuals 
H1-2020</t>
  </si>
  <si>
    <t>Actuals 
Total-2020</t>
  </si>
  <si>
    <t>Actuals 
H1-2021</t>
  </si>
  <si>
    <t>Actuals 
Total-2021</t>
  </si>
  <si>
    <t>Budget Year 2020</t>
  </si>
  <si>
    <t xml:space="preserve">General Information </t>
  </si>
  <si>
    <t>&lt;month/year - month/year&gt;</t>
  </si>
  <si>
    <t>Implementing period:</t>
  </si>
  <si>
    <t>&lt;name&gt;</t>
  </si>
  <si>
    <t xml:space="preserve">Partner 1: </t>
  </si>
  <si>
    <t xml:space="preserve">Partner 2: </t>
  </si>
  <si>
    <t>Budgetting</t>
  </si>
  <si>
    <t>Reporting</t>
  </si>
  <si>
    <t xml:space="preserve">Ratio &gt; </t>
  </si>
  <si>
    <r>
      <t xml:space="preserve">Please use the </t>
    </r>
    <r>
      <rPr>
        <b/>
        <u/>
        <sz val="11"/>
        <rFont val="Calibri"/>
        <family val="2"/>
        <scheme val="minor"/>
      </rPr>
      <t>EURO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as the currency for your budget.</t>
    </r>
  </si>
  <si>
    <r>
      <t xml:space="preserve">• For each budget line the actuals deviate </t>
    </r>
    <r>
      <rPr>
        <b/>
        <sz val="11"/>
        <color theme="9"/>
        <rFont val="Calibri"/>
        <family val="2"/>
        <scheme val="minor"/>
      </rPr>
      <t>&gt; 10%</t>
    </r>
    <r>
      <rPr>
        <sz val="11"/>
        <rFont val="Calibri"/>
        <family val="2"/>
        <scheme val="minor"/>
      </rPr>
      <t xml:space="preserve"> from the Approved Project Budget an explanation need to be provided. These cells will turn '</t>
    </r>
    <r>
      <rPr>
        <b/>
        <sz val="11"/>
        <color theme="9"/>
        <rFont val="Calibri"/>
        <family val="2"/>
        <scheme val="minor"/>
      </rPr>
      <t>orange</t>
    </r>
    <r>
      <rPr>
        <sz val="11"/>
        <rFont val="Calibri"/>
        <family val="2"/>
        <scheme val="minor"/>
      </rPr>
      <t xml:space="preserve">' if explanation is needed. </t>
    </r>
  </si>
  <si>
    <t>Forecast 
2020/2021</t>
  </si>
  <si>
    <t>Total Actuals + Budget</t>
  </si>
  <si>
    <t>Forecast Year 2020</t>
  </si>
  <si>
    <t>Forecast Year 2021</t>
  </si>
  <si>
    <t>Total Actuals + Forecast</t>
  </si>
  <si>
    <t xml:space="preserve">Total &gt; </t>
  </si>
  <si>
    <t>Workpackage 2</t>
  </si>
  <si>
    <t>Workpackage 3</t>
  </si>
  <si>
    <t>Workpackage 4</t>
  </si>
  <si>
    <t>Workpackage 5</t>
  </si>
  <si>
    <t>Workpackage 6</t>
  </si>
  <si>
    <t>Workpackage 7</t>
  </si>
  <si>
    <t>…</t>
  </si>
  <si>
    <t>Mid term report Year 2020 (Actuals)</t>
  </si>
  <si>
    <t>End year report Year 2020 (actuals)</t>
  </si>
  <si>
    <t>Mid term report Year 2021 (Actuals)</t>
  </si>
  <si>
    <t>End year report Year 2021 (actuals)</t>
  </si>
  <si>
    <t>Actuals 
2019</t>
  </si>
  <si>
    <t>Actuals 2019</t>
  </si>
  <si>
    <t>Budget 2020</t>
  </si>
  <si>
    <t>Actuals H1-20</t>
  </si>
  <si>
    <t>Actuals T-20</t>
  </si>
  <si>
    <t>Budget 2021</t>
  </si>
  <si>
    <t>Forecast 2021</t>
  </si>
  <si>
    <t>Forecast Total</t>
  </si>
  <si>
    <t>Budget Total</t>
  </si>
  <si>
    <t>Act &amp; Budget</t>
  </si>
  <si>
    <t>Budget 2019</t>
  </si>
  <si>
    <t>Actuals H1-19</t>
  </si>
  <si>
    <t>Actuals T-19</t>
  </si>
  <si>
    <t>Forecast 2020</t>
  </si>
  <si>
    <t>Actuals 2020</t>
  </si>
  <si>
    <t>Actuals H1-21</t>
  </si>
  <si>
    <t>Actuals T-21</t>
  </si>
  <si>
    <t>&gt;</t>
  </si>
  <si>
    <t>Forecast</t>
  </si>
  <si>
    <t>[explanation deviation &gt; +/- 10%] …</t>
  </si>
  <si>
    <t>To be linked with Budget 2021</t>
  </si>
  <si>
    <t>To be linked with Forecast 2021 (sheet '2019 …'</t>
  </si>
  <si>
    <t>To be linked with Forecast 2020 (sheet '2019 …'</t>
  </si>
  <si>
    <t>To</t>
  </si>
  <si>
    <t>To be linked with Forecast 2021 (sheet '2020 …'</t>
  </si>
  <si>
    <t>version May 2019</t>
  </si>
  <si>
    <t>• There are 2 sheets in this budget and reporting template</t>
  </si>
  <si>
    <t>• The cells in light yellow have to  be filled in by the applicant</t>
  </si>
  <si>
    <t>• The other cells will will automatically be filled in by the information from the light yellow cells if applicable</t>
  </si>
  <si>
    <t xml:space="preserve">• If required, the applicant can adjust or add activity items. </t>
  </si>
  <si>
    <t>Activity 1</t>
  </si>
  <si>
    <t>Cost Component I</t>
  </si>
  <si>
    <t>Cost Component II</t>
  </si>
  <si>
    <t>Procurement plan</t>
  </si>
  <si>
    <t>Actuals</t>
  </si>
  <si>
    <t>Contract value</t>
  </si>
  <si>
    <t>Procurement process followed</t>
  </si>
  <si>
    <t>Service provider contracted</t>
  </si>
  <si>
    <t xml:space="preserve">1.1 Determination of regional/ local replanting/ restoration infrastructure in nurseries </t>
  </si>
  <si>
    <t>Consultancy / service provider contract</t>
  </si>
  <si>
    <t xml:space="preserve">Terms of Reference for the [name of the project/study] was circulated to potential service providers / published on the website […]  on [date] </t>
  </si>
  <si>
    <t>Name of service provider contracted</t>
  </si>
  <si>
    <t>The reasons for contracting [name of the consultant] as a consultant are as follows; (Expertise - [explain ], Location - [explain], Other - [explain])</t>
  </si>
  <si>
    <t>&lt;FOR PROCUREMENT OF GOODS AND SERVICES OF A VALUE OF 25.000 EURO AND ABOVE, THE BELOW PROCUREMEMT PLAN NEEDS TO BE COMPLETED AND REPORTED ON &gt;</t>
  </si>
  <si>
    <t xml:space="preserve">[name of the parties] shared their interest in the assignment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</si>
</sst>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([$€-2]\ * #,##0_);_([$€-2]\ * \(#,##0\);_([$€-2]\ * &quot;-&quot;??_);_(@_)"/>
    <numFmt numFmtId="168" formatCode="_-[$EUR]\ * #,##0.00_-;\-[$EUR]\ * #,##0.00_-;_-[$EUR]\ * &quot;-&quot;??_-;_-@_-"/>
    <numFmt numFmtId="169" formatCode="_-[$EUR]\ * #,##0_-;\-[$EUR]\ * #,##0_-;_-[$EUR]\ * &quot;-&quot;??_-;_-@_-"/>
    <numFmt numFmtId="170" formatCode="_-[$€-2]\ * #,##0_-;\-[$€-2]\ * #,##0_-;_-[$€-2]\ * &quot;-&quot;??_-;_-@_-"/>
    <numFmt numFmtId="171" formatCode="_-[$€-2]\ * #,##0.00_-;\-[$€-2]\ * #,##0.00_-;_-[$€-2]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0" tint="-0.499984740745262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66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9D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3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0" xfId="1" applyNumberFormat="1" applyFont="1"/>
    <xf numFmtId="0" fontId="0" fillId="0" borderId="0" xfId="0" applyBorder="1"/>
    <xf numFmtId="165" fontId="0" fillId="0" borderId="0" xfId="1" applyNumberFormat="1" applyFont="1" applyFill="1" applyBorder="1"/>
    <xf numFmtId="165" fontId="4" fillId="0" borderId="0" xfId="1" applyNumberFormat="1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1" xfId="0" applyBorder="1"/>
    <xf numFmtId="165" fontId="7" fillId="4" borderId="9" xfId="1" applyNumberFormat="1" applyFont="1" applyFill="1" applyBorder="1"/>
    <xf numFmtId="165" fontId="7" fillId="4" borderId="10" xfId="1" applyNumberFormat="1" applyFont="1" applyFill="1" applyBorder="1"/>
    <xf numFmtId="165" fontId="0" fillId="0" borderId="9" xfId="0" applyNumberFormat="1" applyBorder="1"/>
    <xf numFmtId="165" fontId="0" fillId="0" borderId="10" xfId="1" applyNumberFormat="1" applyFont="1" applyBorder="1"/>
    <xf numFmtId="0" fontId="0" fillId="0" borderId="9" xfId="0" applyBorder="1"/>
    <xf numFmtId="165" fontId="0" fillId="0" borderId="0" xfId="0" applyNumberFormat="1"/>
    <xf numFmtId="43" fontId="0" fillId="0" borderId="0" xfId="0" applyNumberFormat="1"/>
    <xf numFmtId="0" fontId="0" fillId="0" borderId="9" xfId="0" applyBorder="1" applyProtection="1">
      <protection locked="0"/>
    </xf>
    <xf numFmtId="164" fontId="0" fillId="0" borderId="10" xfId="1" applyFont="1" applyBorder="1"/>
    <xf numFmtId="165" fontId="0" fillId="0" borderId="9" xfId="1" applyNumberFormat="1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165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5" fontId="7" fillId="4" borderId="14" xfId="1" applyNumberFormat="1" applyFont="1" applyFill="1" applyBorder="1"/>
    <xf numFmtId="165" fontId="7" fillId="4" borderId="18" xfId="1" applyNumberFormat="1" applyFont="1" applyFill="1" applyBorder="1"/>
    <xf numFmtId="165" fontId="7" fillId="4" borderId="19" xfId="1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0" fontId="0" fillId="0" borderId="21" xfId="0" applyBorder="1"/>
    <xf numFmtId="0" fontId="4" fillId="4" borderId="22" xfId="0" applyFont="1" applyFill="1" applyBorder="1" applyAlignment="1">
      <alignment horizontal="left"/>
    </xf>
    <xf numFmtId="0" fontId="4" fillId="4" borderId="22" xfId="0" applyFont="1" applyFill="1" applyBorder="1"/>
    <xf numFmtId="0" fontId="0" fillId="0" borderId="22" xfId="0" applyBorder="1"/>
    <xf numFmtId="0" fontId="4" fillId="0" borderId="22" xfId="0" applyFont="1" applyBorder="1"/>
    <xf numFmtId="165" fontId="0" fillId="0" borderId="10" xfId="0" applyNumberFormat="1" applyBorder="1"/>
    <xf numFmtId="0" fontId="0" fillId="0" borderId="23" xfId="0" applyBorder="1"/>
    <xf numFmtId="0" fontId="4" fillId="4" borderId="23" xfId="0" applyFont="1" applyFill="1" applyBorder="1" applyAlignment="1">
      <alignment horizontal="left"/>
    </xf>
    <xf numFmtId="0" fontId="4" fillId="4" borderId="23" xfId="0" applyFont="1" applyFill="1" applyBorder="1"/>
    <xf numFmtId="0" fontId="0" fillId="0" borderId="24" xfId="0" applyBorder="1"/>
    <xf numFmtId="0" fontId="0" fillId="0" borderId="18" xfId="0" applyBorder="1"/>
    <xf numFmtId="0" fontId="0" fillId="0" borderId="19" xfId="0" applyBorder="1"/>
    <xf numFmtId="165" fontId="1" fillId="0" borderId="0" xfId="1" applyNumberFormat="1" applyFont="1" applyBorder="1"/>
    <xf numFmtId="0" fontId="8" fillId="0" borderId="0" xfId="0" applyFont="1"/>
    <xf numFmtId="165" fontId="4" fillId="0" borderId="25" xfId="0" applyNumberFormat="1" applyFont="1" applyBorder="1"/>
    <xf numFmtId="166" fontId="0" fillId="0" borderId="0" xfId="1" applyNumberFormat="1" applyFont="1"/>
    <xf numFmtId="18" fontId="0" fillId="0" borderId="0" xfId="0" applyNumberFormat="1" applyFill="1"/>
    <xf numFmtId="165" fontId="0" fillId="0" borderId="0" xfId="1" applyNumberFormat="1" applyFont="1" applyFill="1"/>
    <xf numFmtId="0" fontId="0" fillId="0" borderId="0" xfId="0" applyFill="1"/>
    <xf numFmtId="165" fontId="4" fillId="0" borderId="1" xfId="1" applyNumberFormat="1" applyFont="1" applyFill="1" applyBorder="1"/>
    <xf numFmtId="0" fontId="0" fillId="0" borderId="0" xfId="0" applyAlignment="1">
      <alignment horizontal="center" wrapText="1"/>
    </xf>
    <xf numFmtId="0" fontId="10" fillId="0" borderId="0" xfId="0" applyFont="1"/>
    <xf numFmtId="0" fontId="4" fillId="0" borderId="9" xfId="0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18" fontId="0" fillId="0" borderId="9" xfId="0" applyNumberFormat="1" applyBorder="1"/>
    <xf numFmtId="164" fontId="0" fillId="5" borderId="9" xfId="0" applyNumberFormat="1" applyFill="1" applyBorder="1"/>
    <xf numFmtId="0" fontId="0" fillId="5" borderId="9" xfId="0" applyFill="1" applyBorder="1"/>
    <xf numFmtId="165" fontId="0" fillId="5" borderId="9" xfId="1" applyNumberFormat="1" applyFont="1" applyFill="1" applyBorder="1"/>
    <xf numFmtId="3" fontId="0" fillId="5" borderId="9" xfId="0" applyNumberFormat="1" applyFill="1" applyBorder="1"/>
    <xf numFmtId="3" fontId="0" fillId="0" borderId="9" xfId="0" applyNumberFormat="1" applyBorder="1"/>
    <xf numFmtId="0" fontId="0" fillId="0" borderId="9" xfId="0" applyFont="1" applyBorder="1"/>
    <xf numFmtId="0" fontId="0" fillId="0" borderId="9" xfId="0" applyFont="1" applyFill="1" applyBorder="1" applyProtection="1">
      <protection locked="0"/>
    </xf>
    <xf numFmtId="165" fontId="0" fillId="5" borderId="9" xfId="0" applyNumberFormat="1" applyFill="1" applyBorder="1"/>
    <xf numFmtId="164" fontId="0" fillId="0" borderId="9" xfId="0" applyNumberFormat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/>
    <xf numFmtId="165" fontId="0" fillId="0" borderId="9" xfId="0" applyNumberFormat="1" applyFill="1" applyBorder="1"/>
    <xf numFmtId="165" fontId="4" fillId="0" borderId="9" xfId="1" applyNumberFormat="1" applyFont="1" applyBorder="1"/>
    <xf numFmtId="164" fontId="0" fillId="0" borderId="0" xfId="1" applyNumberFormat="1" applyFont="1"/>
    <xf numFmtId="0" fontId="0" fillId="7" borderId="0" xfId="0" applyFont="1" applyFill="1"/>
    <xf numFmtId="0" fontId="4" fillId="7" borderId="0" xfId="0" applyFont="1" applyFill="1" applyBorder="1"/>
    <xf numFmtId="0" fontId="4" fillId="7" borderId="0" xfId="0" applyFont="1" applyFill="1"/>
    <xf numFmtId="0" fontId="0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vertical="top"/>
    </xf>
    <xf numFmtId="0" fontId="4" fillId="7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3" fillId="8" borderId="26" xfId="0" applyFont="1" applyFill="1" applyBorder="1" applyAlignment="1">
      <alignment horizontal="center" vertical="top"/>
    </xf>
    <xf numFmtId="0" fontId="3" fillId="8" borderId="20" xfId="0" applyFont="1" applyFill="1" applyBorder="1" applyAlignment="1">
      <alignment horizontal="center" vertical="top"/>
    </xf>
    <xf numFmtId="0" fontId="3" fillId="8" borderId="26" xfId="0" applyFont="1" applyFill="1" applyBorder="1" applyAlignment="1">
      <alignment vertical="top"/>
    </xf>
    <xf numFmtId="0" fontId="3" fillId="8" borderId="27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3" fillId="8" borderId="0" xfId="0" applyFont="1" applyFill="1" applyBorder="1" applyAlignment="1">
      <alignment horizontal="center" vertical="top"/>
    </xf>
    <xf numFmtId="0" fontId="3" fillId="8" borderId="11" xfId="0" applyFont="1" applyFill="1" applyBorder="1" applyAlignment="1">
      <alignment horizontal="center" vertical="top"/>
    </xf>
    <xf numFmtId="0" fontId="3" fillId="10" borderId="28" xfId="0" applyFont="1" applyFill="1" applyBorder="1" applyAlignment="1">
      <alignment horizontal="center" vertical="top"/>
    </xf>
    <xf numFmtId="0" fontId="3" fillId="10" borderId="0" xfId="0" applyFont="1" applyFill="1" applyBorder="1" applyAlignment="1">
      <alignment horizontal="center" vertical="top"/>
    </xf>
    <xf numFmtId="0" fontId="3" fillId="10" borderId="11" xfId="0" applyFont="1" applyFill="1" applyBorder="1" applyAlignment="1">
      <alignment horizontal="center" vertical="top"/>
    </xf>
    <xf numFmtId="0" fontId="3" fillId="8" borderId="28" xfId="0" applyFont="1" applyFill="1" applyBorder="1" applyAlignment="1">
      <alignment horizontal="center" vertical="top"/>
    </xf>
    <xf numFmtId="0" fontId="3" fillId="8" borderId="28" xfId="0" applyFont="1" applyFill="1" applyBorder="1" applyAlignment="1">
      <alignment horizontal="left" vertical="top"/>
    </xf>
    <xf numFmtId="9" fontId="3" fillId="8" borderId="0" xfId="5" applyFont="1" applyFill="1" applyBorder="1" applyAlignment="1">
      <alignment horizontal="center" vertical="top"/>
    </xf>
    <xf numFmtId="9" fontId="3" fillId="10" borderId="28" xfId="5" applyFont="1" applyFill="1" applyBorder="1" applyAlignment="1">
      <alignment horizontal="center" vertical="top"/>
    </xf>
    <xf numFmtId="9" fontId="3" fillId="10" borderId="0" xfId="5" applyFont="1" applyFill="1" applyBorder="1" applyAlignment="1">
      <alignment horizontal="center" vertical="top"/>
    </xf>
    <xf numFmtId="9" fontId="3" fillId="10" borderId="11" xfId="5" applyFont="1" applyFill="1" applyBorder="1" applyAlignment="1">
      <alignment horizontal="center" vertical="top"/>
    </xf>
    <xf numFmtId="0" fontId="3" fillId="10" borderId="36" xfId="0" applyFont="1" applyFill="1" applyBorder="1" applyAlignment="1">
      <alignment horizontal="center" vertical="top" wrapText="1"/>
    </xf>
    <xf numFmtId="9" fontId="3" fillId="8" borderId="11" xfId="5" applyFont="1" applyFill="1" applyBorder="1" applyAlignment="1">
      <alignment horizontal="center" vertical="top"/>
    </xf>
    <xf numFmtId="0" fontId="3" fillId="10" borderId="0" xfId="0" applyFont="1" applyFill="1" applyBorder="1" applyAlignment="1">
      <alignment horizontal="center" vertical="top" wrapText="1"/>
    </xf>
    <xf numFmtId="9" fontId="3" fillId="8" borderId="28" xfId="5" applyFont="1" applyFill="1" applyBorder="1" applyAlignment="1">
      <alignment horizontal="center" vertical="top"/>
    </xf>
    <xf numFmtId="0" fontId="4" fillId="0" borderId="28" xfId="0" applyFont="1" applyBorder="1" applyAlignment="1">
      <alignment horizontal="left" vertical="top"/>
    </xf>
    <xf numFmtId="0" fontId="0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0" fillId="0" borderId="28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9" borderId="28" xfId="0" applyFont="1" applyFill="1" applyBorder="1" applyAlignment="1">
      <alignment horizontal="left" vertical="top"/>
    </xf>
    <xf numFmtId="0" fontId="4" fillId="9" borderId="11" xfId="0" applyFont="1" applyFill="1" applyBorder="1" applyAlignment="1">
      <alignment vertical="top"/>
    </xf>
    <xf numFmtId="0" fontId="4" fillId="9" borderId="0" xfId="0" applyFont="1" applyFill="1" applyBorder="1" applyAlignment="1">
      <alignment vertical="top"/>
    </xf>
    <xf numFmtId="165" fontId="4" fillId="9" borderId="0" xfId="1" applyNumberFormat="1" applyFont="1" applyFill="1" applyBorder="1" applyAlignment="1">
      <alignment vertical="top"/>
    </xf>
    <xf numFmtId="165" fontId="4" fillId="9" borderId="11" xfId="1" applyNumberFormat="1" applyFont="1" applyFill="1" applyBorder="1" applyAlignment="1">
      <alignment vertical="top"/>
    </xf>
    <xf numFmtId="165" fontId="4" fillId="9" borderId="28" xfId="1" applyNumberFormat="1" applyFont="1" applyFill="1" applyBorder="1" applyAlignment="1">
      <alignment vertical="top"/>
    </xf>
    <xf numFmtId="165" fontId="4" fillId="9" borderId="36" xfId="1" applyNumberFormat="1" applyFont="1" applyFill="1" applyBorder="1" applyAlignment="1">
      <alignment vertical="top"/>
    </xf>
    <xf numFmtId="0" fontId="4" fillId="9" borderId="28" xfId="0" applyFont="1" applyFill="1" applyBorder="1" applyAlignment="1">
      <alignment vertical="top"/>
    </xf>
    <xf numFmtId="0" fontId="0" fillId="0" borderId="11" xfId="0" applyFont="1" applyBorder="1" applyAlignment="1">
      <alignment vertical="top" wrapText="1"/>
    </xf>
    <xf numFmtId="167" fontId="0" fillId="6" borderId="2" xfId="0" applyNumberFormat="1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/>
    </xf>
    <xf numFmtId="165" fontId="4" fillId="6" borderId="33" xfId="1" applyNumberFormat="1" applyFont="1" applyFill="1" applyBorder="1" applyAlignment="1">
      <alignment vertical="top"/>
    </xf>
    <xf numFmtId="165" fontId="4" fillId="6" borderId="2" xfId="1" applyNumberFormat="1" applyFont="1" applyFill="1" applyBorder="1" applyAlignment="1">
      <alignment vertical="top"/>
    </xf>
    <xf numFmtId="165" fontId="4" fillId="0" borderId="11" xfId="1" applyNumberFormat="1" applyFont="1" applyBorder="1" applyAlignment="1">
      <alignment vertical="top"/>
    </xf>
    <xf numFmtId="165" fontId="4" fillId="6" borderId="29" xfId="1" applyNumberFormat="1" applyFont="1" applyFill="1" applyBorder="1" applyAlignment="1">
      <alignment vertical="top"/>
    </xf>
    <xf numFmtId="165" fontId="4" fillId="0" borderId="36" xfId="1" applyNumberFormat="1" applyFont="1" applyBorder="1" applyAlignment="1">
      <alignment vertical="top"/>
    </xf>
    <xf numFmtId="0" fontId="4" fillId="6" borderId="29" xfId="0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165" fontId="4" fillId="0" borderId="28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11" xfId="1" applyNumberFormat="1" applyFont="1" applyFill="1" applyBorder="1" applyAlignment="1">
      <alignment vertical="top"/>
    </xf>
    <xf numFmtId="167" fontId="0" fillId="7" borderId="2" xfId="0" applyNumberFormat="1" applyFont="1" applyFill="1" applyBorder="1" applyAlignment="1">
      <alignment vertical="top" wrapText="1"/>
    </xf>
    <xf numFmtId="165" fontId="4" fillId="0" borderId="34" xfId="1" applyNumberFormat="1" applyFont="1" applyBorder="1" applyAlignment="1">
      <alignment vertical="top"/>
    </xf>
    <xf numFmtId="165" fontId="4" fillId="0" borderId="28" xfId="1" applyNumberFormat="1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0" fillId="6" borderId="2" xfId="0" applyFont="1" applyFill="1" applyBorder="1" applyAlignment="1">
      <alignment vertical="top"/>
    </xf>
    <xf numFmtId="165" fontId="0" fillId="6" borderId="33" xfId="1" applyNumberFormat="1" applyFont="1" applyFill="1" applyBorder="1" applyAlignment="1">
      <alignment vertical="top"/>
    </xf>
    <xf numFmtId="165" fontId="0" fillId="6" borderId="2" xfId="1" applyNumberFormat="1" applyFont="1" applyFill="1" applyBorder="1" applyAlignment="1">
      <alignment vertical="top"/>
    </xf>
    <xf numFmtId="165" fontId="0" fillId="6" borderId="29" xfId="1" applyNumberFormat="1" applyFont="1" applyFill="1" applyBorder="1" applyAlignment="1">
      <alignment vertical="top"/>
    </xf>
    <xf numFmtId="0" fontId="0" fillId="6" borderId="29" xfId="0" applyFont="1" applyFill="1" applyBorder="1" applyAlignment="1">
      <alignment vertical="top"/>
    </xf>
    <xf numFmtId="165" fontId="0" fillId="0" borderId="0" xfId="1" applyNumberFormat="1" applyFont="1" applyBorder="1" applyAlignment="1">
      <alignment vertical="top"/>
    </xf>
    <xf numFmtId="165" fontId="0" fillId="0" borderId="28" xfId="1" applyNumberFormat="1" applyFont="1" applyBorder="1" applyAlignment="1">
      <alignment vertical="top"/>
    </xf>
    <xf numFmtId="0" fontId="0" fillId="6" borderId="3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top"/>
    </xf>
    <xf numFmtId="0" fontId="0" fillId="0" borderId="32" xfId="0" applyFont="1" applyBorder="1" applyAlignment="1">
      <alignment vertical="top"/>
    </xf>
    <xf numFmtId="0" fontId="0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0" fillId="0" borderId="30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 indent="2"/>
    </xf>
    <xf numFmtId="0" fontId="14" fillId="7" borderId="0" xfId="0" applyFont="1" applyFill="1"/>
    <xf numFmtId="0" fontId="15" fillId="7" borderId="0" xfId="0" applyFont="1" applyFill="1"/>
    <xf numFmtId="0" fontId="16" fillId="7" borderId="0" xfId="0" applyFont="1" applyFill="1"/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14" fillId="7" borderId="0" xfId="0" applyNumberFormat="1" applyFont="1" applyFill="1"/>
    <xf numFmtId="0" fontId="20" fillId="7" borderId="0" xfId="0" applyFont="1" applyFill="1"/>
    <xf numFmtId="165" fontId="0" fillId="7" borderId="0" xfId="1" applyNumberFormat="1" applyFont="1" applyFill="1" applyBorder="1" applyAlignment="1">
      <alignment vertical="top"/>
    </xf>
    <xf numFmtId="165" fontId="3" fillId="8" borderId="0" xfId="1" applyNumberFormat="1" applyFont="1" applyFill="1" applyBorder="1" applyAlignment="1">
      <alignment horizontal="center" vertical="top"/>
    </xf>
    <xf numFmtId="165" fontId="0" fillId="6" borderId="3" xfId="1" applyNumberFormat="1" applyFont="1" applyFill="1" applyBorder="1" applyAlignment="1">
      <alignment vertical="top"/>
    </xf>
    <xf numFmtId="165" fontId="0" fillId="0" borderId="31" xfId="1" applyNumberFormat="1" applyFont="1" applyBorder="1" applyAlignment="1">
      <alignment vertical="top"/>
    </xf>
    <xf numFmtId="165" fontId="0" fillId="7" borderId="2" xfId="1" applyNumberFormat="1" applyFont="1" applyFill="1" applyBorder="1"/>
    <xf numFmtId="0" fontId="4" fillId="11" borderId="0" xfId="0" applyFont="1" applyFill="1" applyBorder="1"/>
    <xf numFmtId="165" fontId="4" fillId="11" borderId="0" xfId="1" applyNumberFormat="1" applyFont="1" applyFill="1" applyBorder="1"/>
    <xf numFmtId="0" fontId="0" fillId="12" borderId="0" xfId="0" applyFont="1" applyFill="1" applyBorder="1" applyAlignment="1">
      <alignment vertical="top"/>
    </xf>
    <xf numFmtId="0" fontId="4" fillId="12" borderId="0" xfId="0" applyFont="1" applyFill="1" applyBorder="1" applyAlignment="1">
      <alignment vertical="top"/>
    </xf>
    <xf numFmtId="0" fontId="22" fillId="7" borderId="0" xfId="0" applyFont="1" applyFill="1" applyBorder="1" applyAlignment="1" applyProtection="1">
      <alignment vertical="center"/>
      <protection locked="0"/>
    </xf>
    <xf numFmtId="0" fontId="21" fillId="7" borderId="0" xfId="0" applyFont="1" applyFill="1" applyBorder="1" applyAlignment="1" applyProtection="1">
      <alignment horizontal="center" vertical="center"/>
      <protection locked="0"/>
    </xf>
    <xf numFmtId="9" fontId="24" fillId="7" borderId="38" xfId="5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top"/>
    </xf>
    <xf numFmtId="9" fontId="3" fillId="7" borderId="0" xfId="5" applyFont="1" applyFill="1" applyBorder="1" applyAlignment="1">
      <alignment horizontal="center" vertical="top"/>
    </xf>
    <xf numFmtId="9" fontId="24" fillId="7" borderId="40" xfId="5" applyFont="1" applyFill="1" applyBorder="1" applyAlignment="1">
      <alignment horizontal="center"/>
    </xf>
    <xf numFmtId="9" fontId="24" fillId="7" borderId="39" xfId="5" applyFont="1" applyFill="1" applyBorder="1" applyAlignment="1">
      <alignment horizontal="center"/>
    </xf>
    <xf numFmtId="171" fontId="24" fillId="7" borderId="0" xfId="5" applyNumberFormat="1" applyFont="1" applyFill="1" applyBorder="1" applyAlignment="1">
      <alignment horizontal="center"/>
    </xf>
    <xf numFmtId="9" fontId="24" fillId="7" borderId="0" xfId="5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169" fontId="4" fillId="7" borderId="0" xfId="1" applyNumberFormat="1" applyFont="1" applyFill="1" applyBorder="1" applyAlignment="1">
      <alignment vertical="top"/>
    </xf>
    <xf numFmtId="165" fontId="4" fillId="7" borderId="0" xfId="1" applyNumberFormat="1" applyFont="1" applyFill="1" applyBorder="1" applyAlignment="1">
      <alignment vertical="top"/>
    </xf>
    <xf numFmtId="165" fontId="1" fillId="7" borderId="0" xfId="1" applyNumberFormat="1" applyFont="1" applyFill="1" applyBorder="1" applyAlignment="1">
      <alignment vertical="top"/>
    </xf>
    <xf numFmtId="0" fontId="11" fillId="7" borderId="0" xfId="0" applyFont="1" applyFill="1" applyBorder="1" applyAlignment="1">
      <alignment horizontal="center" vertical="center" textRotation="90" wrapText="1"/>
    </xf>
    <xf numFmtId="0" fontId="11" fillId="7" borderId="0" xfId="0" applyFont="1" applyFill="1" applyBorder="1" applyAlignment="1">
      <alignment vertical="top"/>
    </xf>
    <xf numFmtId="9" fontId="17" fillId="7" borderId="0" xfId="5" applyFont="1" applyFill="1" applyBorder="1" applyAlignment="1">
      <alignment vertical="top"/>
    </xf>
    <xf numFmtId="165" fontId="4" fillId="7" borderId="34" xfId="1" applyNumberFormat="1" applyFont="1" applyFill="1" applyBorder="1" applyAlignment="1">
      <alignment vertical="top"/>
    </xf>
    <xf numFmtId="165" fontId="1" fillId="7" borderId="33" xfId="1" applyNumberFormat="1" applyFont="1" applyFill="1" applyBorder="1" applyAlignment="1">
      <alignment vertical="top"/>
    </xf>
    <xf numFmtId="165" fontId="1" fillId="7" borderId="2" xfId="1" applyNumberFormat="1" applyFont="1" applyFill="1" applyBorder="1" applyAlignment="1">
      <alignment vertical="top"/>
    </xf>
    <xf numFmtId="9" fontId="17" fillId="7" borderId="33" xfId="5" applyFont="1" applyFill="1" applyBorder="1" applyAlignment="1">
      <alignment vertical="top"/>
    </xf>
    <xf numFmtId="165" fontId="0" fillId="7" borderId="2" xfId="1" applyNumberFormat="1" applyFont="1" applyFill="1" applyBorder="1" applyAlignment="1">
      <alignment vertical="top"/>
    </xf>
    <xf numFmtId="165" fontId="0" fillId="7" borderId="33" xfId="1" applyNumberFormat="1" applyFont="1" applyFill="1" applyBorder="1" applyAlignment="1">
      <alignment vertical="top"/>
    </xf>
    <xf numFmtId="0" fontId="4" fillId="7" borderId="0" xfId="0" applyFont="1" applyFill="1" applyBorder="1" applyAlignment="1">
      <alignment horizontal="left" vertical="top"/>
    </xf>
    <xf numFmtId="0" fontId="16" fillId="7" borderId="0" xfId="0" applyFont="1" applyFill="1" applyBorder="1" applyAlignment="1">
      <alignment horizontal="center" vertical="top"/>
    </xf>
    <xf numFmtId="170" fontId="24" fillId="7" borderId="39" xfId="5" applyNumberFormat="1" applyFont="1" applyFill="1" applyBorder="1" applyAlignment="1">
      <alignment horizontal="center"/>
    </xf>
    <xf numFmtId="170" fontId="24" fillId="7" borderId="38" xfId="5" applyNumberFormat="1" applyFont="1" applyFill="1" applyBorder="1" applyAlignment="1">
      <alignment horizontal="center"/>
    </xf>
    <xf numFmtId="170" fontId="24" fillId="7" borderId="40" xfId="5" applyNumberFormat="1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 applyProtection="1">
      <alignment vertical="center"/>
      <protection locked="0"/>
    </xf>
    <xf numFmtId="0" fontId="16" fillId="7" borderId="0" xfId="0" applyFont="1" applyFill="1" applyBorder="1" applyAlignment="1">
      <alignment vertical="top"/>
    </xf>
    <xf numFmtId="0" fontId="16" fillId="7" borderId="0" xfId="0" applyFont="1" applyFill="1" applyBorder="1" applyAlignment="1">
      <alignment horizontal="left" vertical="top"/>
    </xf>
    <xf numFmtId="167" fontId="0" fillId="7" borderId="34" xfId="0" applyNumberFormat="1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0" xfId="0" applyFont="1" applyFill="1" applyBorder="1" applyAlignment="1">
      <alignment horizontal="left" vertical="top" wrapText="1" indent="1"/>
    </xf>
    <xf numFmtId="167" fontId="0" fillId="7" borderId="41" xfId="0" applyNumberFormat="1" applyFont="1" applyFill="1" applyBorder="1" applyAlignment="1">
      <alignment vertical="top" wrapText="1"/>
    </xf>
    <xf numFmtId="165" fontId="4" fillId="7" borderId="41" xfId="1" applyNumberFormat="1" applyFont="1" applyFill="1" applyBorder="1" applyAlignment="1">
      <alignment vertical="top"/>
    </xf>
    <xf numFmtId="0" fontId="16" fillId="7" borderId="0" xfId="0" applyFont="1" applyFill="1" applyBorder="1" applyAlignment="1">
      <alignment vertical="center"/>
    </xf>
    <xf numFmtId="169" fontId="16" fillId="7" borderId="0" xfId="1" applyNumberFormat="1" applyFont="1" applyFill="1" applyBorder="1" applyAlignment="1">
      <alignment vertical="top"/>
    </xf>
    <xf numFmtId="165" fontId="16" fillId="7" borderId="0" xfId="1" applyNumberFormat="1" applyFont="1" applyFill="1" applyBorder="1" applyAlignment="1">
      <alignment vertical="top"/>
    </xf>
    <xf numFmtId="165" fontId="14" fillId="7" borderId="0" xfId="1" applyNumberFormat="1" applyFont="1" applyFill="1" applyBorder="1" applyAlignment="1">
      <alignment vertical="top"/>
    </xf>
    <xf numFmtId="0" fontId="14" fillId="7" borderId="0" xfId="0" applyFont="1" applyFill="1" applyBorder="1" applyAlignment="1">
      <alignment horizontal="center" vertical="top" textRotation="90"/>
    </xf>
    <xf numFmtId="0" fontId="0" fillId="7" borderId="0" xfId="0" applyFont="1" applyFill="1" applyBorder="1" applyAlignment="1">
      <alignment vertical="center" wrapText="1"/>
    </xf>
    <xf numFmtId="0" fontId="21" fillId="13" borderId="0" xfId="0" applyFont="1" applyFill="1" applyBorder="1" applyAlignment="1" applyProtection="1">
      <alignment vertical="center" wrapText="1"/>
      <protection locked="0"/>
    </xf>
    <xf numFmtId="164" fontId="0" fillId="7" borderId="0" xfId="1" applyFont="1" applyFill="1" applyBorder="1" applyAlignment="1">
      <alignment vertical="center"/>
    </xf>
    <xf numFmtId="164" fontId="22" fillId="7" borderId="0" xfId="1" applyFont="1" applyFill="1" applyBorder="1" applyAlignment="1" applyProtection="1">
      <alignment vertical="center"/>
      <protection locked="0"/>
    </xf>
    <xf numFmtId="164" fontId="21" fillId="13" borderId="0" xfId="1" applyFont="1" applyFill="1" applyBorder="1" applyAlignment="1" applyProtection="1">
      <alignment vertical="center"/>
      <protection locked="0"/>
    </xf>
    <xf numFmtId="164" fontId="21" fillId="7" borderId="0" xfId="1" applyFont="1" applyFill="1" applyBorder="1" applyAlignment="1" applyProtection="1">
      <alignment horizontal="center" vertical="center"/>
      <protection locked="0"/>
    </xf>
    <xf numFmtId="164" fontId="2" fillId="7" borderId="0" xfId="1" applyFont="1" applyFill="1" applyBorder="1" applyAlignment="1" applyProtection="1">
      <alignment vertical="center"/>
      <protection locked="0"/>
    </xf>
    <xf numFmtId="164" fontId="0" fillId="7" borderId="0" xfId="1" applyFont="1" applyFill="1" applyBorder="1" applyAlignment="1">
      <alignment vertical="top"/>
    </xf>
    <xf numFmtId="164" fontId="4" fillId="7" borderId="0" xfId="1" applyFont="1" applyFill="1" applyBorder="1" applyAlignment="1">
      <alignment vertical="top"/>
    </xf>
    <xf numFmtId="171" fontId="0" fillId="7" borderId="0" xfId="0" applyNumberFormat="1" applyFont="1" applyFill="1" applyBorder="1" applyAlignment="1">
      <alignment vertical="center"/>
    </xf>
    <xf numFmtId="171" fontId="22" fillId="7" borderId="0" xfId="0" applyNumberFormat="1" applyFont="1" applyFill="1" applyBorder="1" applyAlignment="1" applyProtection="1">
      <alignment vertical="center"/>
      <protection locked="0"/>
    </xf>
    <xf numFmtId="171" fontId="21" fillId="13" borderId="0" xfId="0" applyNumberFormat="1" applyFont="1" applyFill="1" applyBorder="1" applyAlignment="1" applyProtection="1">
      <alignment vertical="center"/>
      <protection locked="0"/>
    </xf>
    <xf numFmtId="171" fontId="21" fillId="7" borderId="0" xfId="0" applyNumberFormat="1" applyFont="1" applyFill="1" applyBorder="1" applyAlignment="1" applyProtection="1">
      <alignment horizontal="center" vertical="center"/>
      <protection locked="0"/>
    </xf>
    <xf numFmtId="171" fontId="2" fillId="7" borderId="0" xfId="0" applyNumberFormat="1" applyFont="1" applyFill="1" applyBorder="1" applyAlignment="1" applyProtection="1">
      <alignment vertical="center"/>
      <protection locked="0"/>
    </xf>
    <xf numFmtId="171" fontId="0" fillId="7" borderId="0" xfId="0" applyNumberFormat="1" applyFont="1" applyFill="1" applyBorder="1" applyAlignment="1">
      <alignment vertical="top"/>
    </xf>
    <xf numFmtId="171" fontId="4" fillId="7" borderId="0" xfId="0" applyNumberFormat="1" applyFont="1" applyFill="1" applyBorder="1" applyAlignment="1">
      <alignment vertical="top"/>
    </xf>
    <xf numFmtId="171" fontId="0" fillId="7" borderId="3" xfId="0" applyNumberFormat="1" applyFont="1" applyFill="1" applyBorder="1" applyAlignment="1">
      <alignment vertical="top"/>
    </xf>
    <xf numFmtId="49" fontId="0" fillId="7" borderId="0" xfId="1" applyNumberFormat="1" applyFont="1" applyFill="1" applyBorder="1" applyAlignment="1">
      <alignment vertical="center"/>
    </xf>
    <xf numFmtId="49" fontId="22" fillId="7" borderId="0" xfId="1" applyNumberFormat="1" applyFont="1" applyFill="1" applyBorder="1" applyAlignment="1" applyProtection="1">
      <alignment vertical="center"/>
      <protection locked="0"/>
    </xf>
    <xf numFmtId="49" fontId="21" fillId="13" borderId="0" xfId="1" applyNumberFormat="1" applyFont="1" applyFill="1" applyBorder="1" applyAlignment="1" applyProtection="1">
      <alignment vertical="center"/>
      <protection locked="0"/>
    </xf>
    <xf numFmtId="49" fontId="21" fillId="7" borderId="0" xfId="1" applyNumberFormat="1" applyFont="1" applyFill="1" applyBorder="1" applyAlignment="1" applyProtection="1">
      <alignment horizontal="center" vertical="center"/>
      <protection locked="0"/>
    </xf>
    <xf numFmtId="49" fontId="2" fillId="7" borderId="0" xfId="1" applyNumberFormat="1" applyFont="1" applyFill="1" applyBorder="1" applyAlignment="1" applyProtection="1">
      <alignment vertical="center"/>
      <protection locked="0"/>
    </xf>
    <xf numFmtId="49" fontId="0" fillId="7" borderId="0" xfId="1" applyNumberFormat="1" applyFont="1" applyFill="1" applyBorder="1" applyAlignment="1">
      <alignment vertical="top"/>
    </xf>
    <xf numFmtId="49" fontId="4" fillId="7" borderId="0" xfId="1" applyNumberFormat="1" applyFont="1" applyFill="1" applyBorder="1" applyAlignment="1">
      <alignment vertical="top"/>
    </xf>
    <xf numFmtId="49" fontId="0" fillId="7" borderId="3" xfId="1" applyNumberFormat="1" applyFont="1" applyFill="1" applyBorder="1" applyAlignment="1">
      <alignment vertical="top"/>
    </xf>
    <xf numFmtId="164" fontId="0" fillId="7" borderId="2" xfId="1" applyFont="1" applyFill="1" applyBorder="1" applyAlignment="1">
      <alignment vertical="top"/>
    </xf>
    <xf numFmtId="0" fontId="14" fillId="7" borderId="0" xfId="0" applyFont="1" applyFill="1" applyBorder="1" applyAlignment="1">
      <alignment vertical="top"/>
    </xf>
    <xf numFmtId="49" fontId="21" fillId="14" borderId="0" xfId="1" applyNumberFormat="1" applyFont="1" applyFill="1" applyBorder="1" applyAlignment="1" applyProtection="1">
      <alignment vertical="center"/>
      <protection locked="0"/>
    </xf>
    <xf numFmtId="171" fontId="21" fillId="14" borderId="0" xfId="0" applyNumberFormat="1" applyFont="1" applyFill="1" applyBorder="1" applyAlignment="1" applyProtection="1">
      <alignment vertical="center"/>
      <protection locked="0"/>
    </xf>
    <xf numFmtId="164" fontId="21" fillId="14" borderId="0" xfId="1" applyFont="1" applyFill="1" applyBorder="1" applyAlignment="1" applyProtection="1">
      <alignment vertical="center"/>
      <protection locked="0"/>
    </xf>
    <xf numFmtId="0" fontId="21" fillId="14" borderId="0" xfId="0" applyFont="1" applyFill="1" applyBorder="1" applyAlignment="1" applyProtection="1">
      <alignment vertical="center"/>
      <protection locked="0"/>
    </xf>
    <xf numFmtId="0" fontId="25" fillId="7" borderId="0" xfId="0" applyFont="1" applyFill="1" applyBorder="1" applyAlignment="1" applyProtection="1">
      <alignment horizontal="center" vertical="center" textRotation="90"/>
      <protection locked="0"/>
    </xf>
    <xf numFmtId="165" fontId="21" fillId="7" borderId="42" xfId="1" applyNumberFormat="1" applyFont="1" applyFill="1" applyBorder="1" applyProtection="1">
      <protection locked="0"/>
    </xf>
    <xf numFmtId="170" fontId="26" fillId="11" borderId="0" xfId="0" applyNumberFormat="1" applyFont="1" applyFill="1"/>
    <xf numFmtId="0" fontId="0" fillId="15" borderId="3" xfId="0" applyFont="1" applyFill="1" applyBorder="1" applyAlignment="1">
      <alignment vertical="top" wrapText="1"/>
    </xf>
    <xf numFmtId="49" fontId="0" fillId="15" borderId="3" xfId="1" applyNumberFormat="1" applyFont="1" applyFill="1" applyBorder="1" applyAlignment="1">
      <alignment vertical="top"/>
    </xf>
    <xf numFmtId="171" fontId="0" fillId="15" borderId="3" xfId="0" applyNumberFormat="1" applyFont="1" applyFill="1" applyBorder="1" applyAlignment="1">
      <alignment vertical="top"/>
    </xf>
    <xf numFmtId="164" fontId="0" fillId="15" borderId="2" xfId="1" applyFont="1" applyFill="1" applyBorder="1" applyAlignment="1">
      <alignment vertical="top"/>
    </xf>
    <xf numFmtId="165" fontId="1" fillId="15" borderId="33" xfId="1" applyNumberFormat="1" applyFont="1" applyFill="1" applyBorder="1" applyAlignment="1">
      <alignment vertical="top"/>
    </xf>
    <xf numFmtId="165" fontId="1" fillId="15" borderId="2" xfId="1" applyNumberFormat="1" applyFont="1" applyFill="1" applyBorder="1" applyAlignment="1">
      <alignment vertical="top"/>
    </xf>
    <xf numFmtId="9" fontId="27" fillId="7" borderId="42" xfId="5" applyFont="1" applyFill="1" applyBorder="1" applyAlignment="1" applyProtection="1">
      <alignment vertical="top"/>
      <protection locked="0"/>
    </xf>
    <xf numFmtId="169" fontId="16" fillId="7" borderId="42" xfId="1" applyNumberFormat="1" applyFont="1" applyFill="1" applyBorder="1" applyAlignment="1" applyProtection="1">
      <alignment vertical="center"/>
      <protection locked="0"/>
    </xf>
    <xf numFmtId="168" fontId="16" fillId="7" borderId="42" xfId="1" applyNumberFormat="1" applyFont="1" applyFill="1" applyBorder="1" applyProtection="1">
      <protection locked="0"/>
    </xf>
    <xf numFmtId="0" fontId="14" fillId="7" borderId="0" xfId="0" applyFont="1" applyFill="1" applyBorder="1" applyAlignment="1">
      <alignment vertical="center"/>
    </xf>
    <xf numFmtId="167" fontId="0" fillId="15" borderId="3" xfId="0" applyNumberFormat="1" applyFont="1" applyFill="1" applyBorder="1" applyAlignment="1"/>
    <xf numFmtId="0" fontId="0" fillId="15" borderId="33" xfId="0" applyFont="1" applyFill="1" applyBorder="1" applyAlignment="1"/>
    <xf numFmtId="0" fontId="21" fillId="7" borderId="0" xfId="0" applyFont="1" applyFill="1" applyBorder="1" applyAlignment="1" applyProtection="1">
      <alignment horizontal="center" vertical="top" wrapText="1"/>
      <protection locked="0"/>
    </xf>
    <xf numFmtId="165" fontId="0" fillId="7" borderId="0" xfId="1" applyNumberFormat="1" applyFont="1" applyFill="1" applyBorder="1"/>
    <xf numFmtId="9" fontId="4" fillId="7" borderId="0" xfId="5" applyFont="1" applyFill="1" applyBorder="1" applyAlignment="1">
      <alignment vertical="top"/>
    </xf>
    <xf numFmtId="9" fontId="3" fillId="7" borderId="0" xfId="5" applyFont="1" applyFill="1" applyBorder="1" applyAlignment="1">
      <alignment vertical="top"/>
    </xf>
    <xf numFmtId="169" fontId="3" fillId="7" borderId="0" xfId="1" applyNumberFormat="1" applyFont="1" applyFill="1" applyBorder="1" applyAlignment="1">
      <alignment vertical="top"/>
    </xf>
    <xf numFmtId="0" fontId="23" fillId="7" borderId="0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14" fillId="12" borderId="0" xfId="0" applyFont="1" applyFill="1" applyBorder="1" applyAlignment="1">
      <alignment vertical="top"/>
    </xf>
    <xf numFmtId="9" fontId="16" fillId="7" borderId="0" xfId="5" applyFont="1" applyFill="1" applyBorder="1" applyAlignment="1">
      <alignment horizontal="center" vertical="top"/>
    </xf>
    <xf numFmtId="9" fontId="27" fillId="7" borderId="33" xfId="5" applyFont="1" applyFill="1" applyBorder="1" applyAlignment="1">
      <alignment vertical="top"/>
    </xf>
    <xf numFmtId="165" fontId="14" fillId="7" borderId="2" xfId="1" applyNumberFormat="1" applyFont="1" applyFill="1" applyBorder="1" applyAlignment="1">
      <alignment vertical="top"/>
    </xf>
    <xf numFmtId="9" fontId="27" fillId="7" borderId="0" xfId="5" applyFont="1" applyFill="1" applyBorder="1" applyAlignment="1">
      <alignment vertical="top"/>
    </xf>
    <xf numFmtId="170" fontId="24" fillId="7" borderId="0" xfId="5" applyNumberFormat="1" applyFont="1" applyFill="1" applyBorder="1" applyAlignment="1">
      <alignment horizontal="center"/>
    </xf>
    <xf numFmtId="169" fontId="16" fillId="7" borderId="0" xfId="1" applyNumberFormat="1" applyFont="1" applyFill="1" applyBorder="1" applyAlignment="1" applyProtection="1">
      <alignment vertical="center"/>
      <protection locked="0"/>
    </xf>
    <xf numFmtId="165" fontId="21" fillId="7" borderId="0" xfId="1" applyNumberFormat="1" applyFont="1" applyFill="1" applyBorder="1" applyProtection="1">
      <protection locked="0"/>
    </xf>
    <xf numFmtId="9" fontId="17" fillId="11" borderId="0" xfId="5" applyFont="1" applyFill="1" applyBorder="1" applyAlignment="1">
      <alignment vertical="top"/>
    </xf>
    <xf numFmtId="165" fontId="14" fillId="15" borderId="33" xfId="1" applyNumberFormat="1" applyFont="1" applyFill="1" applyBorder="1" applyAlignment="1">
      <alignment vertical="top"/>
    </xf>
    <xf numFmtId="165" fontId="14" fillId="15" borderId="2" xfId="1" applyNumberFormat="1" applyFont="1" applyFill="1" applyBorder="1" applyAlignment="1">
      <alignment vertical="top"/>
    </xf>
    <xf numFmtId="171" fontId="14" fillId="15" borderId="3" xfId="0" applyNumberFormat="1" applyFont="1" applyFill="1" applyBorder="1" applyAlignment="1">
      <alignment vertical="top"/>
    </xf>
    <xf numFmtId="164" fontId="14" fillId="15" borderId="2" xfId="1" applyFont="1" applyFill="1" applyBorder="1" applyAlignment="1">
      <alignment vertical="top"/>
    </xf>
    <xf numFmtId="0" fontId="14" fillId="7" borderId="0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left" vertical="top" wrapText="1" indent="1"/>
    </xf>
    <xf numFmtId="0" fontId="4" fillId="5" borderId="0" xfId="0" applyFont="1" applyFill="1" applyBorder="1" applyAlignment="1">
      <alignment vertical="center"/>
    </xf>
    <xf numFmtId="9" fontId="27" fillId="11" borderId="0" xfId="5" applyFont="1" applyFill="1" applyBorder="1" applyAlignment="1">
      <alignment vertical="top"/>
    </xf>
    <xf numFmtId="0" fontId="23" fillId="7" borderId="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top" textRotation="90"/>
    </xf>
    <xf numFmtId="0" fontId="25" fillId="14" borderId="0" xfId="0" applyFont="1" applyFill="1" applyBorder="1" applyAlignment="1" applyProtection="1">
      <alignment horizontal="center" vertical="center" textRotation="90"/>
      <protection locked="0"/>
    </xf>
    <xf numFmtId="0" fontId="25" fillId="13" borderId="0" xfId="0" applyFont="1" applyFill="1" applyBorder="1" applyAlignment="1" applyProtection="1">
      <alignment horizontal="center" vertical="center" textRotation="90"/>
      <protection locked="0"/>
    </xf>
    <xf numFmtId="0" fontId="3" fillId="10" borderId="35" xfId="0" applyFont="1" applyFill="1" applyBorder="1" applyAlignment="1">
      <alignment horizontal="center" vertical="top" wrapText="1"/>
    </xf>
    <xf numFmtId="0" fontId="3" fillId="10" borderId="36" xfId="0" applyFont="1" applyFill="1" applyBorder="1" applyAlignment="1">
      <alignment horizontal="center" vertical="top" wrapText="1"/>
    </xf>
    <xf numFmtId="0" fontId="3" fillId="10" borderId="20" xfId="0" applyFont="1" applyFill="1" applyBorder="1" applyAlignment="1">
      <alignment horizontal="center" vertical="top"/>
    </xf>
    <xf numFmtId="0" fontId="3" fillId="10" borderId="26" xfId="0" applyFont="1" applyFill="1" applyBorder="1" applyAlignment="1">
      <alignment horizontal="center" vertical="top"/>
    </xf>
    <xf numFmtId="0" fontId="3" fillId="10" borderId="27" xfId="0" applyFont="1" applyFill="1" applyBorder="1" applyAlignment="1">
      <alignment horizontal="center" vertical="top"/>
    </xf>
    <xf numFmtId="0" fontId="3" fillId="8" borderId="20" xfId="0" applyFont="1" applyFill="1" applyBorder="1" applyAlignment="1">
      <alignment horizontal="center" vertical="top"/>
    </xf>
    <xf numFmtId="0" fontId="3" fillId="8" borderId="26" xfId="0" applyFont="1" applyFill="1" applyBorder="1" applyAlignment="1">
      <alignment horizontal="center" vertical="top"/>
    </xf>
    <xf numFmtId="0" fontId="3" fillId="8" borderId="27" xfId="0" applyFont="1" applyFill="1" applyBorder="1" applyAlignment="1">
      <alignment horizontal="center" vertical="top"/>
    </xf>
    <xf numFmtId="0" fontId="3" fillId="8" borderId="20" xfId="0" applyFont="1" applyFill="1" applyBorder="1" applyAlignment="1">
      <alignment horizontal="left" vertical="top"/>
    </xf>
    <xf numFmtId="0" fontId="3" fillId="8" borderId="28" xfId="0" applyFont="1" applyFill="1" applyBorder="1" applyAlignment="1">
      <alignment horizontal="left" vertical="top"/>
    </xf>
    <xf numFmtId="0" fontId="11" fillId="7" borderId="0" xfId="0" applyFont="1" applyFill="1" applyBorder="1" applyAlignment="1">
      <alignment horizontal="center" vertical="top" textRotation="90"/>
    </xf>
    <xf numFmtId="0" fontId="4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2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0" fontId="21" fillId="13" borderId="0" xfId="0" applyFont="1" applyFill="1" applyAlignment="1" applyProtection="1">
      <alignment vertical="center"/>
      <protection locked="0"/>
    </xf>
    <xf numFmtId="0" fontId="14" fillId="7" borderId="0" xfId="0" applyFont="1" applyFill="1" applyAlignment="1">
      <alignment horizontal="center" vertical="top" textRotation="90"/>
    </xf>
    <xf numFmtId="0" fontId="21" fillId="13" borderId="0" xfId="0" applyFont="1" applyFill="1" applyAlignment="1" applyProtection="1">
      <alignment vertical="center" wrapText="1"/>
      <protection locked="0"/>
    </xf>
    <xf numFmtId="49" fontId="21" fillId="13" borderId="0" xfId="1" applyNumberFormat="1" applyFont="1" applyFill="1" applyAlignment="1" applyProtection="1">
      <alignment vertical="center"/>
      <protection locked="0"/>
    </xf>
    <xf numFmtId="171" fontId="21" fillId="13" borderId="0" xfId="0" applyNumberFormat="1" applyFont="1" applyFill="1" applyAlignment="1" applyProtection="1">
      <alignment vertical="center"/>
      <protection locked="0"/>
    </xf>
    <xf numFmtId="0" fontId="0" fillId="12" borderId="0" xfId="0" applyFill="1" applyAlignment="1">
      <alignment vertical="top"/>
    </xf>
    <xf numFmtId="0" fontId="16" fillId="7" borderId="0" xfId="0" applyFont="1" applyFill="1" applyAlignment="1">
      <alignment vertical="top"/>
    </xf>
    <xf numFmtId="0" fontId="16" fillId="7" borderId="0" xfId="0" applyFont="1" applyFill="1" applyAlignment="1">
      <alignment horizontal="center" vertical="top"/>
    </xf>
    <xf numFmtId="171" fontId="21" fillId="7" borderId="0" xfId="0" applyNumberFormat="1" applyFont="1" applyFill="1" applyAlignment="1" applyProtection="1">
      <alignment horizontal="center" vertical="center"/>
      <protection locked="0"/>
    </xf>
    <xf numFmtId="49" fontId="21" fillId="7" borderId="0" xfId="1" applyNumberFormat="1" applyFont="1" applyFill="1" applyAlignment="1" applyProtection="1">
      <alignment horizontal="center" vertical="center"/>
      <protection locked="0"/>
    </xf>
    <xf numFmtId="171" fontId="21" fillId="7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6" fillId="7" borderId="0" xfId="0" applyFont="1" applyFill="1" applyAlignment="1">
      <alignment horizontal="center" vertical="top" wrapText="1"/>
    </xf>
    <xf numFmtId="49" fontId="2" fillId="7" borderId="0" xfId="1" applyNumberFormat="1" applyFont="1" applyFill="1" applyAlignment="1" applyProtection="1">
      <alignment vertical="center"/>
      <protection locked="0"/>
    </xf>
    <xf numFmtId="0" fontId="0" fillId="15" borderId="3" xfId="0" applyFill="1" applyBorder="1" applyAlignment="1">
      <alignment vertical="top" wrapText="1"/>
    </xf>
    <xf numFmtId="49" fontId="0" fillId="15" borderId="3" xfId="1" applyNumberFormat="1" applyFont="1" applyFill="1" applyBorder="1" applyAlignment="1">
      <alignment vertical="top" wrapText="1"/>
    </xf>
    <xf numFmtId="0" fontId="0" fillId="7" borderId="0" xfId="0" applyFill="1" applyAlignment="1">
      <alignment horizontal="left" vertical="top" wrapText="1" indent="1"/>
    </xf>
    <xf numFmtId="49" fontId="0" fillId="15" borderId="3" xfId="1" applyNumberFormat="1" applyFont="1" applyFill="1" applyBorder="1" applyAlignment="1">
      <alignment horizontal="left" vertical="top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Percent" xfId="5" builtinId="5"/>
  </cellStyles>
  <dxfs count="162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FF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FFCC"/>
      <color rgb="FFC0E18F"/>
      <color rgb="FF83BC33"/>
      <color rgb="FFCCFFCC"/>
      <color rgb="FFCCFF99"/>
      <color rgb="FFFFFF99"/>
      <color rgb="FF90CA3A"/>
      <color rgb="FF006600"/>
      <color rgb="FF0285AE"/>
      <color rgb="FF029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topLeftCell="A31" zoomScale="85" zoomScaleNormal="85" workbookViewId="0">
      <selection activeCell="E31" sqref="E31"/>
    </sheetView>
  </sheetViews>
  <sheetFormatPr defaultColWidth="9.1796875" defaultRowHeight="14.5" x14ac:dyDescent="0.35"/>
  <cols>
    <col min="1" max="1" width="1.7265625" style="71" customWidth="1"/>
    <col min="2" max="2" width="1.1796875" style="71" customWidth="1"/>
    <col min="3" max="7" width="18.453125" style="71" customWidth="1"/>
    <col min="8" max="13" width="9.1796875" style="71"/>
    <col min="14" max="14" width="5.81640625" style="71" customWidth="1"/>
    <col min="15" max="20" width="9.1796875" style="71" hidden="1" customWidth="1"/>
    <col min="21" max="16384" width="9.1796875" style="71"/>
  </cols>
  <sheetData>
    <row r="1" spans="1:3" ht="6" customHeight="1" x14ac:dyDescent="0.35">
      <c r="A1" s="151"/>
      <c r="B1" s="151"/>
      <c r="C1" s="151"/>
    </row>
    <row r="2" spans="1:3" ht="19.5" x14ac:dyDescent="0.45">
      <c r="A2" s="151"/>
      <c r="B2" s="152" t="s">
        <v>127</v>
      </c>
      <c r="C2" s="151"/>
    </row>
    <row r="3" spans="1:3" x14ac:dyDescent="0.35">
      <c r="A3" s="151"/>
      <c r="B3" s="158" t="s">
        <v>199</v>
      </c>
      <c r="C3" s="151"/>
    </row>
    <row r="4" spans="1:3" x14ac:dyDescent="0.35">
      <c r="A4" s="151"/>
      <c r="B4" s="151"/>
      <c r="C4" s="151"/>
    </row>
    <row r="5" spans="1:3" x14ac:dyDescent="0.35">
      <c r="A5" s="151"/>
      <c r="B5" s="153" t="s">
        <v>152</v>
      </c>
      <c r="C5" s="151"/>
    </row>
    <row r="6" spans="1:3" ht="6" customHeight="1" x14ac:dyDescent="0.35">
      <c r="A6" s="151"/>
      <c r="B6" s="151"/>
      <c r="C6" s="151"/>
    </row>
    <row r="7" spans="1:3" x14ac:dyDescent="0.35">
      <c r="A7" s="151"/>
      <c r="B7" s="151" t="s">
        <v>200</v>
      </c>
      <c r="C7" s="151"/>
    </row>
    <row r="8" spans="1:3" x14ac:dyDescent="0.35">
      <c r="A8" s="151"/>
      <c r="B8" s="151" t="s">
        <v>201</v>
      </c>
      <c r="C8" s="151"/>
    </row>
    <row r="9" spans="1:3" x14ac:dyDescent="0.35">
      <c r="A9" s="151"/>
      <c r="B9" s="151" t="s">
        <v>202</v>
      </c>
      <c r="C9" s="151"/>
    </row>
    <row r="10" spans="1:3" x14ac:dyDescent="0.35">
      <c r="A10" s="151"/>
      <c r="B10" s="151" t="s">
        <v>86</v>
      </c>
      <c r="C10" s="151"/>
    </row>
    <row r="11" spans="1:3" x14ac:dyDescent="0.35">
      <c r="A11" s="151"/>
      <c r="B11" s="151"/>
      <c r="C11" s="151"/>
    </row>
    <row r="12" spans="1:3" x14ac:dyDescent="0.35">
      <c r="A12" s="151"/>
      <c r="B12" s="151" t="s">
        <v>89</v>
      </c>
      <c r="C12" s="151"/>
    </row>
    <row r="13" spans="1:3" x14ac:dyDescent="0.35">
      <c r="A13" s="151"/>
      <c r="B13" s="151" t="s">
        <v>203</v>
      </c>
      <c r="C13" s="151"/>
    </row>
    <row r="14" spans="1:3" x14ac:dyDescent="0.35">
      <c r="A14" s="151"/>
      <c r="B14" s="151"/>
      <c r="C14" s="151"/>
    </row>
    <row r="15" spans="1:3" x14ac:dyDescent="0.35">
      <c r="A15" s="151"/>
      <c r="B15" s="157" t="s">
        <v>155</v>
      </c>
      <c r="C15" s="151"/>
    </row>
    <row r="16" spans="1:3" x14ac:dyDescent="0.35">
      <c r="A16" s="151"/>
      <c r="B16" s="151"/>
      <c r="C16" s="151"/>
    </row>
    <row r="17" spans="1:11" x14ac:dyDescent="0.35">
      <c r="A17" s="151"/>
      <c r="B17" s="153" t="s">
        <v>153</v>
      </c>
      <c r="C17" s="151"/>
    </row>
    <row r="18" spans="1:11" ht="6" customHeight="1" x14ac:dyDescent="0.35">
      <c r="A18" s="151"/>
      <c r="B18" s="151"/>
      <c r="C18" s="151"/>
    </row>
    <row r="19" spans="1:11" x14ac:dyDescent="0.35">
      <c r="A19" s="151"/>
      <c r="B19" s="151" t="s">
        <v>87</v>
      </c>
      <c r="C19" s="151"/>
    </row>
    <row r="20" spans="1:11" x14ac:dyDescent="0.35">
      <c r="A20" s="151"/>
      <c r="B20" s="151" t="s">
        <v>156</v>
      </c>
      <c r="C20" s="151"/>
    </row>
    <row r="21" spans="1:11" x14ac:dyDescent="0.35">
      <c r="A21" s="151"/>
      <c r="B21" s="151" t="s">
        <v>88</v>
      </c>
      <c r="C21" s="151"/>
    </row>
    <row r="22" spans="1:11" x14ac:dyDescent="0.35">
      <c r="A22" s="151"/>
      <c r="B22" s="151"/>
      <c r="C22" s="151"/>
    </row>
    <row r="23" spans="1:11" x14ac:dyDescent="0.35">
      <c r="A23" s="151"/>
      <c r="B23" s="151" t="s">
        <v>90</v>
      </c>
      <c r="C23" s="151"/>
    </row>
    <row r="24" spans="1:11" x14ac:dyDescent="0.35">
      <c r="A24" s="151"/>
      <c r="B24" s="151" t="s">
        <v>83</v>
      </c>
      <c r="C24" s="151"/>
    </row>
    <row r="25" spans="1:11" ht="8.25" customHeight="1" x14ac:dyDescent="0.35">
      <c r="A25" s="151"/>
      <c r="B25" s="151"/>
      <c r="C25" s="151"/>
    </row>
    <row r="26" spans="1:11" ht="8.25" customHeight="1" x14ac:dyDescent="0.35">
      <c r="A26" s="151"/>
      <c r="B26" s="151"/>
      <c r="C26" s="151"/>
    </row>
    <row r="27" spans="1:11" ht="19.5" x14ac:dyDescent="0.45">
      <c r="A27" s="151"/>
      <c r="B27" s="152" t="s">
        <v>146</v>
      </c>
      <c r="C27" s="151"/>
    </row>
    <row r="28" spans="1:11" ht="6" customHeight="1" x14ac:dyDescent="0.35">
      <c r="A28" s="151"/>
      <c r="B28" s="151"/>
      <c r="C28" s="151"/>
    </row>
    <row r="29" spans="1:11" ht="6.75" customHeight="1" x14ac:dyDescent="0.3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</row>
    <row r="30" spans="1:11" ht="6" customHeight="1" x14ac:dyDescent="0.35">
      <c r="A30" s="151"/>
      <c r="B30" s="151"/>
      <c r="C30" s="151"/>
    </row>
    <row r="31" spans="1:11" x14ac:dyDescent="0.35">
      <c r="B31" s="72"/>
      <c r="C31" s="73" t="s">
        <v>97</v>
      </c>
      <c r="E31" s="253" t="s">
        <v>149</v>
      </c>
      <c r="F31" s="254"/>
    </row>
    <row r="32" spans="1:11" x14ac:dyDescent="0.35">
      <c r="B32" s="72"/>
      <c r="C32" s="73" t="s">
        <v>148</v>
      </c>
      <c r="E32" s="253" t="s">
        <v>147</v>
      </c>
      <c r="F32" s="254"/>
    </row>
    <row r="33" spans="2:7" ht="6.75" customHeight="1" x14ac:dyDescent="0.35">
      <c r="B33" s="72"/>
      <c r="C33" s="73"/>
    </row>
    <row r="34" spans="2:7" x14ac:dyDescent="0.35">
      <c r="B34" s="72"/>
      <c r="C34" s="73" t="s">
        <v>0</v>
      </c>
    </row>
    <row r="35" spans="2:7" x14ac:dyDescent="0.35">
      <c r="B35" s="72"/>
      <c r="C35" s="73" t="s">
        <v>150</v>
      </c>
      <c r="E35" s="253" t="s">
        <v>149</v>
      </c>
      <c r="F35" s="254"/>
    </row>
    <row r="36" spans="2:7" x14ac:dyDescent="0.35">
      <c r="B36" s="72"/>
      <c r="C36" s="73" t="s">
        <v>151</v>
      </c>
      <c r="E36" s="253" t="s">
        <v>149</v>
      </c>
      <c r="F36" s="254"/>
    </row>
    <row r="39" spans="2:7" ht="39" x14ac:dyDescent="0.35">
      <c r="C39" s="255" t="s">
        <v>84</v>
      </c>
      <c r="D39" s="255" t="s">
        <v>116</v>
      </c>
      <c r="E39" s="255" t="str">
        <f>"Amount to be received from "&amp;E35</f>
        <v>Amount to be received from &lt;name&gt;</v>
      </c>
      <c r="F39" s="255" t="str">
        <f>"Amount to be received from "&amp;E36</f>
        <v>Amount to be received from &lt;name&gt;</v>
      </c>
      <c r="G39" s="255" t="s">
        <v>13</v>
      </c>
    </row>
    <row r="40" spans="2:7" x14ac:dyDescent="0.35">
      <c r="C40" s="163" t="s">
        <v>94</v>
      </c>
      <c r="D40" s="163">
        <f>'2019 - Budget, Actual &amp; Forec.'!H6</f>
        <v>52000</v>
      </c>
      <c r="E40" s="163">
        <f>'2019 - Budget, Actual &amp; Forec.'!I6</f>
        <v>80000</v>
      </c>
      <c r="F40" s="163">
        <f>'2019 - Budget, Actual &amp; Forec.'!J6</f>
        <v>0</v>
      </c>
      <c r="G40" s="163">
        <f>SUM(D40:F40)</f>
        <v>132000</v>
      </c>
    </row>
    <row r="41" spans="2:7" x14ac:dyDescent="0.35">
      <c r="C41" s="163" t="s">
        <v>95</v>
      </c>
      <c r="D41" s="163">
        <f>'2019 - Budget, Actual &amp; Forec.'!BO6</f>
        <v>52000</v>
      </c>
      <c r="E41" s="163">
        <f>'2019 - Budget, Actual &amp; Forec.'!BP6</f>
        <v>80000</v>
      </c>
      <c r="F41" s="163">
        <f>'2019 - Budget, Actual &amp; Forec.'!BQ6</f>
        <v>0</v>
      </c>
      <c r="G41" s="163">
        <f>SUM(D41:F41)</f>
        <v>132000</v>
      </c>
    </row>
    <row r="42" spans="2:7" x14ac:dyDescent="0.35">
      <c r="C42" s="163" t="s">
        <v>128</v>
      </c>
      <c r="D42" s="163">
        <f>'2019 - Budget, Actual &amp; Forec.'!BX6</f>
        <v>52000</v>
      </c>
      <c r="E42" s="163">
        <f>'2019 - Budget, Actual &amp; Forec.'!BY6</f>
        <v>80000</v>
      </c>
      <c r="F42" s="163">
        <f>'2019 - Budget, Actual &amp; Forec.'!BZ6</f>
        <v>0</v>
      </c>
      <c r="G42" s="163">
        <f>SUM(D42:F42)</f>
        <v>132000</v>
      </c>
    </row>
    <row r="43" spans="2:7" ht="6.75" customHeight="1" x14ac:dyDescent="0.35">
      <c r="C43" s="256"/>
      <c r="D43" s="256"/>
      <c r="E43" s="256"/>
      <c r="F43" s="256"/>
      <c r="G43" s="256"/>
    </row>
    <row r="44" spans="2:7" x14ac:dyDescent="0.35">
      <c r="C44" s="164" t="s">
        <v>13</v>
      </c>
      <c r="D44" s="165">
        <f>SUM(D40:D42)</f>
        <v>156000</v>
      </c>
      <c r="E44" s="165">
        <f t="shared" ref="E44:G44" si="0">SUM(E40:E42)</f>
        <v>240000</v>
      </c>
      <c r="F44" s="165">
        <f t="shared" si="0"/>
        <v>0</v>
      </c>
      <c r="G44" s="165">
        <f t="shared" si="0"/>
        <v>396000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R271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14" sqref="R14"/>
    </sheetView>
  </sheetViews>
  <sheetFormatPr defaultColWidth="9.1796875" defaultRowHeight="14.5" outlineLevelCol="2" x14ac:dyDescent="0.35"/>
  <cols>
    <col min="1" max="1" width="5.54296875" style="190" customWidth="1"/>
    <col min="2" max="2" width="52.453125" style="78" customWidth="1"/>
    <col min="3" max="3" width="1.453125" style="197" customWidth="1"/>
    <col min="4" max="4" width="21.81640625" style="200" customWidth="1" outlineLevel="1"/>
    <col min="5" max="5" width="12.54296875" style="231" customWidth="1" outlineLevel="1"/>
    <col min="6" max="6" width="12.54296875" style="223" customWidth="1" outlineLevel="1"/>
    <col min="7" max="7" width="12.54296875" style="216" customWidth="1" outlineLevel="1"/>
    <col min="8" max="10" width="15.7265625" style="78" customWidth="1" outlineLevel="1"/>
    <col min="11" max="11" width="15.7265625" style="79" customWidth="1" outlineLevel="1"/>
    <col min="12" max="12" width="4.7265625" style="79" customWidth="1"/>
    <col min="13" max="13" width="1.453125" style="197" customWidth="1"/>
    <col min="14" max="16" width="15.7265625" style="78" hidden="1" customWidth="1" outlineLevel="1"/>
    <col min="17" max="17" width="15.7265625" style="79" hidden="1" customWidth="1" outlineLevel="1"/>
    <col min="18" max="18" width="5.26953125" style="79" customWidth="1" collapsed="1"/>
    <col min="19" max="19" width="1.453125" style="79" customWidth="1"/>
    <col min="20" max="20" width="15.7265625" style="78" hidden="1" customWidth="1" outlineLevel="1"/>
    <col min="21" max="21" width="5.453125" style="78" hidden="1" customWidth="1" outlineLevel="1"/>
    <col min="22" max="22" width="15.7265625" style="78" hidden="1" customWidth="1" outlineLevel="1"/>
    <col min="23" max="23" width="5.54296875" style="78" hidden="1" customWidth="1" outlineLevel="1"/>
    <col min="24" max="24" width="15.7265625" style="78" hidden="1" customWidth="1" outlineLevel="1"/>
    <col min="25" max="25" width="5.453125" style="235" hidden="1" customWidth="1" outlineLevel="1"/>
    <col min="26" max="26" width="15.7265625" style="79" hidden="1" customWidth="1" outlineLevel="1"/>
    <col min="27" max="27" width="5.453125" style="235" hidden="1" customWidth="1" outlineLevel="1"/>
    <col min="28" max="28" width="1.7265625" style="79" hidden="1" customWidth="1" outlineLevel="1"/>
    <col min="29" max="29" width="62.7265625" style="79" hidden="1" customWidth="1" outlineLevel="1"/>
    <col min="30" max="30" width="5.26953125" style="79" customWidth="1" collapsed="1"/>
    <col min="31" max="31" width="1.7265625" style="79" customWidth="1"/>
    <col min="32" max="32" width="25.1796875" style="231" hidden="1" customWidth="1" outlineLevel="2"/>
    <col min="33" max="33" width="12.54296875" style="223" hidden="1" customWidth="1" outlineLevel="2"/>
    <col min="34" max="34" width="12.54296875" style="216" hidden="1" customWidth="1" outlineLevel="2"/>
    <col min="35" max="37" width="15.7265625" style="78" hidden="1" customWidth="1" outlineLevel="2"/>
    <col min="38" max="38" width="15.7265625" style="79" hidden="1" customWidth="1" outlineLevel="2"/>
    <col min="39" max="39" width="4.7265625" style="79" hidden="1" customWidth="1" outlineLevel="1" collapsed="1"/>
    <col min="40" max="40" width="1.453125" style="79" hidden="1" customWidth="1" outlineLevel="1"/>
    <col min="41" max="41" width="25.1796875" style="231" hidden="1" customWidth="1" outlineLevel="2"/>
    <col min="42" max="42" width="12.54296875" style="223" hidden="1" customWidth="1" outlineLevel="2"/>
    <col min="43" max="43" width="12.54296875" style="216" hidden="1" customWidth="1" outlineLevel="2"/>
    <col min="44" max="46" width="15.7265625" style="78" hidden="1" customWidth="1" outlineLevel="2"/>
    <col min="47" max="47" width="15.7265625" style="79" hidden="1" customWidth="1" outlineLevel="2"/>
    <col min="48" max="48" width="4.7265625" style="79" hidden="1" customWidth="1" outlineLevel="1" collapsed="1"/>
    <col min="49" max="49" width="1.453125" style="79" hidden="1" customWidth="1" outlineLevel="1"/>
    <col min="50" max="50" width="15.7265625" style="78" hidden="1" customWidth="1" outlineLevel="2"/>
    <col min="51" max="51" width="5.453125" style="78" hidden="1" customWidth="1" outlineLevel="2"/>
    <col min="52" max="52" width="15.7265625" style="78" hidden="1" customWidth="1" outlineLevel="2"/>
    <col min="53" max="53" width="5.453125" style="78" hidden="1" customWidth="1" outlineLevel="2"/>
    <col min="54" max="54" width="15.7265625" style="78" hidden="1" customWidth="1" outlineLevel="2"/>
    <col min="55" max="55" width="5.453125" style="78" hidden="1" customWidth="1" outlineLevel="2"/>
    <col min="56" max="56" width="15.7265625" style="79" hidden="1" customWidth="1" outlineLevel="2"/>
    <col min="57" max="57" width="5.453125" style="78" hidden="1" customWidth="1" outlineLevel="2"/>
    <col min="58" max="58" width="1.7265625" style="79" hidden="1" customWidth="1" outlineLevel="2"/>
    <col min="59" max="59" width="62.7265625" style="79" hidden="1" customWidth="1" outlineLevel="2"/>
    <col min="60" max="60" width="4.54296875" style="79" hidden="1" customWidth="1" outlineLevel="1" collapsed="1"/>
    <col min="61" max="61" width="1.54296875" style="79" hidden="1" customWidth="1" outlineLevel="1"/>
    <col min="62" max="62" width="4.54296875" style="78" customWidth="1" collapsed="1"/>
    <col min="63" max="63" width="1.54296875" style="78" customWidth="1"/>
    <col min="64" max="64" width="12.54296875" style="231" customWidth="1" outlineLevel="1"/>
    <col min="65" max="65" width="12.54296875" style="223" customWidth="1" outlineLevel="1"/>
    <col min="66" max="66" width="12.54296875" style="216" customWidth="1" outlineLevel="1"/>
    <col min="67" max="69" width="15.7265625" style="78" customWidth="1" outlineLevel="1"/>
    <col min="70" max="70" width="15.7265625" style="79" customWidth="1" outlineLevel="1"/>
    <col min="71" max="71" width="4.7265625" style="79" customWidth="1"/>
    <col min="72" max="72" width="1.54296875" style="78" customWidth="1"/>
    <col min="73" max="73" width="12.54296875" style="231" customWidth="1" outlineLevel="1"/>
    <col min="74" max="74" width="12.54296875" style="223" customWidth="1" outlineLevel="1"/>
    <col min="75" max="75" width="12.54296875" style="216" customWidth="1" outlineLevel="1"/>
    <col min="76" max="78" width="15.7265625" style="78" customWidth="1" outlineLevel="1"/>
    <col min="79" max="79" width="15.7265625" style="79" customWidth="1" outlineLevel="1"/>
    <col min="80" max="80" width="4.7265625" style="79" customWidth="1"/>
    <col min="81" max="81" width="1.7265625" style="78" customWidth="1"/>
    <col min="82" max="84" width="15.7265625" style="78" customWidth="1" outlineLevel="1"/>
    <col min="85" max="85" width="15.7265625" style="79" customWidth="1" outlineLevel="1"/>
    <col min="86" max="86" width="4.7265625" style="79" customWidth="1"/>
    <col min="87" max="87" width="1.7265625" style="78" customWidth="1"/>
    <col min="88" max="88" width="15.7265625" style="78" hidden="1" customWidth="1" outlineLevel="1"/>
    <col min="89" max="89" width="5.453125" style="78" hidden="1" customWidth="1" outlineLevel="1"/>
    <col min="90" max="90" width="15.7265625" style="78" hidden="1" customWidth="1" outlineLevel="1"/>
    <col min="91" max="91" width="5.54296875" style="78" hidden="1" customWidth="1" outlineLevel="1"/>
    <col min="92" max="92" width="15.7265625" style="78" hidden="1" customWidth="1" outlineLevel="1"/>
    <col min="93" max="93" width="5.453125" style="78" hidden="1" customWidth="1" outlineLevel="1"/>
    <col min="94" max="94" width="15.7265625" style="79" hidden="1" customWidth="1" outlineLevel="1"/>
    <col min="95" max="95" width="5.453125" style="78" hidden="1" customWidth="1" outlineLevel="1"/>
    <col min="96" max="96" width="5.26953125" style="79" customWidth="1" collapsed="1"/>
    <col min="97" max="16384" width="9.1796875" style="78"/>
  </cols>
  <sheetData>
    <row r="1" spans="1:96" s="74" customFormat="1" ht="20.25" customHeight="1" x14ac:dyDescent="0.35">
      <c r="A1" s="76" t="s">
        <v>129</v>
      </c>
      <c r="C1" s="204"/>
      <c r="D1" s="209"/>
      <c r="E1" s="226"/>
      <c r="F1" s="218"/>
      <c r="G1" s="211"/>
      <c r="K1" s="75"/>
      <c r="L1" s="75"/>
      <c r="M1" s="204"/>
      <c r="Q1" s="75"/>
      <c r="R1" s="75"/>
      <c r="S1" s="75"/>
      <c r="Y1" s="252"/>
      <c r="Z1" s="75"/>
      <c r="AA1" s="252"/>
      <c r="AB1" s="75"/>
      <c r="AC1" s="75"/>
      <c r="AD1" s="75"/>
      <c r="AE1" s="75"/>
      <c r="AF1" s="226"/>
      <c r="AG1" s="218"/>
      <c r="AH1" s="211"/>
      <c r="AL1" s="75"/>
      <c r="AM1" s="75"/>
      <c r="AN1" s="75"/>
      <c r="AO1" s="226"/>
      <c r="AP1" s="218"/>
      <c r="AQ1" s="211"/>
      <c r="AU1" s="75"/>
      <c r="AV1" s="75"/>
      <c r="AW1" s="75"/>
      <c r="BF1" s="75"/>
      <c r="BG1" s="75"/>
      <c r="BL1" s="226"/>
      <c r="BM1" s="218"/>
      <c r="BN1" s="211"/>
      <c r="BR1" s="75"/>
      <c r="BS1" s="75"/>
      <c r="BU1" s="226"/>
      <c r="BV1" s="218"/>
      <c r="BW1" s="211"/>
      <c r="CA1" s="75"/>
      <c r="CB1" s="75"/>
      <c r="CG1" s="75"/>
      <c r="CH1" s="75"/>
      <c r="CP1" s="75"/>
      <c r="CR1" s="75"/>
    </row>
    <row r="2" spans="1:96" s="74" customFormat="1" x14ac:dyDescent="0.35">
      <c r="A2" s="76"/>
      <c r="B2" s="76"/>
      <c r="C2" s="204"/>
      <c r="D2" s="209"/>
      <c r="E2" s="227"/>
      <c r="F2" s="219"/>
      <c r="G2" s="212"/>
      <c r="H2" s="168"/>
      <c r="I2" s="168"/>
      <c r="J2" s="168"/>
      <c r="K2" s="168"/>
      <c r="L2" s="75"/>
      <c r="M2" s="204"/>
      <c r="Q2" s="75"/>
      <c r="R2" s="75"/>
      <c r="S2" s="171"/>
      <c r="U2" s="171"/>
      <c r="W2" s="171"/>
      <c r="Y2" s="191"/>
      <c r="Z2" s="75"/>
      <c r="AA2" s="191"/>
      <c r="AB2" s="75"/>
      <c r="AC2" s="75"/>
      <c r="AD2" s="75"/>
      <c r="AE2" s="171"/>
      <c r="AF2" s="227"/>
      <c r="AG2" s="219"/>
      <c r="AH2" s="212"/>
      <c r="AI2" s="168"/>
      <c r="AJ2" s="168"/>
      <c r="AK2" s="168"/>
      <c r="AL2" s="168"/>
      <c r="AM2" s="75"/>
      <c r="AN2" s="75"/>
      <c r="AO2" s="227"/>
      <c r="AP2" s="219"/>
      <c r="AQ2" s="212"/>
      <c r="AR2" s="168"/>
      <c r="AS2" s="168"/>
      <c r="AT2" s="168"/>
      <c r="AU2" s="168"/>
      <c r="AV2" s="75"/>
      <c r="AW2" s="75"/>
      <c r="AX2" s="168"/>
      <c r="AY2" s="171"/>
      <c r="AZ2" s="168"/>
      <c r="BA2" s="171"/>
      <c r="BC2" s="171"/>
      <c r="BE2" s="171"/>
      <c r="BF2" s="75"/>
      <c r="BG2" s="75"/>
      <c r="BL2" s="227"/>
      <c r="BM2" s="219"/>
      <c r="BN2" s="212"/>
      <c r="BO2" s="168"/>
      <c r="BP2" s="168"/>
      <c r="BQ2" s="168"/>
      <c r="BR2" s="168"/>
      <c r="BS2" s="75"/>
      <c r="BU2" s="227"/>
      <c r="BV2" s="219"/>
      <c r="BW2" s="212"/>
      <c r="BX2" s="168"/>
      <c r="BY2" s="168"/>
      <c r="BZ2" s="168"/>
      <c r="CA2" s="168"/>
      <c r="CB2" s="75"/>
      <c r="CD2" s="168"/>
      <c r="CE2" s="168"/>
      <c r="CF2" s="168"/>
      <c r="CG2" s="168"/>
      <c r="CH2" s="75"/>
      <c r="CK2" s="171"/>
      <c r="CM2" s="171"/>
      <c r="CO2" s="171"/>
      <c r="CP2" s="75"/>
      <c r="CQ2" s="171"/>
      <c r="CR2" s="75"/>
    </row>
    <row r="3" spans="1:96" ht="8.25" customHeight="1" x14ac:dyDescent="0.35">
      <c r="A3" s="196"/>
      <c r="B3" s="196"/>
      <c r="C3" s="208"/>
      <c r="D3" s="210"/>
      <c r="E3" s="228"/>
      <c r="F3" s="220"/>
      <c r="G3" s="213"/>
      <c r="H3" s="196"/>
      <c r="I3" s="196"/>
      <c r="J3" s="196"/>
      <c r="K3" s="196"/>
      <c r="L3" s="282" t="s">
        <v>184</v>
      </c>
      <c r="M3" s="208"/>
      <c r="N3" s="166"/>
      <c r="O3" s="166"/>
      <c r="P3" s="166"/>
      <c r="Q3" s="167"/>
      <c r="R3" s="280" t="s">
        <v>185</v>
      </c>
      <c r="S3" s="171"/>
      <c r="T3" s="166"/>
      <c r="U3" s="166"/>
      <c r="V3" s="166"/>
      <c r="W3" s="166"/>
      <c r="X3" s="166"/>
      <c r="Y3" s="262"/>
      <c r="Z3" s="166"/>
      <c r="AA3" s="262"/>
      <c r="AB3" s="166"/>
      <c r="AC3" s="166"/>
      <c r="AD3" s="280" t="s">
        <v>186</v>
      </c>
      <c r="AE3" s="171"/>
      <c r="AF3" s="236"/>
      <c r="AG3" s="237"/>
      <c r="AH3" s="238"/>
      <c r="AI3" s="239"/>
      <c r="AJ3" s="239"/>
      <c r="AK3" s="239"/>
      <c r="AL3" s="239"/>
      <c r="AM3" s="281" t="s">
        <v>187</v>
      </c>
      <c r="AN3" s="240"/>
      <c r="AO3" s="236"/>
      <c r="AP3" s="237"/>
      <c r="AQ3" s="238"/>
      <c r="AR3" s="239"/>
      <c r="AS3" s="239"/>
      <c r="AT3" s="239"/>
      <c r="AU3" s="239"/>
      <c r="AV3" s="281" t="s">
        <v>180</v>
      </c>
      <c r="AW3" s="240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81" t="s">
        <v>181</v>
      </c>
      <c r="BI3" s="240"/>
      <c r="BJ3" s="281" t="s">
        <v>192</v>
      </c>
      <c r="BL3" s="228"/>
      <c r="BM3" s="220"/>
      <c r="BN3" s="213"/>
      <c r="BO3" s="196"/>
      <c r="BP3" s="196"/>
      <c r="BQ3" s="196"/>
      <c r="BR3" s="196"/>
      <c r="BS3" s="282" t="s">
        <v>176</v>
      </c>
      <c r="BU3" s="228"/>
      <c r="BV3" s="220"/>
      <c r="BW3" s="213"/>
      <c r="BX3" s="196"/>
      <c r="BY3" s="196"/>
      <c r="BZ3" s="196"/>
      <c r="CA3" s="196"/>
      <c r="CB3" s="282" t="s">
        <v>179</v>
      </c>
      <c r="CD3" s="196"/>
      <c r="CE3" s="196"/>
      <c r="CF3" s="196"/>
      <c r="CG3" s="196"/>
      <c r="CH3" s="282" t="s">
        <v>182</v>
      </c>
      <c r="CJ3" s="166"/>
      <c r="CK3" s="166"/>
      <c r="CL3" s="166"/>
      <c r="CM3" s="166"/>
      <c r="CN3" s="166"/>
      <c r="CO3" s="166"/>
      <c r="CP3" s="166"/>
      <c r="CQ3" s="166"/>
      <c r="CR3" s="280" t="s">
        <v>183</v>
      </c>
    </row>
    <row r="4" spans="1:96" s="182" customFormat="1" ht="15" customHeight="1" x14ac:dyDescent="0.3">
      <c r="A4" s="197"/>
      <c r="B4" s="197"/>
      <c r="C4" s="208"/>
      <c r="D4" s="279" t="s">
        <v>125</v>
      </c>
      <c r="E4" s="279"/>
      <c r="F4" s="279"/>
      <c r="G4" s="279"/>
      <c r="H4" s="279"/>
      <c r="I4" s="279"/>
      <c r="J4" s="279"/>
      <c r="K4" s="279"/>
      <c r="L4" s="282"/>
      <c r="M4" s="208"/>
      <c r="N4" s="279" t="s">
        <v>130</v>
      </c>
      <c r="O4" s="279"/>
      <c r="P4" s="279"/>
      <c r="Q4" s="279"/>
      <c r="R4" s="280"/>
      <c r="S4" s="181"/>
      <c r="T4" s="279" t="s">
        <v>131</v>
      </c>
      <c r="U4" s="279"/>
      <c r="V4" s="279"/>
      <c r="W4" s="279"/>
      <c r="X4" s="279"/>
      <c r="Y4" s="279"/>
      <c r="Z4" s="279"/>
      <c r="AA4" s="260"/>
      <c r="AB4" s="260"/>
      <c r="AC4" s="260"/>
      <c r="AD4" s="280"/>
      <c r="AE4" s="181"/>
      <c r="AF4" s="279" t="s">
        <v>159</v>
      </c>
      <c r="AG4" s="279"/>
      <c r="AH4" s="279"/>
      <c r="AI4" s="279"/>
      <c r="AJ4" s="279"/>
      <c r="AK4" s="279"/>
      <c r="AL4" s="279"/>
      <c r="AM4" s="281"/>
      <c r="AN4" s="240"/>
      <c r="AO4" s="279" t="s">
        <v>160</v>
      </c>
      <c r="AP4" s="279"/>
      <c r="AQ4" s="279"/>
      <c r="AR4" s="279"/>
      <c r="AS4" s="279"/>
      <c r="AT4" s="279"/>
      <c r="AU4" s="279"/>
      <c r="AV4" s="281"/>
      <c r="AW4" s="240"/>
      <c r="AX4" s="279" t="s">
        <v>161</v>
      </c>
      <c r="AY4" s="279"/>
      <c r="AZ4" s="279"/>
      <c r="BA4" s="279"/>
      <c r="BB4" s="279"/>
      <c r="BC4" s="279"/>
      <c r="BD4" s="279"/>
      <c r="BE4" s="260"/>
      <c r="BF4" s="260"/>
      <c r="BG4" s="260"/>
      <c r="BH4" s="281"/>
      <c r="BI4" s="240"/>
      <c r="BJ4" s="281"/>
      <c r="BK4" s="78"/>
      <c r="BL4" s="279" t="s">
        <v>145</v>
      </c>
      <c r="BM4" s="279"/>
      <c r="BN4" s="279"/>
      <c r="BO4" s="279"/>
      <c r="BP4" s="279"/>
      <c r="BQ4" s="279"/>
      <c r="BR4" s="279"/>
      <c r="BS4" s="282"/>
      <c r="BT4" s="78"/>
      <c r="BU4" s="279" t="s">
        <v>123</v>
      </c>
      <c r="BV4" s="279"/>
      <c r="BW4" s="279"/>
      <c r="BX4" s="279"/>
      <c r="BY4" s="279"/>
      <c r="BZ4" s="279"/>
      <c r="CA4" s="279"/>
      <c r="CB4" s="282"/>
      <c r="CC4" s="78"/>
      <c r="CD4" s="279" t="s">
        <v>81</v>
      </c>
      <c r="CE4" s="279"/>
      <c r="CF4" s="279"/>
      <c r="CG4" s="279"/>
      <c r="CH4" s="282"/>
      <c r="CI4" s="78"/>
      <c r="CJ4" s="279" t="s">
        <v>158</v>
      </c>
      <c r="CK4" s="279"/>
      <c r="CL4" s="279"/>
      <c r="CM4" s="279"/>
      <c r="CN4" s="279"/>
      <c r="CO4" s="279"/>
      <c r="CP4" s="279"/>
      <c r="CQ4" s="261"/>
      <c r="CR4" s="280"/>
    </row>
    <row r="5" spans="1:96" s="182" customFormat="1" x14ac:dyDescent="0.35">
      <c r="A5" s="197" t="s">
        <v>9</v>
      </c>
      <c r="B5" s="191" t="s">
        <v>106</v>
      </c>
      <c r="C5" s="208"/>
      <c r="D5" s="195" t="s">
        <v>132</v>
      </c>
      <c r="E5" s="229" t="s">
        <v>91</v>
      </c>
      <c r="F5" s="221" t="s">
        <v>92</v>
      </c>
      <c r="G5" s="214" t="s">
        <v>93</v>
      </c>
      <c r="H5" s="169" t="s">
        <v>0</v>
      </c>
      <c r="I5" s="169" t="str">
        <f>'Introduction &amp; Gen. Information'!$E$35</f>
        <v>&lt;name&gt;</v>
      </c>
      <c r="J5" s="169" t="str">
        <f>'Introduction &amp; Gen. Information'!$E$36</f>
        <v>&lt;name&gt;</v>
      </c>
      <c r="K5" s="169" t="s">
        <v>13</v>
      </c>
      <c r="L5" s="282"/>
      <c r="M5" s="208"/>
      <c r="N5" s="191" t="s">
        <v>0</v>
      </c>
      <c r="O5" s="191" t="str">
        <f>'Introduction &amp; Gen. Information'!$E$35</f>
        <v>&lt;name&gt;</v>
      </c>
      <c r="P5" s="191" t="str">
        <f>'Introduction &amp; Gen. Information'!$E$36</f>
        <v>&lt;name&gt;</v>
      </c>
      <c r="Q5" s="191" t="s">
        <v>13</v>
      </c>
      <c r="R5" s="280"/>
      <c r="S5" s="181"/>
      <c r="T5" s="191" t="s">
        <v>0</v>
      </c>
      <c r="U5" s="171"/>
      <c r="V5" s="191" t="str">
        <f>'Introduction &amp; Gen. Information'!$E$35</f>
        <v>&lt;name&gt;</v>
      </c>
      <c r="W5" s="171"/>
      <c r="X5" s="191" t="str">
        <f>'Introduction &amp; Gen. Information'!$E$36</f>
        <v>&lt;name&gt;</v>
      </c>
      <c r="Y5" s="191"/>
      <c r="Z5" s="191" t="s">
        <v>13</v>
      </c>
      <c r="AA5" s="191"/>
      <c r="AB5" s="191"/>
      <c r="AC5" s="191"/>
      <c r="AD5" s="280"/>
      <c r="AE5" s="181"/>
      <c r="AF5" s="229" t="s">
        <v>91</v>
      </c>
      <c r="AG5" s="221" t="s">
        <v>92</v>
      </c>
      <c r="AH5" s="214" t="s">
        <v>93</v>
      </c>
      <c r="AI5" s="169" t="s">
        <v>0</v>
      </c>
      <c r="AJ5" s="169" t="str">
        <f>'Introduction &amp; Gen. Information'!$E$35</f>
        <v>&lt;name&gt;</v>
      </c>
      <c r="AK5" s="169" t="str">
        <f>'Introduction &amp; Gen. Information'!$E$36</f>
        <v>&lt;name&gt;</v>
      </c>
      <c r="AL5" s="169" t="s">
        <v>13</v>
      </c>
      <c r="AM5" s="281"/>
      <c r="AN5" s="240"/>
      <c r="AO5" s="229" t="s">
        <v>91</v>
      </c>
      <c r="AP5" s="221" t="s">
        <v>92</v>
      </c>
      <c r="AQ5" s="214" t="s">
        <v>93</v>
      </c>
      <c r="AR5" s="169" t="s">
        <v>0</v>
      </c>
      <c r="AS5" s="169" t="str">
        <f>'Introduction &amp; Gen. Information'!$E$35</f>
        <v>&lt;name&gt;</v>
      </c>
      <c r="AT5" s="169" t="str">
        <f>'Introduction &amp; Gen. Information'!$E$36</f>
        <v>&lt;name&gt;</v>
      </c>
      <c r="AU5" s="169" t="s">
        <v>13</v>
      </c>
      <c r="AV5" s="281"/>
      <c r="AW5" s="240"/>
      <c r="AX5" s="169" t="s">
        <v>0</v>
      </c>
      <c r="AY5" s="171"/>
      <c r="AZ5" s="169" t="str">
        <f>'Introduction &amp; Gen. Information'!$E$35</f>
        <v>&lt;name&gt;</v>
      </c>
      <c r="BA5" s="171"/>
      <c r="BB5" s="169" t="str">
        <f>'Introduction &amp; Gen. Information'!$E$36</f>
        <v>&lt;name&gt;</v>
      </c>
      <c r="BC5" s="171"/>
      <c r="BD5" s="169" t="s">
        <v>13</v>
      </c>
      <c r="BE5" s="171"/>
      <c r="BF5" s="191"/>
      <c r="BG5" s="191"/>
      <c r="BH5" s="281"/>
      <c r="BI5" s="240"/>
      <c r="BJ5" s="281"/>
      <c r="BK5" s="78"/>
      <c r="BL5" s="229" t="s">
        <v>91</v>
      </c>
      <c r="BM5" s="221" t="s">
        <v>92</v>
      </c>
      <c r="BN5" s="214" t="s">
        <v>93</v>
      </c>
      <c r="BO5" s="169" t="s">
        <v>0</v>
      </c>
      <c r="BP5" s="169" t="str">
        <f>'Introduction &amp; Gen. Information'!$E$35</f>
        <v>&lt;name&gt;</v>
      </c>
      <c r="BQ5" s="169" t="str">
        <f>'Introduction &amp; Gen. Information'!$E$36</f>
        <v>&lt;name&gt;</v>
      </c>
      <c r="BR5" s="169" t="s">
        <v>13</v>
      </c>
      <c r="BS5" s="282"/>
      <c r="BT5" s="78"/>
      <c r="BU5" s="229" t="s">
        <v>91</v>
      </c>
      <c r="BV5" s="221" t="s">
        <v>92</v>
      </c>
      <c r="BW5" s="214" t="s">
        <v>93</v>
      </c>
      <c r="BX5" s="169" t="s">
        <v>0</v>
      </c>
      <c r="BY5" s="169" t="str">
        <f>'Introduction &amp; Gen. Information'!$E$35</f>
        <v>&lt;name&gt;</v>
      </c>
      <c r="BZ5" s="169" t="str">
        <f>'Introduction &amp; Gen. Information'!$E$36</f>
        <v>&lt;name&gt;</v>
      </c>
      <c r="CA5" s="169" t="s">
        <v>13</v>
      </c>
      <c r="CB5" s="282"/>
      <c r="CC5" s="78"/>
      <c r="CD5" s="169" t="s">
        <v>0</v>
      </c>
      <c r="CE5" s="169" t="str">
        <f>'Introduction &amp; Gen. Information'!$E$35</f>
        <v>&lt;name&gt;</v>
      </c>
      <c r="CF5" s="169" t="str">
        <f>'Introduction &amp; Gen. Information'!$E$36</f>
        <v>&lt;name&gt;</v>
      </c>
      <c r="CG5" s="169" t="s">
        <v>13</v>
      </c>
      <c r="CH5" s="282"/>
      <c r="CI5" s="78"/>
      <c r="CJ5" s="191" t="s">
        <v>0</v>
      </c>
      <c r="CK5" s="171"/>
      <c r="CL5" s="191" t="str">
        <f>'Introduction &amp; Gen. Information'!$E$35</f>
        <v>&lt;name&gt;</v>
      </c>
      <c r="CM5" s="171"/>
      <c r="CN5" s="191" t="str">
        <f>'Introduction &amp; Gen. Information'!$E$36</f>
        <v>&lt;name&gt;</v>
      </c>
      <c r="CO5" s="171"/>
      <c r="CP5" s="191" t="s">
        <v>13</v>
      </c>
      <c r="CQ5" s="171"/>
      <c r="CR5" s="280"/>
    </row>
    <row r="6" spans="1:96" s="182" customFormat="1" x14ac:dyDescent="0.3">
      <c r="A6" s="197" t="s">
        <v>162</v>
      </c>
      <c r="B6" s="191"/>
      <c r="C6" s="208"/>
      <c r="D6" s="195" t="s">
        <v>133</v>
      </c>
      <c r="E6" s="230"/>
      <c r="F6" s="222"/>
      <c r="G6" s="215"/>
      <c r="H6" s="192">
        <f>H270</f>
        <v>52000</v>
      </c>
      <c r="I6" s="193">
        <f t="shared" ref="I6:K6" si="0">I270</f>
        <v>80000</v>
      </c>
      <c r="J6" s="193">
        <f t="shared" si="0"/>
        <v>0</v>
      </c>
      <c r="K6" s="194">
        <f t="shared" si="0"/>
        <v>132000</v>
      </c>
      <c r="L6" s="282"/>
      <c r="M6" s="208"/>
      <c r="N6" s="193">
        <f>N270</f>
        <v>10000</v>
      </c>
      <c r="O6" s="193">
        <f t="shared" ref="O6:Q6" si="1">O270</f>
        <v>0</v>
      </c>
      <c r="P6" s="193">
        <f t="shared" si="1"/>
        <v>0</v>
      </c>
      <c r="Q6" s="194">
        <f t="shared" si="1"/>
        <v>10000</v>
      </c>
      <c r="R6" s="280"/>
      <c r="S6" s="181"/>
      <c r="T6" s="193">
        <f>T270</f>
        <v>15000</v>
      </c>
      <c r="U6" s="171"/>
      <c r="V6" s="193">
        <f>V270</f>
        <v>15000</v>
      </c>
      <c r="W6" s="171"/>
      <c r="X6" s="193">
        <f>X270</f>
        <v>10000</v>
      </c>
      <c r="Y6" s="191"/>
      <c r="Z6" s="193">
        <f>Z270</f>
        <v>40000</v>
      </c>
      <c r="AA6" s="191"/>
      <c r="AB6" s="194"/>
      <c r="AC6" s="267"/>
      <c r="AD6" s="280"/>
      <c r="AE6" s="181"/>
      <c r="AF6" s="230"/>
      <c r="AG6" s="222"/>
      <c r="AH6" s="215"/>
      <c r="AI6" s="193">
        <f>AI270</f>
        <v>52000</v>
      </c>
      <c r="AJ6" s="193">
        <f t="shared" ref="AJ6:AL6" si="2">AJ270</f>
        <v>80000</v>
      </c>
      <c r="AK6" s="193">
        <f t="shared" si="2"/>
        <v>0</v>
      </c>
      <c r="AL6" s="194">
        <f t="shared" si="2"/>
        <v>132000</v>
      </c>
      <c r="AM6" s="281"/>
      <c r="AN6" s="240"/>
      <c r="AO6" s="230"/>
      <c r="AP6" s="222"/>
      <c r="AQ6" s="215"/>
      <c r="AR6" s="193">
        <f>AR270</f>
        <v>52000</v>
      </c>
      <c r="AS6" s="193">
        <f t="shared" ref="AS6:AU6" si="3">AS270</f>
        <v>80000</v>
      </c>
      <c r="AT6" s="193">
        <f t="shared" si="3"/>
        <v>0</v>
      </c>
      <c r="AU6" s="194">
        <f t="shared" si="3"/>
        <v>132000</v>
      </c>
      <c r="AV6" s="281"/>
      <c r="AW6" s="240"/>
      <c r="AX6" s="193">
        <f>AX270</f>
        <v>119000</v>
      </c>
      <c r="AY6" s="171"/>
      <c r="AZ6" s="193">
        <f t="shared" ref="AZ6:BD6" si="4">AZ270</f>
        <v>175000</v>
      </c>
      <c r="BA6" s="171"/>
      <c r="BB6" s="193">
        <f t="shared" si="4"/>
        <v>10000</v>
      </c>
      <c r="BC6" s="171"/>
      <c r="BD6" s="194">
        <f t="shared" si="4"/>
        <v>304000</v>
      </c>
      <c r="BE6" s="171"/>
      <c r="BF6" s="194"/>
      <c r="BG6" s="267"/>
      <c r="BH6" s="281"/>
      <c r="BI6" s="240"/>
      <c r="BJ6" s="281"/>
      <c r="BK6" s="78"/>
      <c r="BL6" s="230"/>
      <c r="BM6" s="222"/>
      <c r="BN6" s="215"/>
      <c r="BO6" s="193">
        <f>BO270</f>
        <v>52000</v>
      </c>
      <c r="BP6" s="193">
        <f t="shared" ref="BP6:BR6" si="5">BP270</f>
        <v>80000</v>
      </c>
      <c r="BQ6" s="193">
        <f t="shared" si="5"/>
        <v>0</v>
      </c>
      <c r="BR6" s="194">
        <f t="shared" si="5"/>
        <v>132000</v>
      </c>
      <c r="BS6" s="282"/>
      <c r="BT6" s="78"/>
      <c r="BU6" s="230"/>
      <c r="BV6" s="222"/>
      <c r="BW6" s="215"/>
      <c r="BX6" s="193">
        <f>BX270</f>
        <v>52000</v>
      </c>
      <c r="BY6" s="193">
        <f t="shared" ref="BY6:CA6" si="6">BY270</f>
        <v>80000</v>
      </c>
      <c r="BZ6" s="193">
        <f t="shared" si="6"/>
        <v>0</v>
      </c>
      <c r="CA6" s="194">
        <f t="shared" si="6"/>
        <v>132000</v>
      </c>
      <c r="CB6" s="282"/>
      <c r="CC6" s="78"/>
      <c r="CD6" s="193">
        <f>CD270</f>
        <v>156000</v>
      </c>
      <c r="CE6" s="193">
        <f t="shared" ref="CE6:CG6" si="7">CE270</f>
        <v>240000</v>
      </c>
      <c r="CF6" s="193">
        <f t="shared" si="7"/>
        <v>0</v>
      </c>
      <c r="CG6" s="194">
        <f t="shared" si="7"/>
        <v>396000</v>
      </c>
      <c r="CH6" s="282"/>
      <c r="CI6" s="78"/>
      <c r="CJ6" s="193">
        <f>CJ270</f>
        <v>119000</v>
      </c>
      <c r="CK6" s="171"/>
      <c r="CL6" s="193">
        <f>CL270</f>
        <v>175000</v>
      </c>
      <c r="CM6" s="171"/>
      <c r="CN6" s="193">
        <f>CN270</f>
        <v>10000</v>
      </c>
      <c r="CO6" s="171"/>
      <c r="CP6" s="193">
        <f>CP270</f>
        <v>304000</v>
      </c>
      <c r="CQ6" s="171"/>
      <c r="CR6" s="280"/>
    </row>
    <row r="7" spans="1:96" s="182" customFormat="1" ht="19.5" customHeight="1" x14ac:dyDescent="0.3">
      <c r="A7" s="198" t="s">
        <v>154</v>
      </c>
      <c r="B7" s="191"/>
      <c r="C7" s="208"/>
      <c r="D7" s="195"/>
      <c r="E7" s="230"/>
      <c r="F7" s="222"/>
      <c r="G7" s="215"/>
      <c r="H7" s="174">
        <f>IFERROR(H270/K$270,0)</f>
        <v>0.39393939393939392</v>
      </c>
      <c r="I7" s="170">
        <f>IFERROR(I270/K$270,0)</f>
        <v>0.60606060606060608</v>
      </c>
      <c r="J7" s="170">
        <f>IFERROR(J270/K$270,0)</f>
        <v>0</v>
      </c>
      <c r="K7" s="173">
        <f>IFERROR(K270/K$270,0)</f>
        <v>1</v>
      </c>
      <c r="L7" s="282"/>
      <c r="M7" s="208"/>
      <c r="N7" s="170">
        <f>IFERROR(N270/Q$270,0)</f>
        <v>1</v>
      </c>
      <c r="O7" s="170">
        <f>IFERROR(O270/Q$270,0)</f>
        <v>0</v>
      </c>
      <c r="P7" s="170">
        <f>IFERROR(P270/Q$270,0)</f>
        <v>0</v>
      </c>
      <c r="Q7" s="173">
        <f>IFERROR(Q270/Q$270,0)</f>
        <v>1</v>
      </c>
      <c r="R7" s="280"/>
      <c r="S7" s="181"/>
      <c r="T7" s="170">
        <f>IFERROR(T270/Z$270,0)</f>
        <v>0.375</v>
      </c>
      <c r="U7" s="172"/>
      <c r="V7" s="170">
        <f>IFERROR(V270/Z$270,0)</f>
        <v>0.375</v>
      </c>
      <c r="W7" s="170"/>
      <c r="X7" s="170">
        <f>IFERROR(X270/Z$270,0)</f>
        <v>0.25</v>
      </c>
      <c r="Y7" s="263"/>
      <c r="Z7" s="170">
        <f>IFERROR(Z270/Z$270,0)</f>
        <v>1</v>
      </c>
      <c r="AA7" s="263"/>
      <c r="AB7" s="173"/>
      <c r="AC7" s="176"/>
      <c r="AD7" s="280"/>
      <c r="AE7" s="181"/>
      <c r="AF7" s="230"/>
      <c r="AG7" s="222"/>
      <c r="AH7" s="215"/>
      <c r="AI7" s="170">
        <f>IFERROR(AI270/AL$270,0)</f>
        <v>0.39393939393939392</v>
      </c>
      <c r="AJ7" s="170">
        <f>IFERROR(AJ270/AL$270,0)</f>
        <v>0.60606060606060608</v>
      </c>
      <c r="AK7" s="170">
        <f>IFERROR(AK270/AL$270,0)</f>
        <v>0</v>
      </c>
      <c r="AL7" s="173">
        <f>IFERROR(AL270/AL$270,0)</f>
        <v>1</v>
      </c>
      <c r="AM7" s="281"/>
      <c r="AN7" s="240"/>
      <c r="AO7" s="230"/>
      <c r="AP7" s="222"/>
      <c r="AQ7" s="215"/>
      <c r="AR7" s="170">
        <f>IFERROR(AR270/AU$270,0)</f>
        <v>0.39393939393939392</v>
      </c>
      <c r="AS7" s="170">
        <f>IFERROR(AS270/AU$270,0)</f>
        <v>0.60606060606060608</v>
      </c>
      <c r="AT7" s="170">
        <f>IFERROR(AT270/AU$270,0)</f>
        <v>0</v>
      </c>
      <c r="AU7" s="173">
        <f>IFERROR(AU270/AU$270,0)</f>
        <v>1</v>
      </c>
      <c r="AV7" s="281"/>
      <c r="AW7" s="240"/>
      <c r="AX7" s="170">
        <f>IFERROR(AX270/BD$270,0)</f>
        <v>0.39144736842105265</v>
      </c>
      <c r="AY7" s="172"/>
      <c r="AZ7" s="170">
        <f>IFERROR(AZ270/BD$270,0)</f>
        <v>0.57565789473684215</v>
      </c>
      <c r="BA7" s="172"/>
      <c r="BB7" s="170">
        <f>IFERROR(BB270/BD$270,0)</f>
        <v>3.2894736842105261E-2</v>
      </c>
      <c r="BC7" s="172"/>
      <c r="BD7" s="173">
        <f>IFERROR(BD270/BD$270,0)</f>
        <v>1</v>
      </c>
      <c r="BE7" s="172"/>
      <c r="BF7" s="173"/>
      <c r="BG7" s="176"/>
      <c r="BH7" s="281"/>
      <c r="BI7" s="240"/>
      <c r="BJ7" s="281"/>
      <c r="BK7" s="78"/>
      <c r="BL7" s="230"/>
      <c r="BM7" s="222"/>
      <c r="BN7" s="215"/>
      <c r="BO7" s="170">
        <f>IFERROR(BO270/BR$270,0)</f>
        <v>0.39393939393939392</v>
      </c>
      <c r="BP7" s="170">
        <f>IFERROR(BP270/BR$270,0)</f>
        <v>0.60606060606060608</v>
      </c>
      <c r="BQ7" s="170">
        <f>IFERROR(BQ270/BR$270,0)</f>
        <v>0</v>
      </c>
      <c r="BR7" s="173">
        <f>IFERROR(BR270/BR$270,0)</f>
        <v>1</v>
      </c>
      <c r="BS7" s="282"/>
      <c r="BT7" s="78"/>
      <c r="BU7" s="230"/>
      <c r="BV7" s="222"/>
      <c r="BW7" s="215"/>
      <c r="BX7" s="170">
        <f>IFERROR(BX270/CA$270,0)</f>
        <v>0.39393939393939392</v>
      </c>
      <c r="BY7" s="170">
        <f>IFERROR(BY270/CA$270,0)</f>
        <v>0.60606060606060608</v>
      </c>
      <c r="BZ7" s="170">
        <f>IFERROR(BZ270/CA$270,0)</f>
        <v>0</v>
      </c>
      <c r="CA7" s="173">
        <f>IFERROR(CA270/CA$270,0)</f>
        <v>1</v>
      </c>
      <c r="CB7" s="282"/>
      <c r="CC7" s="78"/>
      <c r="CD7" s="170">
        <f>IFERROR(CD270/CG$270,0)</f>
        <v>0.39393939393939392</v>
      </c>
      <c r="CE7" s="170">
        <f>IFERROR(CE270/CG$270,0)</f>
        <v>0.60606060606060608</v>
      </c>
      <c r="CF7" s="170">
        <f>IFERROR(CF270/CG$270,0)</f>
        <v>0</v>
      </c>
      <c r="CG7" s="173">
        <f>IFERROR(CG270/CG$270,0)</f>
        <v>1</v>
      </c>
      <c r="CH7" s="282"/>
      <c r="CI7" s="78"/>
      <c r="CJ7" s="170">
        <f>IFERROR(CJ270/CP$270,0)</f>
        <v>0.39144736842105265</v>
      </c>
      <c r="CK7" s="172"/>
      <c r="CL7" s="170">
        <f>IFERROR(CL270/CP$270,0)</f>
        <v>0.57565789473684215</v>
      </c>
      <c r="CM7" s="172"/>
      <c r="CN7" s="170">
        <f>IFERROR(CN270/CP$270,0)</f>
        <v>3.2894736842105261E-2</v>
      </c>
      <c r="CO7" s="172"/>
      <c r="CP7" s="170">
        <f>IFERROR(CP270/CP$270,0)</f>
        <v>1</v>
      </c>
      <c r="CQ7" s="172"/>
      <c r="CR7" s="280"/>
    </row>
    <row r="8" spans="1:96" ht="18.75" customHeight="1" x14ac:dyDescent="0.35"/>
    <row r="9" spans="1:96" s="79" customFormat="1" x14ac:dyDescent="0.35">
      <c r="A9" s="190">
        <v>1</v>
      </c>
      <c r="B9" s="79" t="s">
        <v>98</v>
      </c>
      <c r="C9" s="205"/>
      <c r="D9" s="251"/>
      <c r="E9" s="251"/>
      <c r="F9" s="251"/>
      <c r="G9" s="251"/>
      <c r="H9" s="250">
        <f>H10+H16+H22+H28+H34</f>
        <v>6500</v>
      </c>
      <c r="I9" s="250">
        <f t="shared" ref="I9:K9" si="8">I10+I16+I22+I28+I34</f>
        <v>10000</v>
      </c>
      <c r="J9" s="250">
        <f t="shared" si="8"/>
        <v>0</v>
      </c>
      <c r="K9" s="250">
        <f t="shared" si="8"/>
        <v>16500</v>
      </c>
      <c r="L9" s="178"/>
      <c r="M9" s="205"/>
      <c r="N9" s="250">
        <f>N10+N16+N22+N28+N34</f>
        <v>10000</v>
      </c>
      <c r="O9" s="250">
        <f t="shared" ref="O9" si="9">O10+O16+O22+O28+O34</f>
        <v>0</v>
      </c>
      <c r="P9" s="250">
        <f t="shared" ref="P9" si="10">P10+P16+P22+P28+P34</f>
        <v>0</v>
      </c>
      <c r="Q9" s="250">
        <f t="shared" ref="Q9" si="11">Q10+Q16+Q22+Q28+Q34</f>
        <v>10000</v>
      </c>
      <c r="R9" s="178"/>
      <c r="S9" s="179"/>
      <c r="T9" s="250">
        <f>T10+T16+T22+T28+T34</f>
        <v>15000</v>
      </c>
      <c r="U9" s="249">
        <f>IFERROR((T9-H9)/H9,0)</f>
        <v>1.3076923076923077</v>
      </c>
      <c r="V9" s="250">
        <f>V10+V16+V22+V28+V34</f>
        <v>15000</v>
      </c>
      <c r="W9" s="249">
        <f>IFERROR((V9-I9)/I9,0)</f>
        <v>0.5</v>
      </c>
      <c r="X9" s="250">
        <f>X10+X16+X22+X28+X34</f>
        <v>10000</v>
      </c>
      <c r="Y9" s="249">
        <f>IFERROR((X9-J9)/J9,0)</f>
        <v>0</v>
      </c>
      <c r="Z9" s="250">
        <f>Z10+Z16+Z22+Z28+Z34</f>
        <v>40000</v>
      </c>
      <c r="AA9" s="249">
        <f>IFERROR((Z9-K9)/K9,0)</f>
        <v>1.4242424242424243</v>
      </c>
      <c r="AB9" s="268"/>
      <c r="AC9" s="186" t="s">
        <v>193</v>
      </c>
      <c r="AD9" s="178"/>
      <c r="AE9" s="179"/>
      <c r="AF9" s="251"/>
      <c r="AG9" s="251"/>
      <c r="AH9" s="251"/>
      <c r="AI9" s="250">
        <f>AI10+AI16+AI22+AI28+AI34</f>
        <v>6500</v>
      </c>
      <c r="AJ9" s="250">
        <f t="shared" ref="AJ9" si="12">AJ10+AJ16+AJ22+AJ28+AJ34</f>
        <v>10000</v>
      </c>
      <c r="AK9" s="250">
        <f t="shared" ref="AK9" si="13">AK10+AK16+AK22+AK28+AK34</f>
        <v>0</v>
      </c>
      <c r="AL9" s="250">
        <f t="shared" ref="AL9" si="14">AL10+AL16+AL22+AL28+AL34</f>
        <v>16500</v>
      </c>
      <c r="AM9" s="178"/>
      <c r="AN9" s="178"/>
      <c r="AO9" s="251"/>
      <c r="AP9" s="251"/>
      <c r="AQ9" s="251"/>
      <c r="AR9" s="250">
        <f>AR10+AR16+AR22+AR28+AR34</f>
        <v>6500</v>
      </c>
      <c r="AS9" s="250">
        <f t="shared" ref="AS9" si="15">AS10+AS16+AS22+AS28+AS34</f>
        <v>10000</v>
      </c>
      <c r="AT9" s="250">
        <f t="shared" ref="AT9" si="16">AT10+AT16+AT22+AT28+AT34</f>
        <v>0</v>
      </c>
      <c r="AU9" s="250">
        <f t="shared" ref="AU9" si="17">AU10+AU16+AU22+AU28+AU34</f>
        <v>16500</v>
      </c>
      <c r="AV9" s="178"/>
      <c r="AW9" s="178"/>
      <c r="AX9" s="250">
        <f>AX10+AX16+AX22+AX28+AX34</f>
        <v>28000</v>
      </c>
      <c r="AY9" s="249">
        <f>IFERROR((AX9-CD9)/CD9,0)</f>
        <v>0.4358974358974359</v>
      </c>
      <c r="AZ9" s="250">
        <f t="shared" ref="AZ9" si="18">AZ10+AZ16+AZ22+AZ28+AZ34</f>
        <v>35000</v>
      </c>
      <c r="BA9" s="249">
        <f>IFERROR((AZ9-CE9)/CE9,0)</f>
        <v>0.16666666666666666</v>
      </c>
      <c r="BB9" s="250">
        <f t="shared" ref="BB9" si="19">BB10+BB16+BB22+BB28+BB34</f>
        <v>10000</v>
      </c>
      <c r="BC9" s="249">
        <f>IFERROR((BB9-CF9)/CF9,0)</f>
        <v>0</v>
      </c>
      <c r="BD9" s="250">
        <f t="shared" ref="BD9" si="20">BD10+BD16+BD22+BD28+BD34</f>
        <v>73000</v>
      </c>
      <c r="BE9" s="249">
        <f>IFERROR((BD9-CG9)/CG9,0)</f>
        <v>0.47474747474747475</v>
      </c>
      <c r="BF9" s="268"/>
      <c r="BG9" s="186" t="s">
        <v>193</v>
      </c>
      <c r="BH9" s="178"/>
      <c r="BI9" s="178"/>
      <c r="BJ9" s="78"/>
      <c r="BK9" s="78"/>
      <c r="BL9" s="251"/>
      <c r="BM9" s="251"/>
      <c r="BN9" s="251"/>
      <c r="BO9" s="250">
        <f>BO10+BO16+BO22+BO28+BO34</f>
        <v>6500</v>
      </c>
      <c r="BP9" s="250">
        <f t="shared" ref="BP9" si="21">BP10+BP16+BP22+BP28+BP34</f>
        <v>10000</v>
      </c>
      <c r="BQ9" s="250">
        <f t="shared" ref="BQ9" si="22">BQ10+BQ16+BQ22+BQ28+BQ34</f>
        <v>0</v>
      </c>
      <c r="BR9" s="250">
        <f t="shared" ref="BR9" si="23">BR10+BR16+BR22+BR28+BR34</f>
        <v>16500</v>
      </c>
      <c r="BS9" s="178"/>
      <c r="BT9" s="78"/>
      <c r="BU9" s="251"/>
      <c r="BV9" s="251"/>
      <c r="BW9" s="251"/>
      <c r="BX9" s="250">
        <f>BX10+BX16+BX22+BX28+BX34</f>
        <v>6500</v>
      </c>
      <c r="BY9" s="250">
        <f t="shared" ref="BY9:CA9" si="24">BY10+BY16+BY22+BY28+BY34</f>
        <v>10000</v>
      </c>
      <c r="BZ9" s="250">
        <f t="shared" si="24"/>
        <v>0</v>
      </c>
      <c r="CA9" s="250">
        <f t="shared" si="24"/>
        <v>16500</v>
      </c>
      <c r="CB9" s="178"/>
      <c r="CC9" s="78"/>
      <c r="CD9" s="250">
        <f>CD10+CD16+CD22+CD28+CD34</f>
        <v>19500</v>
      </c>
      <c r="CE9" s="250">
        <f t="shared" ref="CE9" si="25">CE10+CE16+CE22+CE28+CE34</f>
        <v>30000</v>
      </c>
      <c r="CF9" s="250">
        <f t="shared" ref="CF9" si="26">CF10+CF16+CF22+CF28+CF34</f>
        <v>0</v>
      </c>
      <c r="CG9" s="250">
        <f t="shared" ref="CG9" si="27">CG10+CG16+CG22+CG28+CG34</f>
        <v>49500</v>
      </c>
      <c r="CH9" s="178"/>
      <c r="CI9" s="78"/>
      <c r="CJ9" s="250">
        <f>CJ10+CJ16+CJ22+CJ28+CJ34</f>
        <v>28000</v>
      </c>
      <c r="CK9" s="249">
        <f>IFERROR((CJ9-CD9)/CD9,0)</f>
        <v>0.4358974358974359</v>
      </c>
      <c r="CL9" s="250">
        <f>CL10+CL16+CL22+CL28+CL34</f>
        <v>35000</v>
      </c>
      <c r="CM9" s="249">
        <f>IFERROR((CL9-CE9)/CE9,0)</f>
        <v>0.16666666666666666</v>
      </c>
      <c r="CN9" s="250">
        <f>CN10+CN16+CN22+CN28+CN34</f>
        <v>10000</v>
      </c>
      <c r="CO9" s="249">
        <f>IFERROR((CN9-CF9)/CF9,0)</f>
        <v>0</v>
      </c>
      <c r="CP9" s="250">
        <f>CP10+CP16+CP22+CP28+CP34</f>
        <v>73000</v>
      </c>
      <c r="CQ9" s="249">
        <f>IFERROR((CP9-CG9)/CG9,0)</f>
        <v>0.47474747474747475</v>
      </c>
      <c r="CR9" s="178"/>
    </row>
    <row r="10" spans="1:96" s="79" customFormat="1" x14ac:dyDescent="0.35">
      <c r="A10" s="190">
        <v>1.1000000000000001</v>
      </c>
      <c r="B10" s="200" t="s">
        <v>138</v>
      </c>
      <c r="C10" s="206"/>
      <c r="D10" s="202"/>
      <c r="E10" s="232"/>
      <c r="F10" s="224"/>
      <c r="G10" s="217"/>
      <c r="H10" s="203">
        <f>SUM(H11:H15)</f>
        <v>6500</v>
      </c>
      <c r="I10" s="179">
        <f t="shared" ref="I10:X10" si="28">SUM(I11:I15)</f>
        <v>10000</v>
      </c>
      <c r="J10" s="179">
        <f t="shared" si="28"/>
        <v>0</v>
      </c>
      <c r="K10" s="179">
        <f t="shared" si="28"/>
        <v>16500</v>
      </c>
      <c r="L10" s="179"/>
      <c r="M10" s="206"/>
      <c r="N10" s="203">
        <f t="shared" si="28"/>
        <v>10000</v>
      </c>
      <c r="O10" s="179">
        <f t="shared" si="28"/>
        <v>0</v>
      </c>
      <c r="P10" s="179">
        <f t="shared" si="28"/>
        <v>0</v>
      </c>
      <c r="Q10" s="179">
        <f t="shared" si="28"/>
        <v>10000</v>
      </c>
      <c r="R10" s="179"/>
      <c r="S10" s="179"/>
      <c r="T10" s="203">
        <f t="shared" si="28"/>
        <v>15000</v>
      </c>
      <c r="U10" s="179"/>
      <c r="V10" s="179">
        <f t="shared" si="28"/>
        <v>15000</v>
      </c>
      <c r="W10" s="179"/>
      <c r="X10" s="179">
        <f t="shared" si="28"/>
        <v>10000</v>
      </c>
      <c r="Y10" s="206"/>
      <c r="Z10" s="179">
        <f t="shared" ref="Z10:Z15" si="29">T10+V10+X10</f>
        <v>40000</v>
      </c>
      <c r="AA10" s="206"/>
      <c r="AB10" s="179"/>
      <c r="AC10" s="179"/>
      <c r="AD10" s="179"/>
      <c r="AE10" s="179"/>
      <c r="AF10" s="232"/>
      <c r="AG10" s="224"/>
      <c r="AH10" s="217"/>
      <c r="AI10" s="203">
        <f t="shared" ref="AI10:AL10" si="30">SUM(AI11:AI15)</f>
        <v>6500</v>
      </c>
      <c r="AJ10" s="179">
        <f t="shared" si="30"/>
        <v>10000</v>
      </c>
      <c r="AK10" s="179">
        <f t="shared" si="30"/>
        <v>0</v>
      </c>
      <c r="AL10" s="179">
        <f t="shared" si="30"/>
        <v>16500</v>
      </c>
      <c r="AM10" s="179"/>
      <c r="AN10" s="179"/>
      <c r="AO10" s="232"/>
      <c r="AP10" s="224"/>
      <c r="AQ10" s="217"/>
      <c r="AR10" s="203">
        <f t="shared" ref="AR10:AU10" si="31">SUM(AR11:AR15)</f>
        <v>6500</v>
      </c>
      <c r="AS10" s="179">
        <f t="shared" si="31"/>
        <v>10000</v>
      </c>
      <c r="AT10" s="179">
        <f t="shared" si="31"/>
        <v>0</v>
      </c>
      <c r="AU10" s="179">
        <f t="shared" si="31"/>
        <v>16500</v>
      </c>
      <c r="AV10" s="179"/>
      <c r="AW10" s="179"/>
      <c r="AX10" s="203">
        <f>SUM(AX11:AX15)</f>
        <v>28000</v>
      </c>
      <c r="AY10" s="179"/>
      <c r="AZ10" s="179">
        <f>SUM(AZ11:AZ15)</f>
        <v>35000</v>
      </c>
      <c r="BA10" s="179"/>
      <c r="BB10" s="179">
        <f>SUM(BB11:BB15)</f>
        <v>10000</v>
      </c>
      <c r="BC10" s="179"/>
      <c r="BD10" s="179">
        <f t="shared" ref="BD10" si="32">SUM(BD11:BD15)</f>
        <v>73000</v>
      </c>
      <c r="BE10" s="179"/>
      <c r="BF10" s="179"/>
      <c r="BG10" s="179"/>
      <c r="BH10" s="179"/>
      <c r="BI10" s="179"/>
      <c r="BJ10" s="78"/>
      <c r="BK10" s="78"/>
      <c r="BL10" s="232"/>
      <c r="BM10" s="224"/>
      <c r="BN10" s="217"/>
      <c r="BO10" s="203">
        <f t="shared" ref="BO10:BR10" si="33">SUM(BO11:BO15)</f>
        <v>6500</v>
      </c>
      <c r="BP10" s="179">
        <f t="shared" si="33"/>
        <v>10000</v>
      </c>
      <c r="BQ10" s="179">
        <f t="shared" si="33"/>
        <v>0</v>
      </c>
      <c r="BR10" s="179">
        <f t="shared" si="33"/>
        <v>16500</v>
      </c>
      <c r="BS10" s="179"/>
      <c r="BT10" s="78"/>
      <c r="BU10" s="232"/>
      <c r="BV10" s="224"/>
      <c r="BW10" s="217"/>
      <c r="BX10" s="203">
        <f t="shared" ref="BX10:CA10" si="34">SUM(BX11:BX15)</f>
        <v>6500</v>
      </c>
      <c r="BY10" s="179">
        <f t="shared" si="34"/>
        <v>10000</v>
      </c>
      <c r="BZ10" s="179">
        <f t="shared" si="34"/>
        <v>0</v>
      </c>
      <c r="CA10" s="179">
        <f t="shared" si="34"/>
        <v>16500</v>
      </c>
      <c r="CB10" s="179"/>
      <c r="CC10" s="78"/>
      <c r="CD10" s="203">
        <f>SUM(CD11:CD15)</f>
        <v>19500</v>
      </c>
      <c r="CE10" s="179">
        <f>SUM(CE11:CE15)</f>
        <v>30000</v>
      </c>
      <c r="CF10" s="179">
        <f>SUM(CF11:CF15)</f>
        <v>0</v>
      </c>
      <c r="CG10" s="179">
        <f t="shared" ref="CG10" si="35">SUM(CG11:CG15)</f>
        <v>49500</v>
      </c>
      <c r="CH10" s="179"/>
      <c r="CI10" s="78"/>
      <c r="CJ10" s="203">
        <f>SUM(CJ11:CJ15)</f>
        <v>28000</v>
      </c>
      <c r="CK10" s="179"/>
      <c r="CL10" s="179">
        <f>SUM(CL11:CL15)</f>
        <v>35000</v>
      </c>
      <c r="CM10" s="179"/>
      <c r="CN10" s="179">
        <f>SUM(CN11:CN15)</f>
        <v>10000</v>
      </c>
      <c r="CO10" s="179"/>
      <c r="CP10" s="179">
        <f t="shared" ref="CP10" si="36">SUM(CP11:CP15)</f>
        <v>73000</v>
      </c>
      <c r="CQ10" s="179"/>
      <c r="CR10" s="179"/>
    </row>
    <row r="11" spans="1:96" s="79" customFormat="1" ht="29" x14ac:dyDescent="0.35">
      <c r="A11" s="190"/>
      <c r="B11" s="201" t="s">
        <v>107</v>
      </c>
      <c r="C11" s="207"/>
      <c r="D11" s="243" t="s">
        <v>135</v>
      </c>
      <c r="E11" s="244" t="s">
        <v>108</v>
      </c>
      <c r="F11" s="245">
        <v>15000</v>
      </c>
      <c r="G11" s="246">
        <v>1</v>
      </c>
      <c r="H11" s="271">
        <f>(K11/3)*1</f>
        <v>5000</v>
      </c>
      <c r="I11" s="271">
        <f>(K11/3)*2</f>
        <v>10000</v>
      </c>
      <c r="J11" s="272"/>
      <c r="K11" s="265">
        <f>F11*G11</f>
        <v>15000</v>
      </c>
      <c r="L11" s="180"/>
      <c r="M11" s="207"/>
      <c r="N11" s="248">
        <v>10000</v>
      </c>
      <c r="O11" s="248"/>
      <c r="P11" s="248"/>
      <c r="Q11" s="186">
        <f t="shared" ref="Q11:Q15" si="37">SUM(N11:P11)</f>
        <v>10000</v>
      </c>
      <c r="R11" s="180"/>
      <c r="S11" s="179"/>
      <c r="T11" s="248">
        <v>5000</v>
      </c>
      <c r="U11" s="187"/>
      <c r="V11" s="248">
        <v>10000</v>
      </c>
      <c r="W11" s="187"/>
      <c r="X11" s="248">
        <v>10000</v>
      </c>
      <c r="Y11" s="264"/>
      <c r="Z11" s="186">
        <f t="shared" si="29"/>
        <v>25000</v>
      </c>
      <c r="AA11" s="264"/>
      <c r="AB11" s="180"/>
      <c r="AC11" s="180"/>
      <c r="AD11" s="180"/>
      <c r="AE11" s="179"/>
      <c r="AF11" s="233" t="str">
        <f>BL11</f>
        <v>Consultancy contract</v>
      </c>
      <c r="AG11" s="225">
        <f t="shared" ref="AG11:AG15" si="38">BM11</f>
        <v>15000</v>
      </c>
      <c r="AH11" s="234">
        <f t="shared" ref="AH11:AH15" si="39">BN11</f>
        <v>1</v>
      </c>
      <c r="AI11" s="185">
        <f t="shared" ref="AI11:AI15" si="40">BO11</f>
        <v>5000</v>
      </c>
      <c r="AJ11" s="185">
        <f t="shared" ref="AJ11:AJ15" si="41">BP11</f>
        <v>10000</v>
      </c>
      <c r="AK11" s="186">
        <f t="shared" ref="AK11:AK15" si="42">BQ11</f>
        <v>0</v>
      </c>
      <c r="AL11" s="186">
        <f t="shared" ref="AL11:AL15" si="43">SUM(AI11:AK11)</f>
        <v>15000</v>
      </c>
      <c r="AM11" s="180"/>
      <c r="AN11" s="180"/>
      <c r="AO11" s="233" t="str">
        <f>BU11</f>
        <v>Consultancy contract</v>
      </c>
      <c r="AP11" s="225">
        <f t="shared" ref="AP11:AP15" si="44">BV11</f>
        <v>15000</v>
      </c>
      <c r="AQ11" s="234">
        <f t="shared" ref="AQ11:AQ15" si="45">BW11</f>
        <v>1</v>
      </c>
      <c r="AR11" s="185">
        <f t="shared" ref="AR11:AR15" si="46">BX11</f>
        <v>5000</v>
      </c>
      <c r="AS11" s="185">
        <f t="shared" ref="AS11:AS15" si="47">BY11</f>
        <v>10000</v>
      </c>
      <c r="AT11" s="186">
        <f t="shared" ref="AT11:AT15" si="48">BZ11</f>
        <v>0</v>
      </c>
      <c r="AU11" s="186">
        <f t="shared" ref="AU11:AU15" si="49">SUM(AR11:AT11)</f>
        <v>15000</v>
      </c>
      <c r="AV11" s="180"/>
      <c r="AW11" s="180"/>
      <c r="AX11" s="186">
        <f>T11+AI11+AR11</f>
        <v>15000</v>
      </c>
      <c r="AY11" s="187"/>
      <c r="AZ11" s="185">
        <f>V11+AJ11+AS11</f>
        <v>30000</v>
      </c>
      <c r="BA11" s="187"/>
      <c r="BB11" s="186">
        <f>X11+AK11+AT11</f>
        <v>10000</v>
      </c>
      <c r="BC11" s="187"/>
      <c r="BD11" s="186">
        <f t="shared" ref="BD11:BD15" si="50">SUM(AX11:BB11)</f>
        <v>55000</v>
      </c>
      <c r="BE11" s="187"/>
      <c r="BF11" s="180"/>
      <c r="BG11" s="180"/>
      <c r="BH11" s="180"/>
      <c r="BI11" s="180"/>
      <c r="BJ11" s="78"/>
      <c r="BK11" s="78"/>
      <c r="BL11" s="244" t="s">
        <v>108</v>
      </c>
      <c r="BM11" s="245">
        <v>15000</v>
      </c>
      <c r="BN11" s="246">
        <v>1</v>
      </c>
      <c r="BO11" s="271">
        <f>(BR11/3)*1</f>
        <v>5000</v>
      </c>
      <c r="BP11" s="271">
        <f>(BR11/3)*2</f>
        <v>10000</v>
      </c>
      <c r="BQ11" s="272"/>
      <c r="BR11" s="265">
        <f>BM11*BN11</f>
        <v>15000</v>
      </c>
      <c r="BS11" s="180"/>
      <c r="BT11" s="78"/>
      <c r="BU11" s="244" t="s">
        <v>108</v>
      </c>
      <c r="BV11" s="245">
        <v>15000</v>
      </c>
      <c r="BW11" s="246">
        <v>1</v>
      </c>
      <c r="BX11" s="271">
        <f>(CA11/3)*1</f>
        <v>5000</v>
      </c>
      <c r="BY11" s="271">
        <f>(CA11/3)*2</f>
        <v>10000</v>
      </c>
      <c r="BZ11" s="272"/>
      <c r="CA11" s="265">
        <f>BV11*BW11</f>
        <v>15000</v>
      </c>
      <c r="CB11" s="180"/>
      <c r="CC11" s="78"/>
      <c r="CD11" s="186">
        <f t="shared" ref="CD11:CF15" si="51">H11+BO11+BX11</f>
        <v>15000</v>
      </c>
      <c r="CE11" s="185">
        <f t="shared" si="51"/>
        <v>30000</v>
      </c>
      <c r="CF11" s="186">
        <f t="shared" si="51"/>
        <v>0</v>
      </c>
      <c r="CG11" s="186">
        <f t="shared" ref="CG11:CG15" si="52">SUM(CD11:CF11)</f>
        <v>45000</v>
      </c>
      <c r="CH11" s="180"/>
      <c r="CI11" s="78"/>
      <c r="CJ11" s="186">
        <f>T11+BO11+BX11</f>
        <v>15000</v>
      </c>
      <c r="CK11" s="187"/>
      <c r="CL11" s="186">
        <f>V11+BP11+BY11</f>
        <v>30000</v>
      </c>
      <c r="CM11" s="187"/>
      <c r="CN11" s="186">
        <f>X11+BQ11+BZ11</f>
        <v>10000</v>
      </c>
      <c r="CO11" s="187"/>
      <c r="CP11" s="186">
        <f>CJ11+CL11+CN11</f>
        <v>55000</v>
      </c>
      <c r="CQ11" s="187"/>
      <c r="CR11" s="180"/>
    </row>
    <row r="12" spans="1:96" s="79" customFormat="1" ht="29" x14ac:dyDescent="0.35">
      <c r="A12" s="190"/>
      <c r="B12" s="201" t="s">
        <v>109</v>
      </c>
      <c r="C12" s="207"/>
      <c r="D12" s="243"/>
      <c r="E12" s="244" t="s">
        <v>108</v>
      </c>
      <c r="F12" s="245">
        <v>1500</v>
      </c>
      <c r="G12" s="246">
        <v>1</v>
      </c>
      <c r="H12" s="271">
        <f>K12</f>
        <v>1500</v>
      </c>
      <c r="I12" s="271"/>
      <c r="J12" s="272"/>
      <c r="K12" s="265">
        <f>F12*G12</f>
        <v>1500</v>
      </c>
      <c r="L12" s="180"/>
      <c r="M12" s="207"/>
      <c r="N12" s="248"/>
      <c r="O12" s="248"/>
      <c r="P12" s="248"/>
      <c r="Q12" s="186">
        <f t="shared" si="37"/>
        <v>0</v>
      </c>
      <c r="R12" s="180"/>
      <c r="S12" s="179"/>
      <c r="T12" s="248">
        <v>10000</v>
      </c>
      <c r="U12" s="187"/>
      <c r="V12" s="248">
        <v>5000</v>
      </c>
      <c r="W12" s="187"/>
      <c r="X12" s="248"/>
      <c r="Y12" s="264"/>
      <c r="Z12" s="186">
        <f t="shared" si="29"/>
        <v>15000</v>
      </c>
      <c r="AA12" s="264"/>
      <c r="AB12" s="180"/>
      <c r="AC12" s="180"/>
      <c r="AD12" s="180"/>
      <c r="AE12" s="179"/>
      <c r="AF12" s="233" t="str">
        <f t="shared" ref="AF12:AF15" si="53">BL12</f>
        <v>Consultancy contract</v>
      </c>
      <c r="AG12" s="225">
        <f t="shared" si="38"/>
        <v>1500</v>
      </c>
      <c r="AH12" s="234">
        <f t="shared" si="39"/>
        <v>1</v>
      </c>
      <c r="AI12" s="185">
        <f t="shared" si="40"/>
        <v>1500</v>
      </c>
      <c r="AJ12" s="185">
        <f t="shared" si="41"/>
        <v>0</v>
      </c>
      <c r="AK12" s="186">
        <f t="shared" si="42"/>
        <v>0</v>
      </c>
      <c r="AL12" s="186">
        <f t="shared" si="43"/>
        <v>1500</v>
      </c>
      <c r="AM12" s="180"/>
      <c r="AN12" s="180"/>
      <c r="AO12" s="233" t="str">
        <f t="shared" ref="AO12:AO15" si="54">BU12</f>
        <v>Consultancy contract</v>
      </c>
      <c r="AP12" s="225">
        <f t="shared" si="44"/>
        <v>1500</v>
      </c>
      <c r="AQ12" s="234">
        <f t="shared" si="45"/>
        <v>1</v>
      </c>
      <c r="AR12" s="185">
        <f t="shared" si="46"/>
        <v>1500</v>
      </c>
      <c r="AS12" s="185">
        <f t="shared" si="47"/>
        <v>0</v>
      </c>
      <c r="AT12" s="186">
        <f t="shared" si="48"/>
        <v>0</v>
      </c>
      <c r="AU12" s="186">
        <f t="shared" si="49"/>
        <v>1500</v>
      </c>
      <c r="AV12" s="180"/>
      <c r="AW12" s="180"/>
      <c r="AX12" s="186">
        <f>T12+AI12+AR12</f>
        <v>13000</v>
      </c>
      <c r="AY12" s="187"/>
      <c r="AZ12" s="185">
        <f>V12+AJ12+AS12</f>
        <v>5000</v>
      </c>
      <c r="BA12" s="187"/>
      <c r="BB12" s="186">
        <f>X12+AK12+AT12</f>
        <v>0</v>
      </c>
      <c r="BC12" s="187"/>
      <c r="BD12" s="186">
        <f t="shared" si="50"/>
        <v>18000</v>
      </c>
      <c r="BE12" s="187"/>
      <c r="BF12" s="180"/>
      <c r="BG12" s="180"/>
      <c r="BH12" s="180"/>
      <c r="BI12" s="180"/>
      <c r="BJ12" s="78"/>
      <c r="BK12" s="78"/>
      <c r="BL12" s="244" t="s">
        <v>108</v>
      </c>
      <c r="BM12" s="245">
        <v>1500</v>
      </c>
      <c r="BN12" s="246">
        <v>1</v>
      </c>
      <c r="BO12" s="271">
        <f>BR12</f>
        <v>1500</v>
      </c>
      <c r="BP12" s="271"/>
      <c r="BQ12" s="272"/>
      <c r="BR12" s="265">
        <f>BM12*BN12</f>
        <v>1500</v>
      </c>
      <c r="BS12" s="180"/>
      <c r="BT12" s="78"/>
      <c r="BU12" s="244" t="s">
        <v>108</v>
      </c>
      <c r="BV12" s="245">
        <v>1500</v>
      </c>
      <c r="BW12" s="246">
        <v>1</v>
      </c>
      <c r="BX12" s="271">
        <f>CA12</f>
        <v>1500</v>
      </c>
      <c r="BY12" s="271"/>
      <c r="BZ12" s="272"/>
      <c r="CA12" s="265">
        <f>BV12*BW12</f>
        <v>1500</v>
      </c>
      <c r="CB12" s="180"/>
      <c r="CC12" s="78"/>
      <c r="CD12" s="186">
        <f t="shared" si="51"/>
        <v>4500</v>
      </c>
      <c r="CE12" s="185">
        <f t="shared" si="51"/>
        <v>0</v>
      </c>
      <c r="CF12" s="186">
        <f t="shared" si="51"/>
        <v>0</v>
      </c>
      <c r="CG12" s="186">
        <f t="shared" si="52"/>
        <v>4500</v>
      </c>
      <c r="CH12" s="180"/>
      <c r="CI12" s="78"/>
      <c r="CJ12" s="186">
        <f>T12+BO12+BX12</f>
        <v>13000</v>
      </c>
      <c r="CK12" s="187"/>
      <c r="CL12" s="186">
        <f>V12+BP12+BY12</f>
        <v>5000</v>
      </c>
      <c r="CM12" s="187"/>
      <c r="CN12" s="186">
        <f>X12+BQ12+BZ12</f>
        <v>0</v>
      </c>
      <c r="CO12" s="187"/>
      <c r="CP12" s="186">
        <f t="shared" ref="CP12:CP15" si="55">CJ12+CL12+CN12</f>
        <v>18000</v>
      </c>
      <c r="CQ12" s="187"/>
      <c r="CR12" s="180"/>
    </row>
    <row r="13" spans="1:96" s="79" customFormat="1" x14ac:dyDescent="0.35">
      <c r="A13" s="190"/>
      <c r="B13" s="201" t="s">
        <v>191</v>
      </c>
      <c r="C13" s="207"/>
      <c r="D13" s="243"/>
      <c r="E13" s="244"/>
      <c r="F13" s="245"/>
      <c r="G13" s="246"/>
      <c r="H13" s="247"/>
      <c r="I13" s="247"/>
      <c r="J13" s="248"/>
      <c r="K13" s="265">
        <f t="shared" ref="K13:K15" si="56">F13*G13</f>
        <v>0</v>
      </c>
      <c r="L13" s="180"/>
      <c r="M13" s="207"/>
      <c r="N13" s="248"/>
      <c r="O13" s="248"/>
      <c r="P13" s="248"/>
      <c r="Q13" s="186">
        <f t="shared" si="37"/>
        <v>0</v>
      </c>
      <c r="R13" s="180"/>
      <c r="S13" s="179"/>
      <c r="T13" s="248"/>
      <c r="U13" s="187"/>
      <c r="V13" s="248"/>
      <c r="W13" s="187"/>
      <c r="X13" s="248"/>
      <c r="Y13" s="264"/>
      <c r="Z13" s="186">
        <f t="shared" si="29"/>
        <v>0</v>
      </c>
      <c r="AA13" s="264"/>
      <c r="AB13" s="180"/>
      <c r="AC13" s="180"/>
      <c r="AD13" s="180"/>
      <c r="AE13" s="179"/>
      <c r="AF13" s="233">
        <f t="shared" si="53"/>
        <v>0</v>
      </c>
      <c r="AG13" s="225">
        <f t="shared" si="38"/>
        <v>0</v>
      </c>
      <c r="AH13" s="234">
        <f t="shared" si="39"/>
        <v>0</v>
      </c>
      <c r="AI13" s="185">
        <f t="shared" si="40"/>
        <v>0</v>
      </c>
      <c r="AJ13" s="185">
        <f t="shared" si="41"/>
        <v>0</v>
      </c>
      <c r="AK13" s="186">
        <f t="shared" si="42"/>
        <v>0</v>
      </c>
      <c r="AL13" s="186">
        <f t="shared" si="43"/>
        <v>0</v>
      </c>
      <c r="AM13" s="180"/>
      <c r="AN13" s="180"/>
      <c r="AO13" s="233">
        <f t="shared" si="54"/>
        <v>0</v>
      </c>
      <c r="AP13" s="225">
        <f t="shared" si="44"/>
        <v>0</v>
      </c>
      <c r="AQ13" s="234">
        <f t="shared" si="45"/>
        <v>0</v>
      </c>
      <c r="AR13" s="185">
        <f t="shared" si="46"/>
        <v>0</v>
      </c>
      <c r="AS13" s="185">
        <f t="shared" si="47"/>
        <v>0</v>
      </c>
      <c r="AT13" s="186">
        <f t="shared" si="48"/>
        <v>0</v>
      </c>
      <c r="AU13" s="186">
        <f t="shared" si="49"/>
        <v>0</v>
      </c>
      <c r="AV13" s="180"/>
      <c r="AW13" s="180"/>
      <c r="AX13" s="186">
        <f>T13+AI13+AR13</f>
        <v>0</v>
      </c>
      <c r="AY13" s="187"/>
      <c r="AZ13" s="185">
        <f>V13+AJ13+AS13</f>
        <v>0</v>
      </c>
      <c r="BA13" s="187"/>
      <c r="BB13" s="186">
        <f>X13+AK13+AT13</f>
        <v>0</v>
      </c>
      <c r="BC13" s="187"/>
      <c r="BD13" s="186">
        <f t="shared" si="50"/>
        <v>0</v>
      </c>
      <c r="BE13" s="187"/>
      <c r="BF13" s="180"/>
      <c r="BG13" s="180"/>
      <c r="BH13" s="180"/>
      <c r="BI13" s="180"/>
      <c r="BJ13" s="78"/>
      <c r="BK13" s="78"/>
      <c r="BL13" s="244"/>
      <c r="BM13" s="245"/>
      <c r="BN13" s="246"/>
      <c r="BO13" s="247"/>
      <c r="BP13" s="247"/>
      <c r="BQ13" s="248"/>
      <c r="BR13" s="265">
        <f t="shared" ref="BR13:BR15" si="57">BM13*BN13</f>
        <v>0</v>
      </c>
      <c r="BS13" s="180"/>
      <c r="BT13" s="78"/>
      <c r="BU13" s="244"/>
      <c r="BV13" s="245"/>
      <c r="BW13" s="246"/>
      <c r="BX13" s="247"/>
      <c r="BY13" s="247"/>
      <c r="BZ13" s="248"/>
      <c r="CA13" s="265">
        <f t="shared" ref="CA13:CA15" si="58">BV13*BW13</f>
        <v>0</v>
      </c>
      <c r="CB13" s="180"/>
      <c r="CC13" s="78"/>
      <c r="CD13" s="186">
        <f t="shared" si="51"/>
        <v>0</v>
      </c>
      <c r="CE13" s="185">
        <f t="shared" si="51"/>
        <v>0</v>
      </c>
      <c r="CF13" s="186">
        <f t="shared" si="51"/>
        <v>0</v>
      </c>
      <c r="CG13" s="186">
        <f t="shared" si="52"/>
        <v>0</v>
      </c>
      <c r="CH13" s="180"/>
      <c r="CI13" s="78"/>
      <c r="CJ13" s="186">
        <f>T13+BO13+BX13</f>
        <v>0</v>
      </c>
      <c r="CK13" s="187"/>
      <c r="CL13" s="186">
        <f>V13+BP13+BY13</f>
        <v>0</v>
      </c>
      <c r="CM13" s="187"/>
      <c r="CN13" s="186">
        <f>X13+BQ13+BZ13</f>
        <v>0</v>
      </c>
      <c r="CO13" s="187"/>
      <c r="CP13" s="186">
        <f t="shared" si="55"/>
        <v>0</v>
      </c>
      <c r="CQ13" s="187"/>
      <c r="CR13" s="180"/>
    </row>
    <row r="14" spans="1:96" s="79" customFormat="1" x14ac:dyDescent="0.35">
      <c r="A14" s="190"/>
      <c r="B14" s="201" t="s">
        <v>191</v>
      </c>
      <c r="C14" s="207"/>
      <c r="D14" s="243"/>
      <c r="E14" s="244"/>
      <c r="F14" s="245"/>
      <c r="G14" s="246"/>
      <c r="H14" s="247"/>
      <c r="I14" s="247"/>
      <c r="J14" s="248"/>
      <c r="K14" s="265">
        <f t="shared" si="56"/>
        <v>0</v>
      </c>
      <c r="L14" s="180"/>
      <c r="M14" s="207"/>
      <c r="N14" s="248"/>
      <c r="O14" s="248"/>
      <c r="P14" s="248"/>
      <c r="Q14" s="186">
        <f t="shared" si="37"/>
        <v>0</v>
      </c>
      <c r="R14" s="180"/>
      <c r="S14" s="179"/>
      <c r="T14" s="248"/>
      <c r="U14" s="187"/>
      <c r="V14" s="248"/>
      <c r="W14" s="187"/>
      <c r="X14" s="248"/>
      <c r="Y14" s="264"/>
      <c r="Z14" s="186">
        <f t="shared" si="29"/>
        <v>0</v>
      </c>
      <c r="AA14" s="264"/>
      <c r="AB14" s="180"/>
      <c r="AC14" s="180"/>
      <c r="AD14" s="180"/>
      <c r="AE14" s="179"/>
      <c r="AF14" s="233">
        <f t="shared" si="53"/>
        <v>0</v>
      </c>
      <c r="AG14" s="225">
        <f t="shared" si="38"/>
        <v>0</v>
      </c>
      <c r="AH14" s="234">
        <f t="shared" si="39"/>
        <v>0</v>
      </c>
      <c r="AI14" s="185">
        <f t="shared" si="40"/>
        <v>0</v>
      </c>
      <c r="AJ14" s="185">
        <f t="shared" si="41"/>
        <v>0</v>
      </c>
      <c r="AK14" s="186">
        <f t="shared" si="42"/>
        <v>0</v>
      </c>
      <c r="AL14" s="186">
        <f t="shared" si="43"/>
        <v>0</v>
      </c>
      <c r="AM14" s="180"/>
      <c r="AN14" s="180"/>
      <c r="AO14" s="233">
        <f t="shared" si="54"/>
        <v>0</v>
      </c>
      <c r="AP14" s="225">
        <f t="shared" si="44"/>
        <v>0</v>
      </c>
      <c r="AQ14" s="234">
        <f t="shared" si="45"/>
        <v>0</v>
      </c>
      <c r="AR14" s="185">
        <f t="shared" si="46"/>
        <v>0</v>
      </c>
      <c r="AS14" s="185">
        <f t="shared" si="47"/>
        <v>0</v>
      </c>
      <c r="AT14" s="186">
        <f t="shared" si="48"/>
        <v>0</v>
      </c>
      <c r="AU14" s="186">
        <f t="shared" si="49"/>
        <v>0</v>
      </c>
      <c r="AV14" s="180"/>
      <c r="AW14" s="180"/>
      <c r="AX14" s="186">
        <f>T14+AI14+AR14</f>
        <v>0</v>
      </c>
      <c r="AY14" s="187"/>
      <c r="AZ14" s="185">
        <f>V14+AJ14+AS14</f>
        <v>0</v>
      </c>
      <c r="BA14" s="187"/>
      <c r="BB14" s="186">
        <f>X14+AK14+AT14</f>
        <v>0</v>
      </c>
      <c r="BC14" s="187"/>
      <c r="BD14" s="186">
        <f t="shared" si="50"/>
        <v>0</v>
      </c>
      <c r="BE14" s="187"/>
      <c r="BF14" s="180"/>
      <c r="BG14" s="180"/>
      <c r="BH14" s="180"/>
      <c r="BI14" s="180"/>
      <c r="BJ14" s="78"/>
      <c r="BK14" s="78"/>
      <c r="BL14" s="244"/>
      <c r="BM14" s="245"/>
      <c r="BN14" s="246"/>
      <c r="BO14" s="247"/>
      <c r="BP14" s="247"/>
      <c r="BQ14" s="248"/>
      <c r="BR14" s="265">
        <f t="shared" si="57"/>
        <v>0</v>
      </c>
      <c r="BS14" s="180"/>
      <c r="BT14" s="78"/>
      <c r="BU14" s="244"/>
      <c r="BV14" s="245"/>
      <c r="BW14" s="246"/>
      <c r="BX14" s="247"/>
      <c r="BY14" s="247"/>
      <c r="BZ14" s="248"/>
      <c r="CA14" s="265">
        <f t="shared" si="58"/>
        <v>0</v>
      </c>
      <c r="CB14" s="180"/>
      <c r="CC14" s="78"/>
      <c r="CD14" s="186">
        <f t="shared" si="51"/>
        <v>0</v>
      </c>
      <c r="CE14" s="185">
        <f t="shared" si="51"/>
        <v>0</v>
      </c>
      <c r="CF14" s="186">
        <f t="shared" si="51"/>
        <v>0</v>
      </c>
      <c r="CG14" s="186">
        <f t="shared" si="52"/>
        <v>0</v>
      </c>
      <c r="CH14" s="180"/>
      <c r="CI14" s="78"/>
      <c r="CJ14" s="186">
        <f>T14+BO14+BX14</f>
        <v>0</v>
      </c>
      <c r="CK14" s="187"/>
      <c r="CL14" s="186">
        <f>V14+BP14+BY14</f>
        <v>0</v>
      </c>
      <c r="CM14" s="187"/>
      <c r="CN14" s="186">
        <f>X14+BQ14+BZ14</f>
        <v>0</v>
      </c>
      <c r="CO14" s="187"/>
      <c r="CP14" s="186">
        <f t="shared" si="55"/>
        <v>0</v>
      </c>
      <c r="CQ14" s="187"/>
      <c r="CR14" s="180"/>
    </row>
    <row r="15" spans="1:96" s="79" customFormat="1" x14ac:dyDescent="0.35">
      <c r="A15" s="190"/>
      <c r="B15" s="201" t="s">
        <v>191</v>
      </c>
      <c r="C15" s="207"/>
      <c r="D15" s="243"/>
      <c r="E15" s="244"/>
      <c r="F15" s="245"/>
      <c r="G15" s="246"/>
      <c r="H15" s="247"/>
      <c r="I15" s="247"/>
      <c r="J15" s="248"/>
      <c r="K15" s="265">
        <f t="shared" si="56"/>
        <v>0</v>
      </c>
      <c r="L15" s="180"/>
      <c r="M15" s="207"/>
      <c r="N15" s="248"/>
      <c r="O15" s="248"/>
      <c r="P15" s="248"/>
      <c r="Q15" s="186">
        <f t="shared" si="37"/>
        <v>0</v>
      </c>
      <c r="R15" s="180"/>
      <c r="S15" s="179"/>
      <c r="T15" s="248"/>
      <c r="U15" s="187"/>
      <c r="V15" s="248"/>
      <c r="W15" s="187"/>
      <c r="X15" s="248"/>
      <c r="Y15" s="264"/>
      <c r="Z15" s="186">
        <f t="shared" si="29"/>
        <v>0</v>
      </c>
      <c r="AA15" s="264"/>
      <c r="AB15" s="180"/>
      <c r="AC15" s="180"/>
      <c r="AD15" s="180"/>
      <c r="AE15" s="179"/>
      <c r="AF15" s="233">
        <f t="shared" si="53"/>
        <v>0</v>
      </c>
      <c r="AG15" s="225">
        <f t="shared" si="38"/>
        <v>0</v>
      </c>
      <c r="AH15" s="234">
        <f t="shared" si="39"/>
        <v>0</v>
      </c>
      <c r="AI15" s="185">
        <f t="shared" si="40"/>
        <v>0</v>
      </c>
      <c r="AJ15" s="185">
        <f t="shared" si="41"/>
        <v>0</v>
      </c>
      <c r="AK15" s="186">
        <f t="shared" si="42"/>
        <v>0</v>
      </c>
      <c r="AL15" s="186">
        <f t="shared" si="43"/>
        <v>0</v>
      </c>
      <c r="AM15" s="180"/>
      <c r="AN15" s="180"/>
      <c r="AO15" s="233">
        <f t="shared" si="54"/>
        <v>0</v>
      </c>
      <c r="AP15" s="225">
        <f t="shared" si="44"/>
        <v>0</v>
      </c>
      <c r="AQ15" s="234">
        <f t="shared" si="45"/>
        <v>0</v>
      </c>
      <c r="AR15" s="185">
        <f t="shared" si="46"/>
        <v>0</v>
      </c>
      <c r="AS15" s="185">
        <f t="shared" si="47"/>
        <v>0</v>
      </c>
      <c r="AT15" s="186">
        <f t="shared" si="48"/>
        <v>0</v>
      </c>
      <c r="AU15" s="186">
        <f t="shared" si="49"/>
        <v>0</v>
      </c>
      <c r="AV15" s="180"/>
      <c r="AW15" s="180"/>
      <c r="AX15" s="186">
        <f>T15+AI15+AR15</f>
        <v>0</v>
      </c>
      <c r="AY15" s="187"/>
      <c r="AZ15" s="185">
        <f>V15+AJ15+AS15</f>
        <v>0</v>
      </c>
      <c r="BA15" s="187"/>
      <c r="BB15" s="186">
        <f>X15+AK15+AT15</f>
        <v>0</v>
      </c>
      <c r="BC15" s="187"/>
      <c r="BD15" s="186">
        <f t="shared" si="50"/>
        <v>0</v>
      </c>
      <c r="BE15" s="187"/>
      <c r="BF15" s="180"/>
      <c r="BG15" s="180"/>
      <c r="BH15" s="180"/>
      <c r="BI15" s="180"/>
      <c r="BJ15" s="78"/>
      <c r="BK15" s="78"/>
      <c r="BL15" s="244"/>
      <c r="BM15" s="245"/>
      <c r="BN15" s="246"/>
      <c r="BO15" s="247"/>
      <c r="BP15" s="247"/>
      <c r="BQ15" s="248"/>
      <c r="BR15" s="265">
        <f t="shared" si="57"/>
        <v>0</v>
      </c>
      <c r="BS15" s="180"/>
      <c r="BT15" s="78"/>
      <c r="BU15" s="244"/>
      <c r="BV15" s="245"/>
      <c r="BW15" s="246"/>
      <c r="BX15" s="247"/>
      <c r="BY15" s="247"/>
      <c r="BZ15" s="248"/>
      <c r="CA15" s="265">
        <f t="shared" si="58"/>
        <v>0</v>
      </c>
      <c r="CB15" s="180"/>
      <c r="CC15" s="78"/>
      <c r="CD15" s="186">
        <f t="shared" si="51"/>
        <v>0</v>
      </c>
      <c r="CE15" s="185">
        <f t="shared" si="51"/>
        <v>0</v>
      </c>
      <c r="CF15" s="186">
        <f t="shared" si="51"/>
        <v>0</v>
      </c>
      <c r="CG15" s="186">
        <f t="shared" si="52"/>
        <v>0</v>
      </c>
      <c r="CH15" s="180"/>
      <c r="CI15" s="78"/>
      <c r="CJ15" s="186">
        <f>T15+BO15+BX15</f>
        <v>0</v>
      </c>
      <c r="CK15" s="187"/>
      <c r="CL15" s="186">
        <f>V15+BP15+BY15</f>
        <v>0</v>
      </c>
      <c r="CM15" s="187"/>
      <c r="CN15" s="186">
        <f>X15+BQ15+BZ15</f>
        <v>0</v>
      </c>
      <c r="CO15" s="187"/>
      <c r="CP15" s="186">
        <f t="shared" si="55"/>
        <v>0</v>
      </c>
      <c r="CQ15" s="187"/>
      <c r="CR15" s="180"/>
    </row>
    <row r="16" spans="1:96" s="79" customFormat="1" x14ac:dyDescent="0.35">
      <c r="A16" s="190">
        <v>1.2</v>
      </c>
      <c r="B16" s="200" t="s">
        <v>169</v>
      </c>
      <c r="C16" s="206"/>
      <c r="D16" s="199"/>
      <c r="E16" s="232"/>
      <c r="F16" s="224"/>
      <c r="G16" s="217"/>
      <c r="H16" s="184">
        <f>SUM(H17:H21)</f>
        <v>0</v>
      </c>
      <c r="I16" s="179">
        <f t="shared" ref="I16:X16" si="59">SUM(I17:I21)</f>
        <v>0</v>
      </c>
      <c r="J16" s="179">
        <f t="shared" si="59"/>
        <v>0</v>
      </c>
      <c r="K16" s="179">
        <f t="shared" si="59"/>
        <v>0</v>
      </c>
      <c r="L16" s="179"/>
      <c r="M16" s="206"/>
      <c r="N16" s="184">
        <f t="shared" si="59"/>
        <v>0</v>
      </c>
      <c r="O16" s="179">
        <f t="shared" si="59"/>
        <v>0</v>
      </c>
      <c r="P16" s="179">
        <f t="shared" si="59"/>
        <v>0</v>
      </c>
      <c r="Q16" s="179">
        <f t="shared" si="59"/>
        <v>0</v>
      </c>
      <c r="R16" s="179"/>
      <c r="S16" s="179"/>
      <c r="T16" s="184">
        <f t="shared" si="59"/>
        <v>0</v>
      </c>
      <c r="U16" s="179"/>
      <c r="V16" s="179">
        <f t="shared" si="59"/>
        <v>0</v>
      </c>
      <c r="W16" s="179"/>
      <c r="X16" s="179">
        <f t="shared" si="59"/>
        <v>0</v>
      </c>
      <c r="Y16" s="206"/>
      <c r="Z16" s="179">
        <f t="shared" ref="Z16:Z21" si="60">T16+V16+X16</f>
        <v>0</v>
      </c>
      <c r="AA16" s="206"/>
      <c r="AB16" s="179"/>
      <c r="AC16" s="179"/>
      <c r="AD16" s="179"/>
      <c r="AE16" s="179"/>
      <c r="AF16" s="232"/>
      <c r="AG16" s="224"/>
      <c r="AH16" s="217"/>
      <c r="AI16" s="184">
        <f t="shared" ref="AI16:AL16" si="61">SUM(AI17:AI21)</f>
        <v>0</v>
      </c>
      <c r="AJ16" s="179">
        <f t="shared" si="61"/>
        <v>0</v>
      </c>
      <c r="AK16" s="179">
        <f t="shared" si="61"/>
        <v>0</v>
      </c>
      <c r="AL16" s="179">
        <f t="shared" si="61"/>
        <v>0</v>
      </c>
      <c r="AM16" s="179"/>
      <c r="AN16" s="179"/>
      <c r="AO16" s="232"/>
      <c r="AP16" s="224"/>
      <c r="AQ16" s="217"/>
      <c r="AR16" s="184">
        <f t="shared" ref="AR16:AU16" si="62">SUM(AR17:AR21)</f>
        <v>0</v>
      </c>
      <c r="AS16" s="179">
        <f t="shared" si="62"/>
        <v>0</v>
      </c>
      <c r="AT16" s="179">
        <f t="shared" si="62"/>
        <v>0</v>
      </c>
      <c r="AU16" s="179">
        <f t="shared" si="62"/>
        <v>0</v>
      </c>
      <c r="AV16" s="179"/>
      <c r="AW16" s="179"/>
      <c r="AX16" s="184">
        <f>SUM(AX17:AX21)</f>
        <v>0</v>
      </c>
      <c r="AY16" s="179"/>
      <c r="AZ16" s="179">
        <f>SUM(AZ17:AZ21)</f>
        <v>0</v>
      </c>
      <c r="BA16" s="179"/>
      <c r="BB16" s="179">
        <f>SUM(BB17:BB21)</f>
        <v>0</v>
      </c>
      <c r="BC16" s="179"/>
      <c r="BD16" s="179">
        <f t="shared" ref="BD16" si="63">SUM(BD17:BD21)</f>
        <v>0</v>
      </c>
      <c r="BE16" s="179"/>
      <c r="BF16" s="179"/>
      <c r="BG16" s="179"/>
      <c r="BH16" s="179"/>
      <c r="BI16" s="179"/>
      <c r="BJ16" s="78"/>
      <c r="BK16" s="78"/>
      <c r="BL16" s="232"/>
      <c r="BM16" s="224"/>
      <c r="BN16" s="217"/>
      <c r="BO16" s="184">
        <f>SUM(BO17:BO21)</f>
        <v>0</v>
      </c>
      <c r="BP16" s="179">
        <f t="shared" ref="BP16:BR16" si="64">SUM(BP17:BP21)</f>
        <v>0</v>
      </c>
      <c r="BQ16" s="179">
        <f t="shared" si="64"/>
        <v>0</v>
      </c>
      <c r="BR16" s="179">
        <f t="shared" si="64"/>
        <v>0</v>
      </c>
      <c r="BS16" s="179"/>
      <c r="BT16" s="78"/>
      <c r="BU16" s="232"/>
      <c r="BV16" s="224"/>
      <c r="BW16" s="217"/>
      <c r="BX16" s="184">
        <f>SUM(BX17:BX21)</f>
        <v>0</v>
      </c>
      <c r="BY16" s="179">
        <f t="shared" ref="BY16:CA16" si="65">SUM(BY17:BY21)</f>
        <v>0</v>
      </c>
      <c r="BZ16" s="179">
        <f t="shared" si="65"/>
        <v>0</v>
      </c>
      <c r="CA16" s="179">
        <f t="shared" si="65"/>
        <v>0</v>
      </c>
      <c r="CB16" s="179"/>
      <c r="CC16" s="78"/>
      <c r="CD16" s="184">
        <f>SUM(CD17:CD21)</f>
        <v>0</v>
      </c>
      <c r="CE16" s="179">
        <f>SUM(CE17:CE21)</f>
        <v>0</v>
      </c>
      <c r="CF16" s="179">
        <f>SUM(CF17:CF21)</f>
        <v>0</v>
      </c>
      <c r="CG16" s="179">
        <f t="shared" ref="CG16" si="66">SUM(CG17:CG21)</f>
        <v>0</v>
      </c>
      <c r="CH16" s="179"/>
      <c r="CI16" s="78"/>
      <c r="CJ16" s="184">
        <f>SUM(CJ17:CJ21)</f>
        <v>0</v>
      </c>
      <c r="CK16" s="179"/>
      <c r="CL16" s="179">
        <f>SUM(CL17:CL21)</f>
        <v>0</v>
      </c>
      <c r="CM16" s="179"/>
      <c r="CN16" s="179">
        <f>SUM(CN17:CN21)</f>
        <v>0</v>
      </c>
      <c r="CO16" s="179"/>
      <c r="CP16" s="179">
        <f t="shared" ref="CP16" si="67">SUM(CP17:CP21)</f>
        <v>0</v>
      </c>
      <c r="CQ16" s="179"/>
      <c r="CR16" s="179"/>
    </row>
    <row r="17" spans="1:96" s="79" customFormat="1" x14ac:dyDescent="0.35">
      <c r="A17" s="190"/>
      <c r="B17" s="201" t="s">
        <v>191</v>
      </c>
      <c r="C17" s="207"/>
      <c r="D17" s="243"/>
      <c r="E17" s="244"/>
      <c r="F17" s="245"/>
      <c r="G17" s="246"/>
      <c r="H17" s="247"/>
      <c r="I17" s="247"/>
      <c r="J17" s="248"/>
      <c r="K17" s="265">
        <f>F17*G17</f>
        <v>0</v>
      </c>
      <c r="L17" s="180"/>
      <c r="M17" s="207"/>
      <c r="N17" s="248"/>
      <c r="O17" s="248"/>
      <c r="P17" s="248"/>
      <c r="Q17" s="186">
        <f t="shared" ref="Q17:Q21" si="68">SUM(N17:P17)</f>
        <v>0</v>
      </c>
      <c r="R17" s="180"/>
      <c r="S17" s="179"/>
      <c r="T17" s="248"/>
      <c r="U17" s="187"/>
      <c r="V17" s="248"/>
      <c r="W17" s="187"/>
      <c r="X17" s="248"/>
      <c r="Y17" s="264"/>
      <c r="Z17" s="186">
        <f t="shared" si="60"/>
        <v>0</v>
      </c>
      <c r="AA17" s="264"/>
      <c r="AB17" s="180"/>
      <c r="AC17" s="180"/>
      <c r="AD17" s="180"/>
      <c r="AE17" s="179"/>
      <c r="AF17" s="233">
        <f>BL17</f>
        <v>0</v>
      </c>
      <c r="AG17" s="225">
        <f t="shared" ref="AG17:AG21" si="69">BM17</f>
        <v>0</v>
      </c>
      <c r="AH17" s="234">
        <f t="shared" ref="AH17:AH21" si="70">BN17</f>
        <v>0</v>
      </c>
      <c r="AI17" s="185">
        <f t="shared" ref="AI17:AI21" si="71">BO17</f>
        <v>0</v>
      </c>
      <c r="AJ17" s="185">
        <f t="shared" ref="AJ17:AJ21" si="72">BP17</f>
        <v>0</v>
      </c>
      <c r="AK17" s="186">
        <f t="shared" ref="AK17:AK21" si="73">BQ17</f>
        <v>0</v>
      </c>
      <c r="AL17" s="186">
        <f t="shared" ref="AL17:AL21" si="74">SUM(AI17:AK17)</f>
        <v>0</v>
      </c>
      <c r="AM17" s="180"/>
      <c r="AN17" s="180"/>
      <c r="AO17" s="233">
        <f>BU17</f>
        <v>0</v>
      </c>
      <c r="AP17" s="225">
        <f t="shared" ref="AP17:AP21" si="75">BV17</f>
        <v>0</v>
      </c>
      <c r="AQ17" s="234">
        <f t="shared" ref="AQ17:AQ21" si="76">BW17</f>
        <v>0</v>
      </c>
      <c r="AR17" s="185">
        <f t="shared" ref="AR17:AR21" si="77">BX17</f>
        <v>0</v>
      </c>
      <c r="AS17" s="185">
        <f t="shared" ref="AS17:AS21" si="78">BY17</f>
        <v>0</v>
      </c>
      <c r="AT17" s="186">
        <f t="shared" ref="AT17:AT21" si="79">BZ17</f>
        <v>0</v>
      </c>
      <c r="AU17" s="186">
        <f t="shared" ref="AU17:AU21" si="80">SUM(AR17:AT17)</f>
        <v>0</v>
      </c>
      <c r="AV17" s="180"/>
      <c r="AW17" s="180"/>
      <c r="AX17" s="186">
        <f>T17+AI17+AR17</f>
        <v>0</v>
      </c>
      <c r="AY17" s="187"/>
      <c r="AZ17" s="185">
        <f>V17+AJ17+AS17</f>
        <v>0</v>
      </c>
      <c r="BA17" s="187"/>
      <c r="BB17" s="186">
        <f>X17+AK17+AT17</f>
        <v>0</v>
      </c>
      <c r="BC17" s="187"/>
      <c r="BD17" s="186">
        <f t="shared" ref="BD17:BD21" si="81">SUM(AX17:BB17)</f>
        <v>0</v>
      </c>
      <c r="BE17" s="187"/>
      <c r="BF17" s="180"/>
      <c r="BG17" s="180"/>
      <c r="BH17" s="180"/>
      <c r="BI17" s="180"/>
      <c r="BJ17" s="78"/>
      <c r="BK17" s="78"/>
      <c r="BL17" s="244"/>
      <c r="BM17" s="245"/>
      <c r="BN17" s="246"/>
      <c r="BO17" s="247"/>
      <c r="BP17" s="247"/>
      <c r="BQ17" s="248"/>
      <c r="BR17" s="265">
        <f>BM17*BN17</f>
        <v>0</v>
      </c>
      <c r="BS17" s="180"/>
      <c r="BT17" s="78"/>
      <c r="BU17" s="244"/>
      <c r="BV17" s="245"/>
      <c r="BW17" s="246"/>
      <c r="BX17" s="247"/>
      <c r="BY17" s="247"/>
      <c r="BZ17" s="248"/>
      <c r="CA17" s="265">
        <f>BV17*BW17</f>
        <v>0</v>
      </c>
      <c r="CB17" s="180"/>
      <c r="CC17" s="78"/>
      <c r="CD17" s="186">
        <f t="shared" ref="CD17:CF21" si="82">H17+BO17+BX17</f>
        <v>0</v>
      </c>
      <c r="CE17" s="185">
        <f t="shared" si="82"/>
        <v>0</v>
      </c>
      <c r="CF17" s="186">
        <f t="shared" si="82"/>
        <v>0</v>
      </c>
      <c r="CG17" s="186">
        <f t="shared" ref="CG17:CG21" si="83">SUM(CD17:CF17)</f>
        <v>0</v>
      </c>
      <c r="CH17" s="180"/>
      <c r="CI17" s="78"/>
      <c r="CJ17" s="186">
        <f>T17+BO17+BX17</f>
        <v>0</v>
      </c>
      <c r="CK17" s="187"/>
      <c r="CL17" s="186">
        <f>V17+BP17+BY17</f>
        <v>0</v>
      </c>
      <c r="CM17" s="187"/>
      <c r="CN17" s="186">
        <f>X17+BQ17+BZ17</f>
        <v>0</v>
      </c>
      <c r="CO17" s="187"/>
      <c r="CP17" s="186">
        <f>CJ17+CL17+CN17</f>
        <v>0</v>
      </c>
      <c r="CQ17" s="187"/>
      <c r="CR17" s="180"/>
    </row>
    <row r="18" spans="1:96" s="79" customFormat="1" x14ac:dyDescent="0.35">
      <c r="A18" s="190"/>
      <c r="B18" s="201" t="s">
        <v>191</v>
      </c>
      <c r="C18" s="207"/>
      <c r="D18" s="243"/>
      <c r="E18" s="244"/>
      <c r="F18" s="245"/>
      <c r="G18" s="246"/>
      <c r="H18" s="247"/>
      <c r="I18" s="247"/>
      <c r="J18" s="248"/>
      <c r="K18" s="265">
        <f>F18*G18</f>
        <v>0</v>
      </c>
      <c r="L18" s="180"/>
      <c r="M18" s="207"/>
      <c r="N18" s="248"/>
      <c r="O18" s="248"/>
      <c r="P18" s="248"/>
      <c r="Q18" s="186">
        <f t="shared" si="68"/>
        <v>0</v>
      </c>
      <c r="R18" s="180"/>
      <c r="S18" s="179"/>
      <c r="T18" s="248"/>
      <c r="U18" s="187"/>
      <c r="V18" s="248"/>
      <c r="W18" s="187"/>
      <c r="X18" s="248"/>
      <c r="Y18" s="264"/>
      <c r="Z18" s="186">
        <f t="shared" si="60"/>
        <v>0</v>
      </c>
      <c r="AA18" s="264"/>
      <c r="AB18" s="180"/>
      <c r="AC18" s="180"/>
      <c r="AD18" s="180"/>
      <c r="AE18" s="179"/>
      <c r="AF18" s="233">
        <f t="shared" ref="AF18:AF21" si="84">BL18</f>
        <v>0</v>
      </c>
      <c r="AG18" s="225">
        <f t="shared" si="69"/>
        <v>0</v>
      </c>
      <c r="AH18" s="234">
        <f t="shared" si="70"/>
        <v>0</v>
      </c>
      <c r="AI18" s="185">
        <f t="shared" si="71"/>
        <v>0</v>
      </c>
      <c r="AJ18" s="185">
        <f t="shared" si="72"/>
        <v>0</v>
      </c>
      <c r="AK18" s="186">
        <f t="shared" si="73"/>
        <v>0</v>
      </c>
      <c r="AL18" s="186">
        <f t="shared" si="74"/>
        <v>0</v>
      </c>
      <c r="AM18" s="180"/>
      <c r="AN18" s="180"/>
      <c r="AO18" s="233">
        <f t="shared" ref="AO18:AO21" si="85">BU18</f>
        <v>0</v>
      </c>
      <c r="AP18" s="225">
        <f t="shared" si="75"/>
        <v>0</v>
      </c>
      <c r="AQ18" s="234">
        <f t="shared" si="76"/>
        <v>0</v>
      </c>
      <c r="AR18" s="185">
        <f t="shared" si="77"/>
        <v>0</v>
      </c>
      <c r="AS18" s="185">
        <f t="shared" si="78"/>
        <v>0</v>
      </c>
      <c r="AT18" s="186">
        <f t="shared" si="79"/>
        <v>0</v>
      </c>
      <c r="AU18" s="186">
        <f t="shared" si="80"/>
        <v>0</v>
      </c>
      <c r="AV18" s="180"/>
      <c r="AW18" s="180"/>
      <c r="AX18" s="186">
        <f>T18+AI18+AR18</f>
        <v>0</v>
      </c>
      <c r="AY18" s="187"/>
      <c r="AZ18" s="185">
        <f>V18+AJ18+AS18</f>
        <v>0</v>
      </c>
      <c r="BA18" s="187"/>
      <c r="BB18" s="186">
        <f>X18+AK18+AT18</f>
        <v>0</v>
      </c>
      <c r="BC18" s="187"/>
      <c r="BD18" s="186">
        <f t="shared" si="81"/>
        <v>0</v>
      </c>
      <c r="BE18" s="187"/>
      <c r="BF18" s="180"/>
      <c r="BG18" s="180"/>
      <c r="BH18" s="180"/>
      <c r="BI18" s="180"/>
      <c r="BJ18" s="78"/>
      <c r="BK18" s="78"/>
      <c r="BL18" s="244"/>
      <c r="BM18" s="245"/>
      <c r="BN18" s="246"/>
      <c r="BO18" s="247"/>
      <c r="BP18" s="247"/>
      <c r="BQ18" s="248"/>
      <c r="BR18" s="265">
        <f>BM18*BN18</f>
        <v>0</v>
      </c>
      <c r="BS18" s="180"/>
      <c r="BT18" s="78"/>
      <c r="BU18" s="244"/>
      <c r="BV18" s="245"/>
      <c r="BW18" s="246"/>
      <c r="BX18" s="247"/>
      <c r="BY18" s="247"/>
      <c r="BZ18" s="248"/>
      <c r="CA18" s="265">
        <f>BV18*BW18</f>
        <v>0</v>
      </c>
      <c r="CB18" s="180"/>
      <c r="CC18" s="78"/>
      <c r="CD18" s="186">
        <f t="shared" si="82"/>
        <v>0</v>
      </c>
      <c r="CE18" s="185">
        <f t="shared" si="82"/>
        <v>0</v>
      </c>
      <c r="CF18" s="186">
        <f t="shared" si="82"/>
        <v>0</v>
      </c>
      <c r="CG18" s="186">
        <f t="shared" si="83"/>
        <v>0</v>
      </c>
      <c r="CH18" s="180"/>
      <c r="CI18" s="78"/>
      <c r="CJ18" s="186">
        <f>T18+BO18+BX18</f>
        <v>0</v>
      </c>
      <c r="CK18" s="187"/>
      <c r="CL18" s="186">
        <f>V18+BP18+BY18</f>
        <v>0</v>
      </c>
      <c r="CM18" s="187"/>
      <c r="CN18" s="186">
        <f>X18+BQ18+BZ18</f>
        <v>0</v>
      </c>
      <c r="CO18" s="187"/>
      <c r="CP18" s="186">
        <f t="shared" ref="CP18:CP21" si="86">CJ18+CL18+CN18</f>
        <v>0</v>
      </c>
      <c r="CQ18" s="187"/>
      <c r="CR18" s="180"/>
    </row>
    <row r="19" spans="1:96" s="79" customFormat="1" x14ac:dyDescent="0.35">
      <c r="A19" s="190"/>
      <c r="B19" s="201" t="s">
        <v>191</v>
      </c>
      <c r="C19" s="207"/>
      <c r="D19" s="243"/>
      <c r="E19" s="244"/>
      <c r="F19" s="245"/>
      <c r="G19" s="246"/>
      <c r="H19" s="247"/>
      <c r="I19" s="247"/>
      <c r="J19" s="248"/>
      <c r="K19" s="265">
        <f t="shared" ref="K19:K21" si="87">F19*G19</f>
        <v>0</v>
      </c>
      <c r="L19" s="180"/>
      <c r="M19" s="207"/>
      <c r="N19" s="248"/>
      <c r="O19" s="248"/>
      <c r="P19" s="248"/>
      <c r="Q19" s="186">
        <f t="shared" si="68"/>
        <v>0</v>
      </c>
      <c r="R19" s="180"/>
      <c r="S19" s="179"/>
      <c r="T19" s="248"/>
      <c r="U19" s="187"/>
      <c r="V19" s="248"/>
      <c r="W19" s="187"/>
      <c r="X19" s="248"/>
      <c r="Y19" s="264"/>
      <c r="Z19" s="186">
        <f t="shared" si="60"/>
        <v>0</v>
      </c>
      <c r="AA19" s="264"/>
      <c r="AB19" s="180"/>
      <c r="AC19" s="180"/>
      <c r="AD19" s="180"/>
      <c r="AE19" s="179"/>
      <c r="AF19" s="233">
        <f t="shared" si="84"/>
        <v>0</v>
      </c>
      <c r="AG19" s="225">
        <f t="shared" si="69"/>
        <v>0</v>
      </c>
      <c r="AH19" s="234">
        <f t="shared" si="70"/>
        <v>0</v>
      </c>
      <c r="AI19" s="185">
        <f t="shared" si="71"/>
        <v>0</v>
      </c>
      <c r="AJ19" s="185">
        <f t="shared" si="72"/>
        <v>0</v>
      </c>
      <c r="AK19" s="186">
        <f t="shared" si="73"/>
        <v>0</v>
      </c>
      <c r="AL19" s="186">
        <f t="shared" si="74"/>
        <v>0</v>
      </c>
      <c r="AM19" s="180"/>
      <c r="AN19" s="180"/>
      <c r="AO19" s="233">
        <f t="shared" si="85"/>
        <v>0</v>
      </c>
      <c r="AP19" s="225">
        <f t="shared" si="75"/>
        <v>0</v>
      </c>
      <c r="AQ19" s="234">
        <f t="shared" si="76"/>
        <v>0</v>
      </c>
      <c r="AR19" s="185">
        <f t="shared" si="77"/>
        <v>0</v>
      </c>
      <c r="AS19" s="185">
        <f t="shared" si="78"/>
        <v>0</v>
      </c>
      <c r="AT19" s="186">
        <f t="shared" si="79"/>
        <v>0</v>
      </c>
      <c r="AU19" s="186">
        <f t="shared" si="80"/>
        <v>0</v>
      </c>
      <c r="AV19" s="180"/>
      <c r="AW19" s="180"/>
      <c r="AX19" s="186">
        <f>T19+AI19+AR19</f>
        <v>0</v>
      </c>
      <c r="AY19" s="187"/>
      <c r="AZ19" s="185">
        <f>V19+AJ19+AS19</f>
        <v>0</v>
      </c>
      <c r="BA19" s="187"/>
      <c r="BB19" s="186">
        <f>X19+AK19+AT19</f>
        <v>0</v>
      </c>
      <c r="BC19" s="187"/>
      <c r="BD19" s="186">
        <f t="shared" si="81"/>
        <v>0</v>
      </c>
      <c r="BE19" s="187"/>
      <c r="BF19" s="180"/>
      <c r="BG19" s="180"/>
      <c r="BH19" s="180"/>
      <c r="BI19" s="180"/>
      <c r="BJ19" s="78"/>
      <c r="BK19" s="78"/>
      <c r="BL19" s="244"/>
      <c r="BM19" s="245"/>
      <c r="BN19" s="246"/>
      <c r="BO19" s="247"/>
      <c r="BP19" s="247"/>
      <c r="BQ19" s="248"/>
      <c r="BR19" s="265">
        <f t="shared" ref="BR19:BR21" si="88">BM19*BN19</f>
        <v>0</v>
      </c>
      <c r="BS19" s="180"/>
      <c r="BT19" s="78"/>
      <c r="BU19" s="244"/>
      <c r="BV19" s="245"/>
      <c r="BW19" s="246"/>
      <c r="BX19" s="247"/>
      <c r="BY19" s="247"/>
      <c r="BZ19" s="248"/>
      <c r="CA19" s="265">
        <f t="shared" ref="CA19:CA21" si="89">BV19*BW19</f>
        <v>0</v>
      </c>
      <c r="CB19" s="180"/>
      <c r="CC19" s="78"/>
      <c r="CD19" s="186">
        <f t="shared" si="82"/>
        <v>0</v>
      </c>
      <c r="CE19" s="185">
        <f t="shared" si="82"/>
        <v>0</v>
      </c>
      <c r="CF19" s="186">
        <f t="shared" si="82"/>
        <v>0</v>
      </c>
      <c r="CG19" s="186">
        <f t="shared" si="83"/>
        <v>0</v>
      </c>
      <c r="CH19" s="180"/>
      <c r="CI19" s="78"/>
      <c r="CJ19" s="186">
        <f>T19+BO19+BX19</f>
        <v>0</v>
      </c>
      <c r="CK19" s="187"/>
      <c r="CL19" s="186">
        <f>V19+BP19+BY19</f>
        <v>0</v>
      </c>
      <c r="CM19" s="187"/>
      <c r="CN19" s="186">
        <f>X19+BQ19+BZ19</f>
        <v>0</v>
      </c>
      <c r="CO19" s="187"/>
      <c r="CP19" s="186">
        <f t="shared" si="86"/>
        <v>0</v>
      </c>
      <c r="CQ19" s="187"/>
      <c r="CR19" s="180"/>
    </row>
    <row r="20" spans="1:96" s="79" customFormat="1" x14ac:dyDescent="0.35">
      <c r="A20" s="190"/>
      <c r="B20" s="201" t="s">
        <v>191</v>
      </c>
      <c r="C20" s="207"/>
      <c r="D20" s="243"/>
      <c r="E20" s="244"/>
      <c r="F20" s="245"/>
      <c r="G20" s="246"/>
      <c r="H20" s="247"/>
      <c r="I20" s="247"/>
      <c r="J20" s="248"/>
      <c r="K20" s="265">
        <f t="shared" si="87"/>
        <v>0</v>
      </c>
      <c r="L20" s="180"/>
      <c r="M20" s="207"/>
      <c r="N20" s="248"/>
      <c r="O20" s="248"/>
      <c r="P20" s="248"/>
      <c r="Q20" s="186">
        <f t="shared" si="68"/>
        <v>0</v>
      </c>
      <c r="R20" s="180"/>
      <c r="S20" s="179"/>
      <c r="T20" s="248"/>
      <c r="U20" s="187"/>
      <c r="V20" s="248"/>
      <c r="W20" s="187"/>
      <c r="X20" s="248"/>
      <c r="Y20" s="264"/>
      <c r="Z20" s="186">
        <f t="shared" si="60"/>
        <v>0</v>
      </c>
      <c r="AA20" s="264"/>
      <c r="AB20" s="180"/>
      <c r="AC20" s="180"/>
      <c r="AD20" s="180"/>
      <c r="AE20" s="179"/>
      <c r="AF20" s="233">
        <f t="shared" si="84"/>
        <v>0</v>
      </c>
      <c r="AG20" s="225">
        <f t="shared" si="69"/>
        <v>0</v>
      </c>
      <c r="AH20" s="234">
        <f t="shared" si="70"/>
        <v>0</v>
      </c>
      <c r="AI20" s="185">
        <f t="shared" si="71"/>
        <v>0</v>
      </c>
      <c r="AJ20" s="185">
        <f t="shared" si="72"/>
        <v>0</v>
      </c>
      <c r="AK20" s="186">
        <f t="shared" si="73"/>
        <v>0</v>
      </c>
      <c r="AL20" s="186">
        <f t="shared" si="74"/>
        <v>0</v>
      </c>
      <c r="AM20" s="180"/>
      <c r="AN20" s="180"/>
      <c r="AO20" s="233">
        <f t="shared" si="85"/>
        <v>0</v>
      </c>
      <c r="AP20" s="225">
        <f t="shared" si="75"/>
        <v>0</v>
      </c>
      <c r="AQ20" s="234">
        <f t="shared" si="76"/>
        <v>0</v>
      </c>
      <c r="AR20" s="185">
        <f t="shared" si="77"/>
        <v>0</v>
      </c>
      <c r="AS20" s="185">
        <f t="shared" si="78"/>
        <v>0</v>
      </c>
      <c r="AT20" s="186">
        <f t="shared" si="79"/>
        <v>0</v>
      </c>
      <c r="AU20" s="186">
        <f t="shared" si="80"/>
        <v>0</v>
      </c>
      <c r="AV20" s="180"/>
      <c r="AW20" s="180"/>
      <c r="AX20" s="186">
        <f>T20+AI20+AR20</f>
        <v>0</v>
      </c>
      <c r="AY20" s="187"/>
      <c r="AZ20" s="185">
        <f>V20+AJ20+AS20</f>
        <v>0</v>
      </c>
      <c r="BA20" s="187"/>
      <c r="BB20" s="186">
        <f>X20+AK20+AT20</f>
        <v>0</v>
      </c>
      <c r="BC20" s="187"/>
      <c r="BD20" s="186">
        <f t="shared" si="81"/>
        <v>0</v>
      </c>
      <c r="BE20" s="187"/>
      <c r="BF20" s="180"/>
      <c r="BG20" s="180"/>
      <c r="BH20" s="180"/>
      <c r="BI20" s="180"/>
      <c r="BJ20" s="78"/>
      <c r="BK20" s="78"/>
      <c r="BL20" s="244"/>
      <c r="BM20" s="245"/>
      <c r="BN20" s="246"/>
      <c r="BO20" s="247"/>
      <c r="BP20" s="247"/>
      <c r="BQ20" s="248"/>
      <c r="BR20" s="265">
        <f t="shared" si="88"/>
        <v>0</v>
      </c>
      <c r="BS20" s="180"/>
      <c r="BT20" s="78"/>
      <c r="BU20" s="244"/>
      <c r="BV20" s="245"/>
      <c r="BW20" s="246"/>
      <c r="BX20" s="247"/>
      <c r="BY20" s="247"/>
      <c r="BZ20" s="248"/>
      <c r="CA20" s="265">
        <f t="shared" si="89"/>
        <v>0</v>
      </c>
      <c r="CB20" s="180"/>
      <c r="CC20" s="78"/>
      <c r="CD20" s="186">
        <f t="shared" si="82"/>
        <v>0</v>
      </c>
      <c r="CE20" s="185">
        <f t="shared" si="82"/>
        <v>0</v>
      </c>
      <c r="CF20" s="186">
        <f t="shared" si="82"/>
        <v>0</v>
      </c>
      <c r="CG20" s="186">
        <f t="shared" si="83"/>
        <v>0</v>
      </c>
      <c r="CH20" s="180"/>
      <c r="CI20" s="78"/>
      <c r="CJ20" s="186">
        <f>T20+BO20+BX20</f>
        <v>0</v>
      </c>
      <c r="CK20" s="187"/>
      <c r="CL20" s="186">
        <f>V20+BP20+BY20</f>
        <v>0</v>
      </c>
      <c r="CM20" s="187"/>
      <c r="CN20" s="186">
        <f>X20+BQ20+BZ20</f>
        <v>0</v>
      </c>
      <c r="CO20" s="187"/>
      <c r="CP20" s="186">
        <f t="shared" si="86"/>
        <v>0</v>
      </c>
      <c r="CQ20" s="187"/>
      <c r="CR20" s="180"/>
    </row>
    <row r="21" spans="1:96" s="79" customFormat="1" x14ac:dyDescent="0.35">
      <c r="A21" s="190"/>
      <c r="B21" s="201" t="s">
        <v>191</v>
      </c>
      <c r="C21" s="207"/>
      <c r="D21" s="243"/>
      <c r="E21" s="244"/>
      <c r="F21" s="245"/>
      <c r="G21" s="246"/>
      <c r="H21" s="247"/>
      <c r="I21" s="247"/>
      <c r="J21" s="248"/>
      <c r="K21" s="265">
        <f t="shared" si="87"/>
        <v>0</v>
      </c>
      <c r="L21" s="180"/>
      <c r="M21" s="207"/>
      <c r="N21" s="248"/>
      <c r="O21" s="248"/>
      <c r="P21" s="248"/>
      <c r="Q21" s="186">
        <f t="shared" si="68"/>
        <v>0</v>
      </c>
      <c r="R21" s="180"/>
      <c r="S21" s="179"/>
      <c r="T21" s="248"/>
      <c r="U21" s="187"/>
      <c r="V21" s="248"/>
      <c r="W21" s="187"/>
      <c r="X21" s="248"/>
      <c r="Y21" s="264"/>
      <c r="Z21" s="186">
        <f t="shared" si="60"/>
        <v>0</v>
      </c>
      <c r="AA21" s="264"/>
      <c r="AB21" s="180"/>
      <c r="AC21" s="180"/>
      <c r="AD21" s="180"/>
      <c r="AE21" s="179"/>
      <c r="AF21" s="233">
        <f t="shared" si="84"/>
        <v>0</v>
      </c>
      <c r="AG21" s="225">
        <f t="shared" si="69"/>
        <v>0</v>
      </c>
      <c r="AH21" s="234">
        <f t="shared" si="70"/>
        <v>0</v>
      </c>
      <c r="AI21" s="185">
        <f t="shared" si="71"/>
        <v>0</v>
      </c>
      <c r="AJ21" s="185">
        <f t="shared" si="72"/>
        <v>0</v>
      </c>
      <c r="AK21" s="186">
        <f t="shared" si="73"/>
        <v>0</v>
      </c>
      <c r="AL21" s="186">
        <f t="shared" si="74"/>
        <v>0</v>
      </c>
      <c r="AM21" s="180"/>
      <c r="AN21" s="180"/>
      <c r="AO21" s="233">
        <f t="shared" si="85"/>
        <v>0</v>
      </c>
      <c r="AP21" s="225">
        <f t="shared" si="75"/>
        <v>0</v>
      </c>
      <c r="AQ21" s="234">
        <f t="shared" si="76"/>
        <v>0</v>
      </c>
      <c r="AR21" s="185">
        <f t="shared" si="77"/>
        <v>0</v>
      </c>
      <c r="AS21" s="185">
        <f t="shared" si="78"/>
        <v>0</v>
      </c>
      <c r="AT21" s="186">
        <f t="shared" si="79"/>
        <v>0</v>
      </c>
      <c r="AU21" s="186">
        <f t="shared" si="80"/>
        <v>0</v>
      </c>
      <c r="AV21" s="180"/>
      <c r="AW21" s="180"/>
      <c r="AX21" s="186">
        <f>T21+AI21+AR21</f>
        <v>0</v>
      </c>
      <c r="AY21" s="187"/>
      <c r="AZ21" s="185">
        <f>V21+AJ21+AS21</f>
        <v>0</v>
      </c>
      <c r="BA21" s="187"/>
      <c r="BB21" s="186">
        <f>X21+AK21+AT21</f>
        <v>0</v>
      </c>
      <c r="BC21" s="187"/>
      <c r="BD21" s="186">
        <f t="shared" si="81"/>
        <v>0</v>
      </c>
      <c r="BE21" s="187"/>
      <c r="BF21" s="180"/>
      <c r="BG21" s="180"/>
      <c r="BH21" s="180"/>
      <c r="BI21" s="180"/>
      <c r="BJ21" s="78"/>
      <c r="BK21" s="78"/>
      <c r="BL21" s="244"/>
      <c r="BM21" s="245"/>
      <c r="BN21" s="246"/>
      <c r="BO21" s="247"/>
      <c r="BP21" s="247"/>
      <c r="BQ21" s="248"/>
      <c r="BR21" s="265">
        <f t="shared" si="88"/>
        <v>0</v>
      </c>
      <c r="BS21" s="180"/>
      <c r="BT21" s="78"/>
      <c r="BU21" s="244"/>
      <c r="BV21" s="245"/>
      <c r="BW21" s="246"/>
      <c r="BX21" s="247"/>
      <c r="BY21" s="247"/>
      <c r="BZ21" s="248"/>
      <c r="CA21" s="265">
        <f t="shared" si="89"/>
        <v>0</v>
      </c>
      <c r="CB21" s="180"/>
      <c r="CC21" s="78"/>
      <c r="CD21" s="186">
        <f t="shared" si="82"/>
        <v>0</v>
      </c>
      <c r="CE21" s="185">
        <f t="shared" si="82"/>
        <v>0</v>
      </c>
      <c r="CF21" s="186">
        <f t="shared" si="82"/>
        <v>0</v>
      </c>
      <c r="CG21" s="186">
        <f t="shared" si="83"/>
        <v>0</v>
      </c>
      <c r="CH21" s="180"/>
      <c r="CI21" s="78"/>
      <c r="CJ21" s="186">
        <f>T21+BO21+BX21</f>
        <v>0</v>
      </c>
      <c r="CK21" s="187"/>
      <c r="CL21" s="186">
        <f>V21+BP21+BY21</f>
        <v>0</v>
      </c>
      <c r="CM21" s="187"/>
      <c r="CN21" s="186">
        <f>X21+BQ21+BZ21</f>
        <v>0</v>
      </c>
      <c r="CO21" s="187"/>
      <c r="CP21" s="186">
        <f t="shared" si="86"/>
        <v>0</v>
      </c>
      <c r="CQ21" s="187"/>
      <c r="CR21" s="180"/>
    </row>
    <row r="22" spans="1:96" s="79" customFormat="1" x14ac:dyDescent="0.35">
      <c r="A22" s="190">
        <v>1.3</v>
      </c>
      <c r="B22" s="200" t="s">
        <v>169</v>
      </c>
      <c r="C22" s="206"/>
      <c r="D22" s="199"/>
      <c r="E22" s="232"/>
      <c r="F22" s="224"/>
      <c r="G22" s="217"/>
      <c r="H22" s="184">
        <f>SUM(H23:H27)</f>
        <v>0</v>
      </c>
      <c r="I22" s="179">
        <f t="shared" ref="I22:X22" si="90">SUM(I23:I27)</f>
        <v>0</v>
      </c>
      <c r="J22" s="179">
        <f t="shared" si="90"/>
        <v>0</v>
      </c>
      <c r="K22" s="179">
        <f t="shared" si="90"/>
        <v>0</v>
      </c>
      <c r="L22" s="179"/>
      <c r="M22" s="206"/>
      <c r="N22" s="184">
        <f t="shared" si="90"/>
        <v>0</v>
      </c>
      <c r="O22" s="179">
        <f t="shared" si="90"/>
        <v>0</v>
      </c>
      <c r="P22" s="179">
        <f t="shared" si="90"/>
        <v>0</v>
      </c>
      <c r="Q22" s="179">
        <f t="shared" si="90"/>
        <v>0</v>
      </c>
      <c r="R22" s="179"/>
      <c r="S22" s="179"/>
      <c r="T22" s="184">
        <f t="shared" si="90"/>
        <v>0</v>
      </c>
      <c r="U22" s="179"/>
      <c r="V22" s="179">
        <f t="shared" si="90"/>
        <v>0</v>
      </c>
      <c r="W22" s="179"/>
      <c r="X22" s="179">
        <f t="shared" si="90"/>
        <v>0</v>
      </c>
      <c r="Y22" s="206"/>
      <c r="Z22" s="179">
        <f t="shared" ref="Z22:Z33" si="91">T22+V22+X22</f>
        <v>0</v>
      </c>
      <c r="AA22" s="206"/>
      <c r="AB22" s="179"/>
      <c r="AC22" s="179"/>
      <c r="AD22" s="179"/>
      <c r="AE22" s="179"/>
      <c r="AF22" s="232"/>
      <c r="AG22" s="224"/>
      <c r="AH22" s="217"/>
      <c r="AI22" s="184">
        <f t="shared" ref="AI22:AL22" si="92">SUM(AI23:AI27)</f>
        <v>0</v>
      </c>
      <c r="AJ22" s="179">
        <f t="shared" si="92"/>
        <v>0</v>
      </c>
      <c r="AK22" s="179">
        <f t="shared" si="92"/>
        <v>0</v>
      </c>
      <c r="AL22" s="179">
        <f t="shared" si="92"/>
        <v>0</v>
      </c>
      <c r="AM22" s="179"/>
      <c r="AN22" s="179"/>
      <c r="AO22" s="232"/>
      <c r="AP22" s="224"/>
      <c r="AQ22" s="217"/>
      <c r="AR22" s="184">
        <f t="shared" ref="AR22:AU22" si="93">SUM(AR23:AR27)</f>
        <v>0</v>
      </c>
      <c r="AS22" s="179">
        <f t="shared" si="93"/>
        <v>0</v>
      </c>
      <c r="AT22" s="179">
        <f t="shared" si="93"/>
        <v>0</v>
      </c>
      <c r="AU22" s="179">
        <f t="shared" si="93"/>
        <v>0</v>
      </c>
      <c r="AV22" s="179"/>
      <c r="AW22" s="179"/>
      <c r="AX22" s="184">
        <f>SUM(AX23:AX27)</f>
        <v>0</v>
      </c>
      <c r="AY22" s="179"/>
      <c r="AZ22" s="179">
        <f>SUM(AZ23:AZ27)</f>
        <v>0</v>
      </c>
      <c r="BA22" s="179"/>
      <c r="BB22" s="179">
        <f>SUM(BB23:BB27)</f>
        <v>0</v>
      </c>
      <c r="BC22" s="179"/>
      <c r="BD22" s="179">
        <f t="shared" ref="BD22" si="94">SUM(BD23:BD27)</f>
        <v>0</v>
      </c>
      <c r="BE22" s="179"/>
      <c r="BF22" s="179"/>
      <c r="BG22" s="179"/>
      <c r="BH22" s="179"/>
      <c r="BI22" s="179"/>
      <c r="BJ22" s="78"/>
      <c r="BK22" s="78"/>
      <c r="BL22" s="232"/>
      <c r="BM22" s="224"/>
      <c r="BN22" s="217"/>
      <c r="BO22" s="184">
        <f>SUM(BO23:BO27)</f>
        <v>0</v>
      </c>
      <c r="BP22" s="179">
        <f t="shared" ref="BP22:BR22" si="95">SUM(BP23:BP27)</f>
        <v>0</v>
      </c>
      <c r="BQ22" s="179">
        <f t="shared" si="95"/>
        <v>0</v>
      </c>
      <c r="BR22" s="179">
        <f t="shared" si="95"/>
        <v>0</v>
      </c>
      <c r="BS22" s="179"/>
      <c r="BT22" s="78"/>
      <c r="BU22" s="232"/>
      <c r="BV22" s="224"/>
      <c r="BW22" s="217"/>
      <c r="BX22" s="184">
        <f>SUM(BX23:BX27)</f>
        <v>0</v>
      </c>
      <c r="BY22" s="179">
        <f t="shared" ref="BY22:CA22" si="96">SUM(BY23:BY27)</f>
        <v>0</v>
      </c>
      <c r="BZ22" s="179">
        <f t="shared" si="96"/>
        <v>0</v>
      </c>
      <c r="CA22" s="179">
        <f t="shared" si="96"/>
        <v>0</v>
      </c>
      <c r="CB22" s="179"/>
      <c r="CC22" s="78"/>
      <c r="CD22" s="184">
        <f>SUM(CD23:CD27)</f>
        <v>0</v>
      </c>
      <c r="CE22" s="179">
        <f>SUM(CE23:CE27)</f>
        <v>0</v>
      </c>
      <c r="CF22" s="179">
        <f>SUM(CF23:CF27)</f>
        <v>0</v>
      </c>
      <c r="CG22" s="179">
        <f t="shared" ref="CG22" si="97">SUM(CG23:CG27)</f>
        <v>0</v>
      </c>
      <c r="CH22" s="179"/>
      <c r="CI22" s="78"/>
      <c r="CJ22" s="184">
        <f>SUM(CJ23:CJ27)</f>
        <v>0</v>
      </c>
      <c r="CK22" s="179"/>
      <c r="CL22" s="179">
        <f>SUM(CL23:CL27)</f>
        <v>0</v>
      </c>
      <c r="CM22" s="179"/>
      <c r="CN22" s="179">
        <f>SUM(CN23:CN27)</f>
        <v>0</v>
      </c>
      <c r="CO22" s="179"/>
      <c r="CP22" s="179">
        <f t="shared" ref="CP22" si="98">SUM(CP23:CP27)</f>
        <v>0</v>
      </c>
      <c r="CQ22" s="179"/>
      <c r="CR22" s="179"/>
    </row>
    <row r="23" spans="1:96" x14ac:dyDescent="0.35">
      <c r="B23" s="201" t="s">
        <v>191</v>
      </c>
      <c r="C23" s="207"/>
      <c r="D23" s="243"/>
      <c r="E23" s="244"/>
      <c r="F23" s="245"/>
      <c r="G23" s="246"/>
      <c r="H23" s="247"/>
      <c r="I23" s="247"/>
      <c r="J23" s="248"/>
      <c r="K23" s="265">
        <f>F23*G23</f>
        <v>0</v>
      </c>
      <c r="L23" s="180"/>
      <c r="M23" s="207"/>
      <c r="N23" s="248"/>
      <c r="O23" s="248"/>
      <c r="P23" s="248"/>
      <c r="Q23" s="186">
        <f t="shared" ref="Q23:Q27" si="99">SUM(N23:P23)</f>
        <v>0</v>
      </c>
      <c r="R23" s="180"/>
      <c r="S23" s="179"/>
      <c r="T23" s="248"/>
      <c r="U23" s="187"/>
      <c r="V23" s="248"/>
      <c r="W23" s="187"/>
      <c r="X23" s="248"/>
      <c r="Y23" s="264"/>
      <c r="Z23" s="186">
        <f t="shared" si="91"/>
        <v>0</v>
      </c>
      <c r="AA23" s="264"/>
      <c r="AB23" s="180"/>
      <c r="AC23" s="180"/>
      <c r="AD23" s="180"/>
      <c r="AE23" s="179"/>
      <c r="AF23" s="233">
        <f>BL23</f>
        <v>0</v>
      </c>
      <c r="AG23" s="225">
        <f t="shared" ref="AG23:AG27" si="100">BM23</f>
        <v>0</v>
      </c>
      <c r="AH23" s="234">
        <f t="shared" ref="AH23:AH27" si="101">BN23</f>
        <v>0</v>
      </c>
      <c r="AI23" s="185">
        <f t="shared" ref="AI23:AI27" si="102">BO23</f>
        <v>0</v>
      </c>
      <c r="AJ23" s="185">
        <f t="shared" ref="AJ23:AJ27" si="103">BP23</f>
        <v>0</v>
      </c>
      <c r="AK23" s="186">
        <f t="shared" ref="AK23:AK27" si="104">BQ23</f>
        <v>0</v>
      </c>
      <c r="AL23" s="186">
        <f t="shared" ref="AL23:AL27" si="105">SUM(AI23:AK23)</f>
        <v>0</v>
      </c>
      <c r="AM23" s="180"/>
      <c r="AN23" s="180"/>
      <c r="AO23" s="233">
        <f>BU23</f>
        <v>0</v>
      </c>
      <c r="AP23" s="225">
        <f t="shared" ref="AP23:AP27" si="106">BV23</f>
        <v>0</v>
      </c>
      <c r="AQ23" s="234">
        <f t="shared" ref="AQ23:AQ27" si="107">BW23</f>
        <v>0</v>
      </c>
      <c r="AR23" s="185">
        <f t="shared" ref="AR23:AR27" si="108">BX23</f>
        <v>0</v>
      </c>
      <c r="AS23" s="185">
        <f t="shared" ref="AS23:AS27" si="109">BY23</f>
        <v>0</v>
      </c>
      <c r="AT23" s="186">
        <f t="shared" ref="AT23:AT27" si="110">BZ23</f>
        <v>0</v>
      </c>
      <c r="AU23" s="186">
        <f t="shared" ref="AU23:AU27" si="111">SUM(AR23:AT23)</f>
        <v>0</v>
      </c>
      <c r="AV23" s="180"/>
      <c r="AW23" s="180"/>
      <c r="AX23" s="186">
        <f>T23+AI23+AR23</f>
        <v>0</v>
      </c>
      <c r="AY23" s="187"/>
      <c r="AZ23" s="185">
        <f>V23+AJ23+AS23</f>
        <v>0</v>
      </c>
      <c r="BA23" s="187"/>
      <c r="BB23" s="186">
        <f>X23+AK23+AT23</f>
        <v>0</v>
      </c>
      <c r="BC23" s="187"/>
      <c r="BD23" s="186">
        <f t="shared" ref="BD23:BD27" si="112">SUM(AX23:BB23)</f>
        <v>0</v>
      </c>
      <c r="BE23" s="187"/>
      <c r="BF23" s="180"/>
      <c r="BG23" s="180"/>
      <c r="BH23" s="180"/>
      <c r="BI23" s="180"/>
      <c r="BL23" s="244"/>
      <c r="BM23" s="245"/>
      <c r="BN23" s="246"/>
      <c r="BO23" s="247"/>
      <c r="BP23" s="247"/>
      <c r="BQ23" s="248"/>
      <c r="BR23" s="265">
        <f>BM23*BN23</f>
        <v>0</v>
      </c>
      <c r="BS23" s="180"/>
      <c r="BU23" s="244"/>
      <c r="BV23" s="245"/>
      <c r="BW23" s="246"/>
      <c r="BX23" s="247"/>
      <c r="BY23" s="247"/>
      <c r="BZ23" s="248"/>
      <c r="CA23" s="265">
        <f>BV23*BW23</f>
        <v>0</v>
      </c>
      <c r="CB23" s="180"/>
      <c r="CD23" s="186">
        <f t="shared" ref="CD23:CF27" si="113">H23+BO23+BX23</f>
        <v>0</v>
      </c>
      <c r="CE23" s="185">
        <f t="shared" si="113"/>
        <v>0</v>
      </c>
      <c r="CF23" s="186">
        <f t="shared" si="113"/>
        <v>0</v>
      </c>
      <c r="CG23" s="186">
        <f t="shared" ref="CG23:CG27" si="114">SUM(CD23:CF23)</f>
        <v>0</v>
      </c>
      <c r="CH23" s="180"/>
      <c r="CJ23" s="186">
        <f>T23+BO23+BX23</f>
        <v>0</v>
      </c>
      <c r="CK23" s="187"/>
      <c r="CL23" s="186">
        <f>V23+BP23+BY23</f>
        <v>0</v>
      </c>
      <c r="CM23" s="187"/>
      <c r="CN23" s="186">
        <f>X23+BQ23+BZ23</f>
        <v>0</v>
      </c>
      <c r="CO23" s="187"/>
      <c r="CP23" s="186">
        <f>CJ23+CL23+CN23</f>
        <v>0</v>
      </c>
      <c r="CQ23" s="187"/>
      <c r="CR23" s="180"/>
    </row>
    <row r="24" spans="1:96" x14ac:dyDescent="0.35">
      <c r="B24" s="201" t="s">
        <v>191</v>
      </c>
      <c r="C24" s="207"/>
      <c r="D24" s="243"/>
      <c r="E24" s="244"/>
      <c r="F24" s="245"/>
      <c r="G24" s="246"/>
      <c r="H24" s="247"/>
      <c r="I24" s="247"/>
      <c r="J24" s="248"/>
      <c r="K24" s="265">
        <f>F24*G24</f>
        <v>0</v>
      </c>
      <c r="L24" s="180"/>
      <c r="M24" s="207"/>
      <c r="N24" s="248"/>
      <c r="O24" s="248"/>
      <c r="P24" s="248"/>
      <c r="Q24" s="186">
        <f t="shared" si="99"/>
        <v>0</v>
      </c>
      <c r="R24" s="180"/>
      <c r="S24" s="179"/>
      <c r="T24" s="248"/>
      <c r="U24" s="187"/>
      <c r="V24" s="248"/>
      <c r="W24" s="187"/>
      <c r="X24" s="248"/>
      <c r="Y24" s="264"/>
      <c r="Z24" s="186">
        <f t="shared" si="91"/>
        <v>0</v>
      </c>
      <c r="AA24" s="264"/>
      <c r="AB24" s="180"/>
      <c r="AC24" s="180"/>
      <c r="AD24" s="180"/>
      <c r="AE24" s="179"/>
      <c r="AF24" s="233">
        <f t="shared" ref="AF24:AF27" si="115">BL24</f>
        <v>0</v>
      </c>
      <c r="AG24" s="225">
        <f t="shared" si="100"/>
        <v>0</v>
      </c>
      <c r="AH24" s="234">
        <f t="shared" si="101"/>
        <v>0</v>
      </c>
      <c r="AI24" s="185">
        <f t="shared" si="102"/>
        <v>0</v>
      </c>
      <c r="AJ24" s="185">
        <f t="shared" si="103"/>
        <v>0</v>
      </c>
      <c r="AK24" s="186">
        <f t="shared" si="104"/>
        <v>0</v>
      </c>
      <c r="AL24" s="186">
        <f t="shared" si="105"/>
        <v>0</v>
      </c>
      <c r="AM24" s="180"/>
      <c r="AN24" s="180"/>
      <c r="AO24" s="233">
        <f t="shared" ref="AO24:AO27" si="116">BU24</f>
        <v>0</v>
      </c>
      <c r="AP24" s="225">
        <f t="shared" si="106"/>
        <v>0</v>
      </c>
      <c r="AQ24" s="234">
        <f t="shared" si="107"/>
        <v>0</v>
      </c>
      <c r="AR24" s="185">
        <f t="shared" si="108"/>
        <v>0</v>
      </c>
      <c r="AS24" s="185">
        <f t="shared" si="109"/>
        <v>0</v>
      </c>
      <c r="AT24" s="186">
        <f t="shared" si="110"/>
        <v>0</v>
      </c>
      <c r="AU24" s="186">
        <f t="shared" si="111"/>
        <v>0</v>
      </c>
      <c r="AV24" s="180"/>
      <c r="AW24" s="180"/>
      <c r="AX24" s="186">
        <f>T24+AI24+AR24</f>
        <v>0</v>
      </c>
      <c r="AY24" s="187"/>
      <c r="AZ24" s="185">
        <f>V24+AJ24+AS24</f>
        <v>0</v>
      </c>
      <c r="BA24" s="187"/>
      <c r="BB24" s="186">
        <f>X24+AK24+AT24</f>
        <v>0</v>
      </c>
      <c r="BC24" s="187"/>
      <c r="BD24" s="186">
        <f t="shared" si="112"/>
        <v>0</v>
      </c>
      <c r="BE24" s="187"/>
      <c r="BF24" s="180"/>
      <c r="BG24" s="180"/>
      <c r="BH24" s="180"/>
      <c r="BI24" s="180"/>
      <c r="BL24" s="244"/>
      <c r="BM24" s="245"/>
      <c r="BN24" s="246"/>
      <c r="BO24" s="247"/>
      <c r="BP24" s="247"/>
      <c r="BQ24" s="248"/>
      <c r="BR24" s="265">
        <f>BM24*BN24</f>
        <v>0</v>
      </c>
      <c r="BS24" s="180"/>
      <c r="BU24" s="244"/>
      <c r="BV24" s="245"/>
      <c r="BW24" s="246"/>
      <c r="BX24" s="247"/>
      <c r="BY24" s="247"/>
      <c r="BZ24" s="248"/>
      <c r="CA24" s="265">
        <f>BV24*BW24</f>
        <v>0</v>
      </c>
      <c r="CB24" s="180"/>
      <c r="CD24" s="186">
        <f t="shared" si="113"/>
        <v>0</v>
      </c>
      <c r="CE24" s="185">
        <f t="shared" si="113"/>
        <v>0</v>
      </c>
      <c r="CF24" s="186">
        <f t="shared" si="113"/>
        <v>0</v>
      </c>
      <c r="CG24" s="186">
        <f t="shared" si="114"/>
        <v>0</v>
      </c>
      <c r="CH24" s="180"/>
      <c r="CJ24" s="186">
        <f>T24+BO24+BX24</f>
        <v>0</v>
      </c>
      <c r="CK24" s="187"/>
      <c r="CL24" s="186">
        <f>V24+BP24+BY24</f>
        <v>0</v>
      </c>
      <c r="CM24" s="187"/>
      <c r="CN24" s="186">
        <f>X24+BQ24+BZ24</f>
        <v>0</v>
      </c>
      <c r="CO24" s="187"/>
      <c r="CP24" s="186">
        <f t="shared" ref="CP24:CP27" si="117">CJ24+CL24+CN24</f>
        <v>0</v>
      </c>
      <c r="CQ24" s="187"/>
      <c r="CR24" s="180"/>
    </row>
    <row r="25" spans="1:96" x14ac:dyDescent="0.35">
      <c r="B25" s="201" t="s">
        <v>191</v>
      </c>
      <c r="C25" s="207"/>
      <c r="D25" s="243"/>
      <c r="E25" s="244"/>
      <c r="F25" s="245"/>
      <c r="G25" s="246"/>
      <c r="H25" s="247"/>
      <c r="I25" s="247"/>
      <c r="J25" s="248"/>
      <c r="K25" s="265">
        <f t="shared" ref="K25:K27" si="118">F25*G25</f>
        <v>0</v>
      </c>
      <c r="L25" s="180"/>
      <c r="M25" s="207"/>
      <c r="N25" s="248"/>
      <c r="O25" s="248"/>
      <c r="P25" s="248"/>
      <c r="Q25" s="186">
        <f t="shared" si="99"/>
        <v>0</v>
      </c>
      <c r="R25" s="180"/>
      <c r="S25" s="179"/>
      <c r="T25" s="248"/>
      <c r="U25" s="187"/>
      <c r="V25" s="248"/>
      <c r="W25" s="187"/>
      <c r="X25" s="248"/>
      <c r="Y25" s="264"/>
      <c r="Z25" s="186">
        <f t="shared" si="91"/>
        <v>0</v>
      </c>
      <c r="AA25" s="264"/>
      <c r="AB25" s="180"/>
      <c r="AC25" s="180"/>
      <c r="AD25" s="180"/>
      <c r="AE25" s="179"/>
      <c r="AF25" s="233">
        <f t="shared" si="115"/>
        <v>0</v>
      </c>
      <c r="AG25" s="225">
        <f t="shared" si="100"/>
        <v>0</v>
      </c>
      <c r="AH25" s="234">
        <f t="shared" si="101"/>
        <v>0</v>
      </c>
      <c r="AI25" s="185">
        <f t="shared" si="102"/>
        <v>0</v>
      </c>
      <c r="AJ25" s="185">
        <f t="shared" si="103"/>
        <v>0</v>
      </c>
      <c r="AK25" s="186">
        <f t="shared" si="104"/>
        <v>0</v>
      </c>
      <c r="AL25" s="186">
        <f t="shared" si="105"/>
        <v>0</v>
      </c>
      <c r="AM25" s="180"/>
      <c r="AN25" s="180"/>
      <c r="AO25" s="233">
        <f t="shared" si="116"/>
        <v>0</v>
      </c>
      <c r="AP25" s="225">
        <f t="shared" si="106"/>
        <v>0</v>
      </c>
      <c r="AQ25" s="234">
        <f t="shared" si="107"/>
        <v>0</v>
      </c>
      <c r="AR25" s="185">
        <f t="shared" si="108"/>
        <v>0</v>
      </c>
      <c r="AS25" s="185">
        <f t="shared" si="109"/>
        <v>0</v>
      </c>
      <c r="AT25" s="186">
        <f t="shared" si="110"/>
        <v>0</v>
      </c>
      <c r="AU25" s="186">
        <f t="shared" si="111"/>
        <v>0</v>
      </c>
      <c r="AV25" s="180"/>
      <c r="AW25" s="180"/>
      <c r="AX25" s="186">
        <f>T25+AI25+AR25</f>
        <v>0</v>
      </c>
      <c r="AY25" s="187"/>
      <c r="AZ25" s="185">
        <f>V25+AJ25+AS25</f>
        <v>0</v>
      </c>
      <c r="BA25" s="187"/>
      <c r="BB25" s="186">
        <f>X25+AK25+AT25</f>
        <v>0</v>
      </c>
      <c r="BC25" s="187"/>
      <c r="BD25" s="186">
        <f t="shared" si="112"/>
        <v>0</v>
      </c>
      <c r="BE25" s="187"/>
      <c r="BF25" s="180"/>
      <c r="BG25" s="180"/>
      <c r="BH25" s="180"/>
      <c r="BI25" s="180"/>
      <c r="BL25" s="244"/>
      <c r="BM25" s="245"/>
      <c r="BN25" s="246"/>
      <c r="BO25" s="247"/>
      <c r="BP25" s="247"/>
      <c r="BQ25" s="248"/>
      <c r="BR25" s="265">
        <f t="shared" ref="BR25:BR27" si="119">BM25*BN25</f>
        <v>0</v>
      </c>
      <c r="BS25" s="180"/>
      <c r="BU25" s="244"/>
      <c r="BV25" s="245"/>
      <c r="BW25" s="246"/>
      <c r="BX25" s="247"/>
      <c r="BY25" s="247"/>
      <c r="BZ25" s="248"/>
      <c r="CA25" s="265">
        <f t="shared" ref="CA25:CA27" si="120">BV25*BW25</f>
        <v>0</v>
      </c>
      <c r="CB25" s="180"/>
      <c r="CD25" s="186">
        <f t="shared" si="113"/>
        <v>0</v>
      </c>
      <c r="CE25" s="185">
        <f t="shared" si="113"/>
        <v>0</v>
      </c>
      <c r="CF25" s="186">
        <f t="shared" si="113"/>
        <v>0</v>
      </c>
      <c r="CG25" s="186">
        <f t="shared" si="114"/>
        <v>0</v>
      </c>
      <c r="CH25" s="180"/>
      <c r="CJ25" s="186">
        <f>T25+BO25+BX25</f>
        <v>0</v>
      </c>
      <c r="CK25" s="187"/>
      <c r="CL25" s="186">
        <f>V25+BP25+BY25</f>
        <v>0</v>
      </c>
      <c r="CM25" s="187"/>
      <c r="CN25" s="186">
        <f>X25+BQ25+BZ25</f>
        <v>0</v>
      </c>
      <c r="CO25" s="187"/>
      <c r="CP25" s="186">
        <f t="shared" si="117"/>
        <v>0</v>
      </c>
      <c r="CQ25" s="187"/>
      <c r="CR25" s="180"/>
    </row>
    <row r="26" spans="1:96" x14ac:dyDescent="0.35">
      <c r="B26" s="201" t="s">
        <v>191</v>
      </c>
      <c r="C26" s="207"/>
      <c r="D26" s="243"/>
      <c r="E26" s="244"/>
      <c r="F26" s="245"/>
      <c r="G26" s="246"/>
      <c r="H26" s="247"/>
      <c r="I26" s="247"/>
      <c r="J26" s="248"/>
      <c r="K26" s="265">
        <f t="shared" si="118"/>
        <v>0</v>
      </c>
      <c r="L26" s="180"/>
      <c r="M26" s="207"/>
      <c r="N26" s="248"/>
      <c r="O26" s="248"/>
      <c r="P26" s="248"/>
      <c r="Q26" s="186">
        <f t="shared" si="99"/>
        <v>0</v>
      </c>
      <c r="R26" s="180"/>
      <c r="S26" s="179"/>
      <c r="T26" s="248"/>
      <c r="U26" s="187"/>
      <c r="V26" s="248"/>
      <c r="W26" s="187"/>
      <c r="X26" s="248"/>
      <c r="Y26" s="264"/>
      <c r="Z26" s="186">
        <f t="shared" si="91"/>
        <v>0</v>
      </c>
      <c r="AA26" s="264"/>
      <c r="AB26" s="180"/>
      <c r="AC26" s="180"/>
      <c r="AD26" s="180"/>
      <c r="AE26" s="179"/>
      <c r="AF26" s="233">
        <f t="shared" si="115"/>
        <v>0</v>
      </c>
      <c r="AG26" s="225">
        <f t="shared" si="100"/>
        <v>0</v>
      </c>
      <c r="AH26" s="234">
        <f t="shared" si="101"/>
        <v>0</v>
      </c>
      <c r="AI26" s="185">
        <f t="shared" si="102"/>
        <v>0</v>
      </c>
      <c r="AJ26" s="185">
        <f t="shared" si="103"/>
        <v>0</v>
      </c>
      <c r="AK26" s="186">
        <f t="shared" si="104"/>
        <v>0</v>
      </c>
      <c r="AL26" s="186">
        <f t="shared" si="105"/>
        <v>0</v>
      </c>
      <c r="AM26" s="180"/>
      <c r="AN26" s="180"/>
      <c r="AO26" s="233">
        <f t="shared" si="116"/>
        <v>0</v>
      </c>
      <c r="AP26" s="225">
        <f t="shared" si="106"/>
        <v>0</v>
      </c>
      <c r="AQ26" s="234">
        <f t="shared" si="107"/>
        <v>0</v>
      </c>
      <c r="AR26" s="185">
        <f t="shared" si="108"/>
        <v>0</v>
      </c>
      <c r="AS26" s="185">
        <f t="shared" si="109"/>
        <v>0</v>
      </c>
      <c r="AT26" s="186">
        <f t="shared" si="110"/>
        <v>0</v>
      </c>
      <c r="AU26" s="186">
        <f t="shared" si="111"/>
        <v>0</v>
      </c>
      <c r="AV26" s="180"/>
      <c r="AW26" s="180"/>
      <c r="AX26" s="186">
        <f>T26+AI26+AR26</f>
        <v>0</v>
      </c>
      <c r="AY26" s="187"/>
      <c r="AZ26" s="185">
        <f>V26+AJ26+AS26</f>
        <v>0</v>
      </c>
      <c r="BA26" s="187"/>
      <c r="BB26" s="186">
        <f>X26+AK26+AT26</f>
        <v>0</v>
      </c>
      <c r="BC26" s="187"/>
      <c r="BD26" s="186">
        <f t="shared" si="112"/>
        <v>0</v>
      </c>
      <c r="BE26" s="187"/>
      <c r="BF26" s="180"/>
      <c r="BG26" s="180"/>
      <c r="BH26" s="180"/>
      <c r="BI26" s="180"/>
      <c r="BL26" s="244"/>
      <c r="BM26" s="245"/>
      <c r="BN26" s="246"/>
      <c r="BO26" s="247"/>
      <c r="BP26" s="247"/>
      <c r="BQ26" s="248"/>
      <c r="BR26" s="265">
        <f t="shared" si="119"/>
        <v>0</v>
      </c>
      <c r="BS26" s="180"/>
      <c r="BU26" s="244"/>
      <c r="BV26" s="245"/>
      <c r="BW26" s="246"/>
      <c r="BX26" s="247"/>
      <c r="BY26" s="247"/>
      <c r="BZ26" s="248"/>
      <c r="CA26" s="265">
        <f t="shared" si="120"/>
        <v>0</v>
      </c>
      <c r="CB26" s="180"/>
      <c r="CD26" s="186">
        <f t="shared" si="113"/>
        <v>0</v>
      </c>
      <c r="CE26" s="185">
        <f t="shared" si="113"/>
        <v>0</v>
      </c>
      <c r="CF26" s="186">
        <f t="shared" si="113"/>
        <v>0</v>
      </c>
      <c r="CG26" s="186">
        <f t="shared" si="114"/>
        <v>0</v>
      </c>
      <c r="CH26" s="180"/>
      <c r="CJ26" s="186">
        <f>T26+BO26+BX26</f>
        <v>0</v>
      </c>
      <c r="CK26" s="187"/>
      <c r="CL26" s="186">
        <f>V26+BP26+BY26</f>
        <v>0</v>
      </c>
      <c r="CM26" s="187"/>
      <c r="CN26" s="186">
        <f>X26+BQ26+BZ26</f>
        <v>0</v>
      </c>
      <c r="CO26" s="187"/>
      <c r="CP26" s="186">
        <f t="shared" si="117"/>
        <v>0</v>
      </c>
      <c r="CQ26" s="187"/>
      <c r="CR26" s="180"/>
    </row>
    <row r="27" spans="1:96" x14ac:dyDescent="0.35">
      <c r="B27" s="201" t="s">
        <v>191</v>
      </c>
      <c r="C27" s="207"/>
      <c r="D27" s="243"/>
      <c r="E27" s="244"/>
      <c r="F27" s="245"/>
      <c r="G27" s="246"/>
      <c r="H27" s="247"/>
      <c r="I27" s="247"/>
      <c r="J27" s="248"/>
      <c r="K27" s="265">
        <f t="shared" si="118"/>
        <v>0</v>
      </c>
      <c r="L27" s="180"/>
      <c r="M27" s="207"/>
      <c r="N27" s="248"/>
      <c r="O27" s="248"/>
      <c r="P27" s="248"/>
      <c r="Q27" s="186">
        <f t="shared" si="99"/>
        <v>0</v>
      </c>
      <c r="R27" s="180"/>
      <c r="S27" s="179"/>
      <c r="T27" s="248"/>
      <c r="U27" s="187"/>
      <c r="V27" s="248"/>
      <c r="W27" s="187"/>
      <c r="X27" s="248"/>
      <c r="Y27" s="264"/>
      <c r="Z27" s="186">
        <f t="shared" si="91"/>
        <v>0</v>
      </c>
      <c r="AA27" s="264"/>
      <c r="AB27" s="180"/>
      <c r="AC27" s="180"/>
      <c r="AD27" s="180"/>
      <c r="AE27" s="179"/>
      <c r="AF27" s="233">
        <f t="shared" si="115"/>
        <v>0</v>
      </c>
      <c r="AG27" s="225">
        <f t="shared" si="100"/>
        <v>0</v>
      </c>
      <c r="AH27" s="234">
        <f t="shared" si="101"/>
        <v>0</v>
      </c>
      <c r="AI27" s="185">
        <f t="shared" si="102"/>
        <v>0</v>
      </c>
      <c r="AJ27" s="185">
        <f t="shared" si="103"/>
        <v>0</v>
      </c>
      <c r="AK27" s="186">
        <f t="shared" si="104"/>
        <v>0</v>
      </c>
      <c r="AL27" s="186">
        <f t="shared" si="105"/>
        <v>0</v>
      </c>
      <c r="AM27" s="180"/>
      <c r="AN27" s="180"/>
      <c r="AO27" s="233">
        <f t="shared" si="116"/>
        <v>0</v>
      </c>
      <c r="AP27" s="225">
        <f t="shared" si="106"/>
        <v>0</v>
      </c>
      <c r="AQ27" s="234">
        <f t="shared" si="107"/>
        <v>0</v>
      </c>
      <c r="AR27" s="185">
        <f t="shared" si="108"/>
        <v>0</v>
      </c>
      <c r="AS27" s="185">
        <f t="shared" si="109"/>
        <v>0</v>
      </c>
      <c r="AT27" s="186">
        <f t="shared" si="110"/>
        <v>0</v>
      </c>
      <c r="AU27" s="186">
        <f t="shared" si="111"/>
        <v>0</v>
      </c>
      <c r="AV27" s="180"/>
      <c r="AW27" s="180"/>
      <c r="AX27" s="186">
        <f>T27+AI27+AR27</f>
        <v>0</v>
      </c>
      <c r="AY27" s="187"/>
      <c r="AZ27" s="185">
        <f>V27+AJ27+AS27</f>
        <v>0</v>
      </c>
      <c r="BA27" s="187"/>
      <c r="BB27" s="186">
        <f>X27+AK27+AT27</f>
        <v>0</v>
      </c>
      <c r="BC27" s="187"/>
      <c r="BD27" s="186">
        <f t="shared" si="112"/>
        <v>0</v>
      </c>
      <c r="BE27" s="187"/>
      <c r="BF27" s="180"/>
      <c r="BG27" s="180"/>
      <c r="BH27" s="180"/>
      <c r="BI27" s="180"/>
      <c r="BL27" s="244"/>
      <c r="BM27" s="245"/>
      <c r="BN27" s="246"/>
      <c r="BO27" s="247"/>
      <c r="BP27" s="247"/>
      <c r="BQ27" s="248"/>
      <c r="BR27" s="265">
        <f t="shared" si="119"/>
        <v>0</v>
      </c>
      <c r="BS27" s="180"/>
      <c r="BU27" s="244"/>
      <c r="BV27" s="245"/>
      <c r="BW27" s="246"/>
      <c r="BX27" s="247"/>
      <c r="BY27" s="247"/>
      <c r="BZ27" s="248"/>
      <c r="CA27" s="265">
        <f t="shared" si="120"/>
        <v>0</v>
      </c>
      <c r="CB27" s="180"/>
      <c r="CD27" s="186">
        <f t="shared" si="113"/>
        <v>0</v>
      </c>
      <c r="CE27" s="185">
        <f t="shared" si="113"/>
        <v>0</v>
      </c>
      <c r="CF27" s="186">
        <f t="shared" si="113"/>
        <v>0</v>
      </c>
      <c r="CG27" s="186">
        <f t="shared" si="114"/>
        <v>0</v>
      </c>
      <c r="CH27" s="180"/>
      <c r="CJ27" s="186">
        <f>T27+BO27+BX27</f>
        <v>0</v>
      </c>
      <c r="CK27" s="187"/>
      <c r="CL27" s="186">
        <f>V27+BP27+BY27</f>
        <v>0</v>
      </c>
      <c r="CM27" s="187"/>
      <c r="CN27" s="186">
        <f>X27+BQ27+BZ27</f>
        <v>0</v>
      </c>
      <c r="CO27" s="187"/>
      <c r="CP27" s="186">
        <f t="shared" si="117"/>
        <v>0</v>
      </c>
      <c r="CQ27" s="187"/>
      <c r="CR27" s="180"/>
    </row>
    <row r="28" spans="1:96" s="79" customFormat="1" x14ac:dyDescent="0.35">
      <c r="A28" s="190">
        <v>1.4</v>
      </c>
      <c r="B28" s="200" t="s">
        <v>169</v>
      </c>
      <c r="C28" s="206"/>
      <c r="D28" s="199"/>
      <c r="E28" s="232"/>
      <c r="F28" s="224"/>
      <c r="G28" s="217"/>
      <c r="H28" s="184">
        <f t="shared" ref="H28:X28" si="121">SUM(H29:H33)</f>
        <v>0</v>
      </c>
      <c r="I28" s="179">
        <f t="shared" si="121"/>
        <v>0</v>
      </c>
      <c r="J28" s="179">
        <f t="shared" si="121"/>
        <v>0</v>
      </c>
      <c r="K28" s="179">
        <f t="shared" si="121"/>
        <v>0</v>
      </c>
      <c r="L28" s="179"/>
      <c r="M28" s="206"/>
      <c r="N28" s="184">
        <f t="shared" si="121"/>
        <v>0</v>
      </c>
      <c r="O28" s="179">
        <f t="shared" si="121"/>
        <v>0</v>
      </c>
      <c r="P28" s="179">
        <f t="shared" si="121"/>
        <v>0</v>
      </c>
      <c r="Q28" s="179">
        <f t="shared" si="121"/>
        <v>0</v>
      </c>
      <c r="R28" s="179"/>
      <c r="S28" s="179"/>
      <c r="T28" s="184">
        <f t="shared" si="121"/>
        <v>0</v>
      </c>
      <c r="U28" s="179"/>
      <c r="V28" s="179">
        <f t="shared" si="121"/>
        <v>0</v>
      </c>
      <c r="W28" s="179"/>
      <c r="X28" s="179">
        <f t="shared" si="121"/>
        <v>0</v>
      </c>
      <c r="Y28" s="206"/>
      <c r="Z28" s="179">
        <f t="shared" si="91"/>
        <v>0</v>
      </c>
      <c r="AA28" s="206"/>
      <c r="AB28" s="179"/>
      <c r="AC28" s="179"/>
      <c r="AD28" s="179"/>
      <c r="AE28" s="179"/>
      <c r="AF28" s="232"/>
      <c r="AG28" s="224"/>
      <c r="AH28" s="217"/>
      <c r="AI28" s="184">
        <f t="shared" ref="AI28:AK28" si="122">SUM(AI29:AI33)</f>
        <v>0</v>
      </c>
      <c r="AJ28" s="179">
        <f t="shared" si="122"/>
        <v>0</v>
      </c>
      <c r="AK28" s="179">
        <f t="shared" si="122"/>
        <v>0</v>
      </c>
      <c r="AL28" s="179">
        <f t="shared" ref="AL28" si="123">SUM(AL29:AL33)</f>
        <v>0</v>
      </c>
      <c r="AM28" s="179"/>
      <c r="AN28" s="179"/>
      <c r="AO28" s="232"/>
      <c r="AP28" s="224"/>
      <c r="AQ28" s="217"/>
      <c r="AR28" s="184">
        <f t="shared" ref="AR28:AT28" si="124">SUM(AR29:AR33)</f>
        <v>0</v>
      </c>
      <c r="AS28" s="179">
        <f t="shared" si="124"/>
        <v>0</v>
      </c>
      <c r="AT28" s="179">
        <f t="shared" si="124"/>
        <v>0</v>
      </c>
      <c r="AU28" s="179">
        <f t="shared" ref="AU28" si="125">SUM(AU29:AU33)</f>
        <v>0</v>
      </c>
      <c r="AV28" s="179"/>
      <c r="AW28" s="179"/>
      <c r="AX28" s="184">
        <f>SUM(AX29:AX33)</f>
        <v>0</v>
      </c>
      <c r="AY28" s="179"/>
      <c r="AZ28" s="179">
        <f>SUM(AZ29:AZ33)</f>
        <v>0</v>
      </c>
      <c r="BA28" s="179"/>
      <c r="BB28" s="179">
        <f>SUM(BB29:BB33)</f>
        <v>0</v>
      </c>
      <c r="BC28" s="179"/>
      <c r="BD28" s="179">
        <f t="shared" ref="BD28" si="126">SUM(BD29:BD33)</f>
        <v>0</v>
      </c>
      <c r="BE28" s="179"/>
      <c r="BF28" s="179"/>
      <c r="BG28" s="179"/>
      <c r="BH28" s="179"/>
      <c r="BI28" s="179"/>
      <c r="BJ28" s="78"/>
      <c r="BK28" s="78"/>
      <c r="BL28" s="232"/>
      <c r="BM28" s="224"/>
      <c r="BN28" s="217"/>
      <c r="BO28" s="184">
        <f t="shared" ref="BO28:BR28" si="127">SUM(BO29:BO33)</f>
        <v>0</v>
      </c>
      <c r="BP28" s="179">
        <f t="shared" si="127"/>
        <v>0</v>
      </c>
      <c r="BQ28" s="179">
        <f t="shared" si="127"/>
        <v>0</v>
      </c>
      <c r="BR28" s="179">
        <f t="shared" si="127"/>
        <v>0</v>
      </c>
      <c r="BS28" s="179"/>
      <c r="BT28" s="78"/>
      <c r="BU28" s="232"/>
      <c r="BV28" s="224"/>
      <c r="BW28" s="217"/>
      <c r="BX28" s="184">
        <f t="shared" ref="BX28:CA28" si="128">SUM(BX29:BX33)</f>
        <v>0</v>
      </c>
      <c r="BY28" s="179">
        <f t="shared" si="128"/>
        <v>0</v>
      </c>
      <c r="BZ28" s="179">
        <f t="shared" si="128"/>
        <v>0</v>
      </c>
      <c r="CA28" s="179">
        <f t="shared" si="128"/>
        <v>0</v>
      </c>
      <c r="CB28" s="179"/>
      <c r="CC28" s="78"/>
      <c r="CD28" s="184">
        <f>SUM(CD29:CD33)</f>
        <v>0</v>
      </c>
      <c r="CE28" s="179">
        <f>SUM(CE29:CE33)</f>
        <v>0</v>
      </c>
      <c r="CF28" s="179">
        <f>SUM(CF29:CF33)</f>
        <v>0</v>
      </c>
      <c r="CG28" s="179">
        <f t="shared" ref="CG28" si="129">SUM(CG29:CG33)</f>
        <v>0</v>
      </c>
      <c r="CH28" s="179"/>
      <c r="CI28" s="78"/>
      <c r="CJ28" s="184">
        <f>SUM(CJ29:CJ33)</f>
        <v>0</v>
      </c>
      <c r="CK28" s="179"/>
      <c r="CL28" s="179">
        <f>SUM(CL29:CL33)</f>
        <v>0</v>
      </c>
      <c r="CM28" s="179"/>
      <c r="CN28" s="179">
        <f>SUM(CN29:CN33)</f>
        <v>0</v>
      </c>
      <c r="CO28" s="179"/>
      <c r="CP28" s="179">
        <f t="shared" ref="CP28" si="130">SUM(CP29:CP33)</f>
        <v>0</v>
      </c>
      <c r="CQ28" s="179"/>
      <c r="CR28" s="179"/>
    </row>
    <row r="29" spans="1:96" x14ac:dyDescent="0.35">
      <c r="B29" s="201" t="s">
        <v>191</v>
      </c>
      <c r="C29" s="207"/>
      <c r="D29" s="243"/>
      <c r="E29" s="244"/>
      <c r="F29" s="245"/>
      <c r="G29" s="246"/>
      <c r="H29" s="247"/>
      <c r="I29" s="247"/>
      <c r="J29" s="248"/>
      <c r="K29" s="265">
        <f>F29*G29</f>
        <v>0</v>
      </c>
      <c r="L29" s="180"/>
      <c r="M29" s="207"/>
      <c r="N29" s="248"/>
      <c r="O29" s="248"/>
      <c r="P29" s="248"/>
      <c r="Q29" s="186">
        <f t="shared" ref="Q29:Q33" si="131">SUM(N29:P29)</f>
        <v>0</v>
      </c>
      <c r="R29" s="180"/>
      <c r="S29" s="179"/>
      <c r="T29" s="248"/>
      <c r="U29" s="187"/>
      <c r="V29" s="248"/>
      <c r="W29" s="187"/>
      <c r="X29" s="248"/>
      <c r="Y29" s="264"/>
      <c r="Z29" s="186">
        <f t="shared" si="91"/>
        <v>0</v>
      </c>
      <c r="AA29" s="264"/>
      <c r="AB29" s="180"/>
      <c r="AC29" s="180"/>
      <c r="AD29" s="180"/>
      <c r="AE29" s="179"/>
      <c r="AF29" s="233">
        <f>BL29</f>
        <v>0</v>
      </c>
      <c r="AG29" s="225">
        <f t="shared" ref="AG29:AG33" si="132">BM29</f>
        <v>0</v>
      </c>
      <c r="AH29" s="234">
        <f t="shared" ref="AH29:AH33" si="133">BN29</f>
        <v>0</v>
      </c>
      <c r="AI29" s="185">
        <f t="shared" ref="AI29:AI33" si="134">BO29</f>
        <v>0</v>
      </c>
      <c r="AJ29" s="185">
        <f t="shared" ref="AJ29:AJ33" si="135">BP29</f>
        <v>0</v>
      </c>
      <c r="AK29" s="186">
        <f t="shared" ref="AK29:AK33" si="136">BQ29</f>
        <v>0</v>
      </c>
      <c r="AL29" s="186">
        <f t="shared" ref="AL29:AL33" si="137">SUM(AI29:AK29)</f>
        <v>0</v>
      </c>
      <c r="AM29" s="180"/>
      <c r="AN29" s="180"/>
      <c r="AO29" s="233">
        <f>BU29</f>
        <v>0</v>
      </c>
      <c r="AP29" s="225">
        <f t="shared" ref="AP29:AP33" si="138">BV29</f>
        <v>0</v>
      </c>
      <c r="AQ29" s="234">
        <f t="shared" ref="AQ29:AQ33" si="139">BW29</f>
        <v>0</v>
      </c>
      <c r="AR29" s="185">
        <f t="shared" ref="AR29:AR33" si="140">BX29</f>
        <v>0</v>
      </c>
      <c r="AS29" s="185">
        <f t="shared" ref="AS29:AS33" si="141">BY29</f>
        <v>0</v>
      </c>
      <c r="AT29" s="186">
        <f t="shared" ref="AT29:AT33" si="142">BZ29</f>
        <v>0</v>
      </c>
      <c r="AU29" s="186">
        <f t="shared" ref="AU29:AU33" si="143">SUM(AR29:AT29)</f>
        <v>0</v>
      </c>
      <c r="AV29" s="180"/>
      <c r="AW29" s="180"/>
      <c r="AX29" s="186">
        <f>T29+AI29+AR29</f>
        <v>0</v>
      </c>
      <c r="AY29" s="187"/>
      <c r="AZ29" s="185">
        <f>V29+AJ29+AS29</f>
        <v>0</v>
      </c>
      <c r="BA29" s="187"/>
      <c r="BB29" s="186">
        <f>X29+AK29+AT29</f>
        <v>0</v>
      </c>
      <c r="BC29" s="187"/>
      <c r="BD29" s="186">
        <f t="shared" ref="BD29:BD33" si="144">SUM(AX29:BB29)</f>
        <v>0</v>
      </c>
      <c r="BE29" s="187"/>
      <c r="BF29" s="180"/>
      <c r="BG29" s="180"/>
      <c r="BH29" s="180"/>
      <c r="BI29" s="180"/>
      <c r="BL29" s="244"/>
      <c r="BM29" s="245"/>
      <c r="BN29" s="246"/>
      <c r="BO29" s="247"/>
      <c r="BP29" s="247"/>
      <c r="BQ29" s="248"/>
      <c r="BR29" s="265">
        <f>BM29*BN29</f>
        <v>0</v>
      </c>
      <c r="BS29" s="180"/>
      <c r="BU29" s="244"/>
      <c r="BV29" s="245"/>
      <c r="BW29" s="246"/>
      <c r="BX29" s="247"/>
      <c r="BY29" s="247"/>
      <c r="BZ29" s="248"/>
      <c r="CA29" s="265">
        <f>BV29*BW29</f>
        <v>0</v>
      </c>
      <c r="CB29" s="180"/>
      <c r="CD29" s="186">
        <f t="shared" ref="CD29:CF33" si="145">H29+BO29+BX29</f>
        <v>0</v>
      </c>
      <c r="CE29" s="185">
        <f t="shared" si="145"/>
        <v>0</v>
      </c>
      <c r="CF29" s="186">
        <f t="shared" si="145"/>
        <v>0</v>
      </c>
      <c r="CG29" s="186">
        <f t="shared" ref="CG29:CG33" si="146">SUM(CD29:CF29)</f>
        <v>0</v>
      </c>
      <c r="CH29" s="180"/>
      <c r="CJ29" s="186">
        <f>T29+BO29+BX29</f>
        <v>0</v>
      </c>
      <c r="CK29" s="187"/>
      <c r="CL29" s="186">
        <f>V29+BP29+BY29</f>
        <v>0</v>
      </c>
      <c r="CM29" s="187"/>
      <c r="CN29" s="186">
        <f>X29+BQ29+BZ29</f>
        <v>0</v>
      </c>
      <c r="CO29" s="187"/>
      <c r="CP29" s="186">
        <f>CJ29+CL29+CN29</f>
        <v>0</v>
      </c>
      <c r="CQ29" s="187"/>
      <c r="CR29" s="180"/>
    </row>
    <row r="30" spans="1:96" x14ac:dyDescent="0.35">
      <c r="B30" s="201" t="s">
        <v>191</v>
      </c>
      <c r="C30" s="207"/>
      <c r="D30" s="243"/>
      <c r="E30" s="244"/>
      <c r="F30" s="245"/>
      <c r="G30" s="246"/>
      <c r="H30" s="247"/>
      <c r="I30" s="247"/>
      <c r="J30" s="248"/>
      <c r="K30" s="265">
        <f>F30*G30</f>
        <v>0</v>
      </c>
      <c r="L30" s="180"/>
      <c r="M30" s="207"/>
      <c r="N30" s="248"/>
      <c r="O30" s="248"/>
      <c r="P30" s="248"/>
      <c r="Q30" s="186">
        <f t="shared" si="131"/>
        <v>0</v>
      </c>
      <c r="R30" s="180"/>
      <c r="S30" s="179"/>
      <c r="T30" s="248"/>
      <c r="U30" s="187"/>
      <c r="V30" s="248"/>
      <c r="W30" s="187"/>
      <c r="X30" s="248"/>
      <c r="Y30" s="264"/>
      <c r="Z30" s="186">
        <f t="shared" si="91"/>
        <v>0</v>
      </c>
      <c r="AA30" s="264"/>
      <c r="AB30" s="180"/>
      <c r="AC30" s="180"/>
      <c r="AD30" s="180"/>
      <c r="AE30" s="179"/>
      <c r="AF30" s="233">
        <f t="shared" ref="AF30:AF33" si="147">BL30</f>
        <v>0</v>
      </c>
      <c r="AG30" s="225">
        <f t="shared" si="132"/>
        <v>0</v>
      </c>
      <c r="AH30" s="234">
        <f t="shared" si="133"/>
        <v>0</v>
      </c>
      <c r="AI30" s="185">
        <f t="shared" si="134"/>
        <v>0</v>
      </c>
      <c r="AJ30" s="185">
        <f t="shared" si="135"/>
        <v>0</v>
      </c>
      <c r="AK30" s="186">
        <f t="shared" si="136"/>
        <v>0</v>
      </c>
      <c r="AL30" s="186">
        <f t="shared" si="137"/>
        <v>0</v>
      </c>
      <c r="AM30" s="180"/>
      <c r="AN30" s="180"/>
      <c r="AO30" s="233">
        <f t="shared" ref="AO30:AO33" si="148">BU30</f>
        <v>0</v>
      </c>
      <c r="AP30" s="225">
        <f t="shared" si="138"/>
        <v>0</v>
      </c>
      <c r="AQ30" s="234">
        <f t="shared" si="139"/>
        <v>0</v>
      </c>
      <c r="AR30" s="185">
        <f t="shared" si="140"/>
        <v>0</v>
      </c>
      <c r="AS30" s="185">
        <f t="shared" si="141"/>
        <v>0</v>
      </c>
      <c r="AT30" s="186">
        <f t="shared" si="142"/>
        <v>0</v>
      </c>
      <c r="AU30" s="186">
        <f t="shared" si="143"/>
        <v>0</v>
      </c>
      <c r="AV30" s="180"/>
      <c r="AW30" s="180"/>
      <c r="AX30" s="186">
        <f>T30+AI30+AR30</f>
        <v>0</v>
      </c>
      <c r="AY30" s="187"/>
      <c r="AZ30" s="185">
        <f>V30+AJ30+AS30</f>
        <v>0</v>
      </c>
      <c r="BA30" s="187"/>
      <c r="BB30" s="186">
        <f>X30+AK30+AT30</f>
        <v>0</v>
      </c>
      <c r="BC30" s="187"/>
      <c r="BD30" s="186">
        <f t="shared" si="144"/>
        <v>0</v>
      </c>
      <c r="BE30" s="187"/>
      <c r="BF30" s="180"/>
      <c r="BG30" s="180"/>
      <c r="BH30" s="180"/>
      <c r="BI30" s="180"/>
      <c r="BL30" s="244"/>
      <c r="BM30" s="245"/>
      <c r="BN30" s="246"/>
      <c r="BO30" s="247"/>
      <c r="BP30" s="247"/>
      <c r="BQ30" s="248"/>
      <c r="BR30" s="265">
        <f>BM30*BN30</f>
        <v>0</v>
      </c>
      <c r="BS30" s="180"/>
      <c r="BU30" s="244"/>
      <c r="BV30" s="245"/>
      <c r="BW30" s="246"/>
      <c r="BX30" s="247"/>
      <c r="BY30" s="247"/>
      <c r="BZ30" s="248"/>
      <c r="CA30" s="265">
        <f>BV30*BW30</f>
        <v>0</v>
      </c>
      <c r="CB30" s="180"/>
      <c r="CD30" s="186">
        <f t="shared" si="145"/>
        <v>0</v>
      </c>
      <c r="CE30" s="185">
        <f t="shared" si="145"/>
        <v>0</v>
      </c>
      <c r="CF30" s="186">
        <f t="shared" si="145"/>
        <v>0</v>
      </c>
      <c r="CG30" s="186">
        <f t="shared" si="146"/>
        <v>0</v>
      </c>
      <c r="CH30" s="180"/>
      <c r="CJ30" s="186">
        <f>T30+BO30+BX30</f>
        <v>0</v>
      </c>
      <c r="CK30" s="187"/>
      <c r="CL30" s="186">
        <f>V30+BP30+BY30</f>
        <v>0</v>
      </c>
      <c r="CM30" s="187"/>
      <c r="CN30" s="186">
        <f>X30+BQ30+BZ30</f>
        <v>0</v>
      </c>
      <c r="CO30" s="187"/>
      <c r="CP30" s="186">
        <f t="shared" ref="CP30:CP33" si="149">CJ30+CL30+CN30</f>
        <v>0</v>
      </c>
      <c r="CQ30" s="187"/>
      <c r="CR30" s="180"/>
    </row>
    <row r="31" spans="1:96" x14ac:dyDescent="0.35">
      <c r="B31" s="201" t="s">
        <v>191</v>
      </c>
      <c r="C31" s="207"/>
      <c r="D31" s="243"/>
      <c r="E31" s="244"/>
      <c r="F31" s="245"/>
      <c r="G31" s="246"/>
      <c r="H31" s="247"/>
      <c r="I31" s="247"/>
      <c r="J31" s="248"/>
      <c r="K31" s="265">
        <f t="shared" ref="K31:K33" si="150">F31*G31</f>
        <v>0</v>
      </c>
      <c r="L31" s="180"/>
      <c r="M31" s="207"/>
      <c r="N31" s="248"/>
      <c r="O31" s="248"/>
      <c r="P31" s="248"/>
      <c r="Q31" s="186">
        <f t="shared" si="131"/>
        <v>0</v>
      </c>
      <c r="R31" s="180"/>
      <c r="S31" s="179"/>
      <c r="T31" s="248"/>
      <c r="U31" s="187"/>
      <c r="V31" s="248"/>
      <c r="W31" s="187"/>
      <c r="X31" s="248"/>
      <c r="Y31" s="264"/>
      <c r="Z31" s="186">
        <f t="shared" si="91"/>
        <v>0</v>
      </c>
      <c r="AA31" s="264"/>
      <c r="AB31" s="180"/>
      <c r="AC31" s="180"/>
      <c r="AD31" s="180"/>
      <c r="AE31" s="179"/>
      <c r="AF31" s="233">
        <f t="shared" si="147"/>
        <v>0</v>
      </c>
      <c r="AG31" s="225">
        <f t="shared" si="132"/>
        <v>0</v>
      </c>
      <c r="AH31" s="234">
        <f t="shared" si="133"/>
        <v>0</v>
      </c>
      <c r="AI31" s="185">
        <f t="shared" si="134"/>
        <v>0</v>
      </c>
      <c r="AJ31" s="185">
        <f t="shared" si="135"/>
        <v>0</v>
      </c>
      <c r="AK31" s="186">
        <f t="shared" si="136"/>
        <v>0</v>
      </c>
      <c r="AL31" s="186">
        <f t="shared" si="137"/>
        <v>0</v>
      </c>
      <c r="AM31" s="180"/>
      <c r="AN31" s="180"/>
      <c r="AO31" s="233">
        <f t="shared" si="148"/>
        <v>0</v>
      </c>
      <c r="AP31" s="225">
        <f t="shared" si="138"/>
        <v>0</v>
      </c>
      <c r="AQ31" s="234">
        <f t="shared" si="139"/>
        <v>0</v>
      </c>
      <c r="AR31" s="185">
        <f t="shared" si="140"/>
        <v>0</v>
      </c>
      <c r="AS31" s="185">
        <f t="shared" si="141"/>
        <v>0</v>
      </c>
      <c r="AT31" s="186">
        <f t="shared" si="142"/>
        <v>0</v>
      </c>
      <c r="AU31" s="186">
        <f t="shared" si="143"/>
        <v>0</v>
      </c>
      <c r="AV31" s="180"/>
      <c r="AW31" s="180"/>
      <c r="AX31" s="186">
        <f>T31+AI31+AR31</f>
        <v>0</v>
      </c>
      <c r="AY31" s="187"/>
      <c r="AZ31" s="185">
        <f>V31+AJ31+AS31</f>
        <v>0</v>
      </c>
      <c r="BA31" s="187"/>
      <c r="BB31" s="186">
        <f>X31+AK31+AT31</f>
        <v>0</v>
      </c>
      <c r="BC31" s="187"/>
      <c r="BD31" s="186">
        <f t="shared" si="144"/>
        <v>0</v>
      </c>
      <c r="BE31" s="187"/>
      <c r="BF31" s="180"/>
      <c r="BG31" s="180"/>
      <c r="BH31" s="180"/>
      <c r="BI31" s="180"/>
      <c r="BL31" s="244"/>
      <c r="BM31" s="245"/>
      <c r="BN31" s="246"/>
      <c r="BO31" s="247"/>
      <c r="BP31" s="247"/>
      <c r="BQ31" s="248"/>
      <c r="BR31" s="265">
        <f t="shared" ref="BR31:BR33" si="151">BM31*BN31</f>
        <v>0</v>
      </c>
      <c r="BS31" s="180"/>
      <c r="BU31" s="244"/>
      <c r="BV31" s="245"/>
      <c r="BW31" s="246"/>
      <c r="BX31" s="247"/>
      <c r="BY31" s="247"/>
      <c r="BZ31" s="248"/>
      <c r="CA31" s="265">
        <f t="shared" ref="CA31:CA33" si="152">BV31*BW31</f>
        <v>0</v>
      </c>
      <c r="CB31" s="180"/>
      <c r="CD31" s="186">
        <f t="shared" si="145"/>
        <v>0</v>
      </c>
      <c r="CE31" s="185">
        <f t="shared" si="145"/>
        <v>0</v>
      </c>
      <c r="CF31" s="186">
        <f t="shared" si="145"/>
        <v>0</v>
      </c>
      <c r="CG31" s="186">
        <f t="shared" si="146"/>
        <v>0</v>
      </c>
      <c r="CH31" s="180"/>
      <c r="CJ31" s="186">
        <f>T31+BO31+BX31</f>
        <v>0</v>
      </c>
      <c r="CK31" s="187"/>
      <c r="CL31" s="186">
        <f>V31+BP31+BY31</f>
        <v>0</v>
      </c>
      <c r="CM31" s="187"/>
      <c r="CN31" s="186">
        <f>X31+BQ31+BZ31</f>
        <v>0</v>
      </c>
      <c r="CO31" s="187"/>
      <c r="CP31" s="186">
        <f t="shared" si="149"/>
        <v>0</v>
      </c>
      <c r="CQ31" s="187"/>
      <c r="CR31" s="180"/>
    </row>
    <row r="32" spans="1:96" x14ac:dyDescent="0.35">
      <c r="B32" s="201" t="s">
        <v>191</v>
      </c>
      <c r="C32" s="207"/>
      <c r="D32" s="243"/>
      <c r="E32" s="244"/>
      <c r="F32" s="245"/>
      <c r="G32" s="246"/>
      <c r="H32" s="247"/>
      <c r="I32" s="247"/>
      <c r="J32" s="248"/>
      <c r="K32" s="265">
        <f t="shared" si="150"/>
        <v>0</v>
      </c>
      <c r="L32" s="180"/>
      <c r="M32" s="207"/>
      <c r="N32" s="248"/>
      <c r="O32" s="248"/>
      <c r="P32" s="248"/>
      <c r="Q32" s="186">
        <f t="shared" si="131"/>
        <v>0</v>
      </c>
      <c r="R32" s="180"/>
      <c r="S32" s="179"/>
      <c r="T32" s="248"/>
      <c r="U32" s="187"/>
      <c r="V32" s="248"/>
      <c r="W32" s="187"/>
      <c r="X32" s="248"/>
      <c r="Y32" s="264"/>
      <c r="Z32" s="186">
        <f t="shared" si="91"/>
        <v>0</v>
      </c>
      <c r="AA32" s="264"/>
      <c r="AB32" s="180"/>
      <c r="AC32" s="180"/>
      <c r="AD32" s="180"/>
      <c r="AE32" s="179"/>
      <c r="AF32" s="233">
        <f t="shared" si="147"/>
        <v>0</v>
      </c>
      <c r="AG32" s="225">
        <f t="shared" si="132"/>
        <v>0</v>
      </c>
      <c r="AH32" s="234">
        <f t="shared" si="133"/>
        <v>0</v>
      </c>
      <c r="AI32" s="185">
        <f t="shared" si="134"/>
        <v>0</v>
      </c>
      <c r="AJ32" s="185">
        <f t="shared" si="135"/>
        <v>0</v>
      </c>
      <c r="AK32" s="186">
        <f t="shared" si="136"/>
        <v>0</v>
      </c>
      <c r="AL32" s="186">
        <f t="shared" si="137"/>
        <v>0</v>
      </c>
      <c r="AM32" s="180"/>
      <c r="AN32" s="180"/>
      <c r="AO32" s="233">
        <f t="shared" si="148"/>
        <v>0</v>
      </c>
      <c r="AP32" s="225">
        <f t="shared" si="138"/>
        <v>0</v>
      </c>
      <c r="AQ32" s="234">
        <f t="shared" si="139"/>
        <v>0</v>
      </c>
      <c r="AR32" s="185">
        <f t="shared" si="140"/>
        <v>0</v>
      </c>
      <c r="AS32" s="185">
        <f t="shared" si="141"/>
        <v>0</v>
      </c>
      <c r="AT32" s="186">
        <f t="shared" si="142"/>
        <v>0</v>
      </c>
      <c r="AU32" s="186">
        <f t="shared" si="143"/>
        <v>0</v>
      </c>
      <c r="AV32" s="180"/>
      <c r="AW32" s="180"/>
      <c r="AX32" s="186">
        <f>T32+AI32+AR32</f>
        <v>0</v>
      </c>
      <c r="AY32" s="187"/>
      <c r="AZ32" s="185">
        <f>V32+AJ32+AS32</f>
        <v>0</v>
      </c>
      <c r="BA32" s="187"/>
      <c r="BB32" s="186">
        <f>X32+AK32+AT32</f>
        <v>0</v>
      </c>
      <c r="BC32" s="187"/>
      <c r="BD32" s="186">
        <f t="shared" si="144"/>
        <v>0</v>
      </c>
      <c r="BE32" s="187"/>
      <c r="BF32" s="180"/>
      <c r="BG32" s="180"/>
      <c r="BH32" s="180"/>
      <c r="BI32" s="180"/>
      <c r="BL32" s="244"/>
      <c r="BM32" s="245"/>
      <c r="BN32" s="246"/>
      <c r="BO32" s="247"/>
      <c r="BP32" s="247"/>
      <c r="BQ32" s="248"/>
      <c r="BR32" s="265">
        <f t="shared" si="151"/>
        <v>0</v>
      </c>
      <c r="BS32" s="180"/>
      <c r="BU32" s="244"/>
      <c r="BV32" s="245"/>
      <c r="BW32" s="246"/>
      <c r="BX32" s="247"/>
      <c r="BY32" s="247"/>
      <c r="BZ32" s="248"/>
      <c r="CA32" s="265">
        <f t="shared" si="152"/>
        <v>0</v>
      </c>
      <c r="CB32" s="180"/>
      <c r="CD32" s="186">
        <f t="shared" si="145"/>
        <v>0</v>
      </c>
      <c r="CE32" s="185">
        <f t="shared" si="145"/>
        <v>0</v>
      </c>
      <c r="CF32" s="186">
        <f t="shared" si="145"/>
        <v>0</v>
      </c>
      <c r="CG32" s="186">
        <f t="shared" si="146"/>
        <v>0</v>
      </c>
      <c r="CH32" s="180"/>
      <c r="CJ32" s="186">
        <f>T32+BO32+BX32</f>
        <v>0</v>
      </c>
      <c r="CK32" s="187"/>
      <c r="CL32" s="186">
        <f>V32+BP32+BY32</f>
        <v>0</v>
      </c>
      <c r="CM32" s="187"/>
      <c r="CN32" s="186">
        <f>X32+BQ32+BZ32</f>
        <v>0</v>
      </c>
      <c r="CO32" s="187"/>
      <c r="CP32" s="186">
        <f t="shared" si="149"/>
        <v>0</v>
      </c>
      <c r="CQ32" s="187"/>
      <c r="CR32" s="180"/>
    </row>
    <row r="33" spans="1:96" x14ac:dyDescent="0.35">
      <c r="B33" s="201" t="s">
        <v>191</v>
      </c>
      <c r="C33" s="207"/>
      <c r="D33" s="243"/>
      <c r="E33" s="244"/>
      <c r="F33" s="245"/>
      <c r="G33" s="246"/>
      <c r="H33" s="247"/>
      <c r="I33" s="247"/>
      <c r="J33" s="248"/>
      <c r="K33" s="265">
        <f t="shared" si="150"/>
        <v>0</v>
      </c>
      <c r="L33" s="180"/>
      <c r="M33" s="207"/>
      <c r="N33" s="248"/>
      <c r="O33" s="248"/>
      <c r="P33" s="248"/>
      <c r="Q33" s="186">
        <f t="shared" si="131"/>
        <v>0</v>
      </c>
      <c r="R33" s="180"/>
      <c r="S33" s="179"/>
      <c r="T33" s="248"/>
      <c r="U33" s="187"/>
      <c r="V33" s="248"/>
      <c r="W33" s="187"/>
      <c r="X33" s="248"/>
      <c r="Y33" s="264"/>
      <c r="Z33" s="186">
        <f t="shared" si="91"/>
        <v>0</v>
      </c>
      <c r="AA33" s="264"/>
      <c r="AB33" s="180"/>
      <c r="AC33" s="180"/>
      <c r="AD33" s="180"/>
      <c r="AE33" s="179"/>
      <c r="AF33" s="233">
        <f t="shared" si="147"/>
        <v>0</v>
      </c>
      <c r="AG33" s="225">
        <f t="shared" si="132"/>
        <v>0</v>
      </c>
      <c r="AH33" s="234">
        <f t="shared" si="133"/>
        <v>0</v>
      </c>
      <c r="AI33" s="185">
        <f t="shared" si="134"/>
        <v>0</v>
      </c>
      <c r="AJ33" s="185">
        <f t="shared" si="135"/>
        <v>0</v>
      </c>
      <c r="AK33" s="186">
        <f t="shared" si="136"/>
        <v>0</v>
      </c>
      <c r="AL33" s="186">
        <f t="shared" si="137"/>
        <v>0</v>
      </c>
      <c r="AM33" s="180"/>
      <c r="AN33" s="180"/>
      <c r="AO33" s="233">
        <f t="shared" si="148"/>
        <v>0</v>
      </c>
      <c r="AP33" s="225">
        <f t="shared" si="138"/>
        <v>0</v>
      </c>
      <c r="AQ33" s="234">
        <f t="shared" si="139"/>
        <v>0</v>
      </c>
      <c r="AR33" s="185">
        <f t="shared" si="140"/>
        <v>0</v>
      </c>
      <c r="AS33" s="185">
        <f t="shared" si="141"/>
        <v>0</v>
      </c>
      <c r="AT33" s="186">
        <f t="shared" si="142"/>
        <v>0</v>
      </c>
      <c r="AU33" s="186">
        <f t="shared" si="143"/>
        <v>0</v>
      </c>
      <c r="AV33" s="180"/>
      <c r="AW33" s="180"/>
      <c r="AX33" s="186">
        <f>T33+AI33+AR33</f>
        <v>0</v>
      </c>
      <c r="AY33" s="187"/>
      <c r="AZ33" s="185">
        <f>V33+AJ33+AS33</f>
        <v>0</v>
      </c>
      <c r="BA33" s="187"/>
      <c r="BB33" s="186">
        <f>X33+AK33+AT33</f>
        <v>0</v>
      </c>
      <c r="BC33" s="187"/>
      <c r="BD33" s="186">
        <f t="shared" si="144"/>
        <v>0</v>
      </c>
      <c r="BE33" s="187"/>
      <c r="BF33" s="180"/>
      <c r="BG33" s="180"/>
      <c r="BH33" s="180"/>
      <c r="BI33" s="180"/>
      <c r="BL33" s="244"/>
      <c r="BM33" s="245"/>
      <c r="BN33" s="246"/>
      <c r="BO33" s="247"/>
      <c r="BP33" s="247"/>
      <c r="BQ33" s="248"/>
      <c r="BR33" s="265">
        <f t="shared" si="151"/>
        <v>0</v>
      </c>
      <c r="BS33" s="180"/>
      <c r="BU33" s="244"/>
      <c r="BV33" s="245"/>
      <c r="BW33" s="246"/>
      <c r="BX33" s="247"/>
      <c r="BY33" s="247"/>
      <c r="BZ33" s="248"/>
      <c r="CA33" s="265">
        <f t="shared" si="152"/>
        <v>0</v>
      </c>
      <c r="CB33" s="180"/>
      <c r="CD33" s="186">
        <f t="shared" si="145"/>
        <v>0</v>
      </c>
      <c r="CE33" s="185">
        <f t="shared" si="145"/>
        <v>0</v>
      </c>
      <c r="CF33" s="186">
        <f t="shared" si="145"/>
        <v>0</v>
      </c>
      <c r="CG33" s="186">
        <f t="shared" si="146"/>
        <v>0</v>
      </c>
      <c r="CH33" s="180"/>
      <c r="CJ33" s="186">
        <f>T33+BO33+BX33</f>
        <v>0</v>
      </c>
      <c r="CK33" s="187"/>
      <c r="CL33" s="186">
        <f>V33+BP33+BY33</f>
        <v>0</v>
      </c>
      <c r="CM33" s="187"/>
      <c r="CN33" s="186">
        <f>X33+BQ33+BZ33</f>
        <v>0</v>
      </c>
      <c r="CO33" s="187"/>
      <c r="CP33" s="186">
        <f t="shared" si="149"/>
        <v>0</v>
      </c>
      <c r="CQ33" s="187"/>
      <c r="CR33" s="180"/>
    </row>
    <row r="34" spans="1:96" s="79" customFormat="1" x14ac:dyDescent="0.35">
      <c r="A34" s="190">
        <v>1.5</v>
      </c>
      <c r="B34" s="200" t="s">
        <v>169</v>
      </c>
      <c r="C34" s="206"/>
      <c r="D34" s="199"/>
      <c r="E34" s="232"/>
      <c r="F34" s="224"/>
      <c r="G34" s="217"/>
      <c r="H34" s="179">
        <f t="shared" ref="H34:X34" si="153">SUM(H35:H39)</f>
        <v>0</v>
      </c>
      <c r="I34" s="179">
        <f t="shared" si="153"/>
        <v>0</v>
      </c>
      <c r="J34" s="179">
        <f t="shared" si="153"/>
        <v>0</v>
      </c>
      <c r="K34" s="179">
        <f t="shared" si="153"/>
        <v>0</v>
      </c>
      <c r="L34" s="179"/>
      <c r="M34" s="206"/>
      <c r="N34" s="184">
        <f t="shared" si="153"/>
        <v>0</v>
      </c>
      <c r="O34" s="179">
        <f t="shared" si="153"/>
        <v>0</v>
      </c>
      <c r="P34" s="179">
        <f t="shared" si="153"/>
        <v>0</v>
      </c>
      <c r="Q34" s="179">
        <f t="shared" si="153"/>
        <v>0</v>
      </c>
      <c r="R34" s="179"/>
      <c r="S34" s="179"/>
      <c r="T34" s="184">
        <f t="shared" si="153"/>
        <v>0</v>
      </c>
      <c r="U34" s="179"/>
      <c r="V34" s="179">
        <f t="shared" si="153"/>
        <v>0</v>
      </c>
      <c r="W34" s="179"/>
      <c r="X34" s="179">
        <f t="shared" si="153"/>
        <v>0</v>
      </c>
      <c r="Y34" s="206"/>
      <c r="Z34" s="179">
        <f t="shared" ref="Z34:Z39" si="154">T34+V34+X34</f>
        <v>0</v>
      </c>
      <c r="AA34" s="206"/>
      <c r="AB34" s="179"/>
      <c r="AC34" s="179"/>
      <c r="AD34" s="179"/>
      <c r="AE34" s="179"/>
      <c r="AF34" s="232"/>
      <c r="AG34" s="224"/>
      <c r="AH34" s="217"/>
      <c r="AI34" s="179">
        <f t="shared" ref="AI34:AL34" si="155">SUM(AI35:AI39)</f>
        <v>0</v>
      </c>
      <c r="AJ34" s="179">
        <f t="shared" si="155"/>
        <v>0</v>
      </c>
      <c r="AK34" s="179">
        <f t="shared" si="155"/>
        <v>0</v>
      </c>
      <c r="AL34" s="179">
        <f t="shared" si="155"/>
        <v>0</v>
      </c>
      <c r="AM34" s="179"/>
      <c r="AN34" s="179"/>
      <c r="AO34" s="232"/>
      <c r="AP34" s="224"/>
      <c r="AQ34" s="217"/>
      <c r="AR34" s="179">
        <f t="shared" ref="AR34:AU34" si="156">SUM(AR35:AR39)</f>
        <v>0</v>
      </c>
      <c r="AS34" s="179">
        <f t="shared" si="156"/>
        <v>0</v>
      </c>
      <c r="AT34" s="179">
        <f t="shared" si="156"/>
        <v>0</v>
      </c>
      <c r="AU34" s="179">
        <f t="shared" si="156"/>
        <v>0</v>
      </c>
      <c r="AV34" s="179"/>
      <c r="AW34" s="179"/>
      <c r="AX34" s="179">
        <f>SUM(AX35:AX39)</f>
        <v>0</v>
      </c>
      <c r="AY34" s="179"/>
      <c r="AZ34" s="179">
        <f>SUM(AZ35:AZ39)</f>
        <v>0</v>
      </c>
      <c r="BA34" s="179"/>
      <c r="BB34" s="179">
        <f>SUM(BB35:BB39)</f>
        <v>0</v>
      </c>
      <c r="BC34" s="179"/>
      <c r="BD34" s="179">
        <f t="shared" ref="BD34" si="157">SUM(BD35:BD39)</f>
        <v>0</v>
      </c>
      <c r="BE34" s="179"/>
      <c r="BF34" s="179"/>
      <c r="BG34" s="179"/>
      <c r="BH34" s="179"/>
      <c r="BI34" s="179"/>
      <c r="BJ34" s="78"/>
      <c r="BK34" s="78"/>
      <c r="BL34" s="232"/>
      <c r="BM34" s="224"/>
      <c r="BN34" s="217"/>
      <c r="BO34" s="179">
        <f t="shared" ref="BO34:BR34" si="158">SUM(BO35:BO39)</f>
        <v>0</v>
      </c>
      <c r="BP34" s="179">
        <f t="shared" si="158"/>
        <v>0</v>
      </c>
      <c r="BQ34" s="179">
        <f t="shared" si="158"/>
        <v>0</v>
      </c>
      <c r="BR34" s="179">
        <f t="shared" si="158"/>
        <v>0</v>
      </c>
      <c r="BS34" s="179"/>
      <c r="BT34" s="78"/>
      <c r="BU34" s="232"/>
      <c r="BV34" s="224"/>
      <c r="BW34" s="217"/>
      <c r="BX34" s="179">
        <f t="shared" ref="BX34:CA34" si="159">SUM(BX35:BX39)</f>
        <v>0</v>
      </c>
      <c r="BY34" s="179">
        <f t="shared" si="159"/>
        <v>0</v>
      </c>
      <c r="BZ34" s="179">
        <f t="shared" si="159"/>
        <v>0</v>
      </c>
      <c r="CA34" s="179">
        <f t="shared" si="159"/>
        <v>0</v>
      </c>
      <c r="CB34" s="179"/>
      <c r="CC34" s="78"/>
      <c r="CD34" s="179">
        <f>SUM(CD35:CD39)</f>
        <v>0</v>
      </c>
      <c r="CE34" s="179">
        <f>SUM(CE35:CE39)</f>
        <v>0</v>
      </c>
      <c r="CF34" s="179">
        <f>SUM(CF35:CF39)</f>
        <v>0</v>
      </c>
      <c r="CG34" s="179">
        <f t="shared" ref="CG34" si="160">SUM(CG35:CG39)</f>
        <v>0</v>
      </c>
      <c r="CH34" s="179"/>
      <c r="CI34" s="78"/>
      <c r="CJ34" s="184">
        <f>SUM(CJ35:CJ39)</f>
        <v>0</v>
      </c>
      <c r="CK34" s="179"/>
      <c r="CL34" s="179">
        <f>SUM(CL35:CL39)</f>
        <v>0</v>
      </c>
      <c r="CM34" s="179"/>
      <c r="CN34" s="179">
        <f>SUM(CN35:CN39)</f>
        <v>0</v>
      </c>
      <c r="CO34" s="179"/>
      <c r="CP34" s="179">
        <f t="shared" ref="CP34" si="161">SUM(CP35:CP39)</f>
        <v>0</v>
      </c>
      <c r="CQ34" s="179"/>
      <c r="CR34" s="179"/>
    </row>
    <row r="35" spans="1:96" x14ac:dyDescent="0.35">
      <c r="B35" s="201" t="s">
        <v>191</v>
      </c>
      <c r="C35" s="207"/>
      <c r="D35" s="243"/>
      <c r="E35" s="244"/>
      <c r="F35" s="245"/>
      <c r="G35" s="246"/>
      <c r="H35" s="247"/>
      <c r="I35" s="247"/>
      <c r="J35" s="248"/>
      <c r="K35" s="265">
        <f>F35*G35</f>
        <v>0</v>
      </c>
      <c r="L35" s="180"/>
      <c r="M35" s="207"/>
      <c r="N35" s="248"/>
      <c r="O35" s="248"/>
      <c r="P35" s="248"/>
      <c r="Q35" s="186">
        <f t="shared" ref="Q35:Q39" si="162">SUM(N35:P35)</f>
        <v>0</v>
      </c>
      <c r="R35" s="180"/>
      <c r="S35" s="179"/>
      <c r="T35" s="248"/>
      <c r="U35" s="187"/>
      <c r="V35" s="248"/>
      <c r="W35" s="187"/>
      <c r="X35" s="248"/>
      <c r="Y35" s="264"/>
      <c r="Z35" s="186">
        <f t="shared" si="154"/>
        <v>0</v>
      </c>
      <c r="AA35" s="264"/>
      <c r="AB35" s="180"/>
      <c r="AC35" s="180"/>
      <c r="AD35" s="180"/>
      <c r="AE35" s="179"/>
      <c r="AF35" s="233">
        <f>BL35</f>
        <v>0</v>
      </c>
      <c r="AG35" s="225">
        <f t="shared" ref="AG35:AG39" si="163">BM35</f>
        <v>0</v>
      </c>
      <c r="AH35" s="234">
        <f t="shared" ref="AH35:AH39" si="164">BN35</f>
        <v>0</v>
      </c>
      <c r="AI35" s="185">
        <f t="shared" ref="AI35:AI39" si="165">BO35</f>
        <v>0</v>
      </c>
      <c r="AJ35" s="185">
        <f t="shared" ref="AJ35:AJ39" si="166">BP35</f>
        <v>0</v>
      </c>
      <c r="AK35" s="186">
        <f t="shared" ref="AK35:AK39" si="167">BQ35</f>
        <v>0</v>
      </c>
      <c r="AL35" s="186">
        <f t="shared" ref="AL35:AL39" si="168">SUM(AI35:AK35)</f>
        <v>0</v>
      </c>
      <c r="AM35" s="180"/>
      <c r="AN35" s="180"/>
      <c r="AO35" s="233">
        <f>BU35</f>
        <v>0</v>
      </c>
      <c r="AP35" s="225">
        <f t="shared" ref="AP35:AP39" si="169">BV35</f>
        <v>0</v>
      </c>
      <c r="AQ35" s="234">
        <f t="shared" ref="AQ35:AQ39" si="170">BW35</f>
        <v>0</v>
      </c>
      <c r="AR35" s="185">
        <f t="shared" ref="AR35:AR39" si="171">BX35</f>
        <v>0</v>
      </c>
      <c r="AS35" s="185">
        <f t="shared" ref="AS35:AS39" si="172">BY35</f>
        <v>0</v>
      </c>
      <c r="AT35" s="186">
        <f t="shared" ref="AT35:AT39" si="173">BZ35</f>
        <v>0</v>
      </c>
      <c r="AU35" s="186">
        <f t="shared" ref="AU35:AU39" si="174">SUM(AR35:AT35)</f>
        <v>0</v>
      </c>
      <c r="AV35" s="180"/>
      <c r="AW35" s="180"/>
      <c r="AX35" s="186">
        <f>T35+AI35+AR35</f>
        <v>0</v>
      </c>
      <c r="AY35" s="187"/>
      <c r="AZ35" s="185">
        <f>V35+AJ35+AS35</f>
        <v>0</v>
      </c>
      <c r="BA35" s="187"/>
      <c r="BB35" s="186">
        <f>X35+AK35+AT35</f>
        <v>0</v>
      </c>
      <c r="BC35" s="187"/>
      <c r="BD35" s="186">
        <f t="shared" ref="BD35:BD39" si="175">SUM(AX35:BB35)</f>
        <v>0</v>
      </c>
      <c r="BE35" s="187"/>
      <c r="BF35" s="180"/>
      <c r="BG35" s="180"/>
      <c r="BH35" s="180"/>
      <c r="BI35" s="180"/>
      <c r="BL35" s="244"/>
      <c r="BM35" s="245"/>
      <c r="BN35" s="246"/>
      <c r="BO35" s="247"/>
      <c r="BP35" s="247"/>
      <c r="BQ35" s="248"/>
      <c r="BR35" s="265">
        <f>BM35*BN35</f>
        <v>0</v>
      </c>
      <c r="BS35" s="180"/>
      <c r="BU35" s="244"/>
      <c r="BV35" s="245"/>
      <c r="BW35" s="246"/>
      <c r="BX35" s="247"/>
      <c r="BY35" s="247"/>
      <c r="BZ35" s="248"/>
      <c r="CA35" s="265">
        <f>BV35*BW35</f>
        <v>0</v>
      </c>
      <c r="CB35" s="180"/>
      <c r="CD35" s="186">
        <f t="shared" ref="CD35:CF39" si="176">H35+BO35+BX35</f>
        <v>0</v>
      </c>
      <c r="CE35" s="185">
        <f t="shared" si="176"/>
        <v>0</v>
      </c>
      <c r="CF35" s="186">
        <f t="shared" si="176"/>
        <v>0</v>
      </c>
      <c r="CG35" s="186">
        <f t="shared" ref="CG35:CG39" si="177">SUM(CD35:CF35)</f>
        <v>0</v>
      </c>
      <c r="CH35" s="180"/>
      <c r="CJ35" s="186">
        <f>T35+BO35+BX35</f>
        <v>0</v>
      </c>
      <c r="CK35" s="187"/>
      <c r="CL35" s="186">
        <f>V35+BP35+BY35</f>
        <v>0</v>
      </c>
      <c r="CM35" s="187"/>
      <c r="CN35" s="186">
        <f>X35+BQ35+BZ35</f>
        <v>0</v>
      </c>
      <c r="CO35" s="187"/>
      <c r="CP35" s="186">
        <f>CJ35+CL35+CN35</f>
        <v>0</v>
      </c>
      <c r="CQ35" s="187"/>
      <c r="CR35" s="180"/>
    </row>
    <row r="36" spans="1:96" x14ac:dyDescent="0.35">
      <c r="B36" s="201" t="s">
        <v>191</v>
      </c>
      <c r="C36" s="207"/>
      <c r="D36" s="243"/>
      <c r="E36" s="244"/>
      <c r="F36" s="245"/>
      <c r="G36" s="246"/>
      <c r="H36" s="247"/>
      <c r="I36" s="247"/>
      <c r="J36" s="248"/>
      <c r="K36" s="265">
        <f>F36*G36</f>
        <v>0</v>
      </c>
      <c r="L36" s="180"/>
      <c r="M36" s="207"/>
      <c r="N36" s="248"/>
      <c r="O36" s="248"/>
      <c r="P36" s="248"/>
      <c r="Q36" s="186">
        <f t="shared" si="162"/>
        <v>0</v>
      </c>
      <c r="R36" s="180"/>
      <c r="S36" s="179"/>
      <c r="T36" s="248"/>
      <c r="U36" s="187"/>
      <c r="V36" s="248"/>
      <c r="W36" s="187"/>
      <c r="X36" s="248"/>
      <c r="Y36" s="264"/>
      <c r="Z36" s="186">
        <f t="shared" si="154"/>
        <v>0</v>
      </c>
      <c r="AA36" s="264"/>
      <c r="AB36" s="180"/>
      <c r="AC36" s="180"/>
      <c r="AD36" s="180"/>
      <c r="AE36" s="179"/>
      <c r="AF36" s="233">
        <f t="shared" ref="AF36:AF39" si="178">BL36</f>
        <v>0</v>
      </c>
      <c r="AG36" s="225">
        <f t="shared" si="163"/>
        <v>0</v>
      </c>
      <c r="AH36" s="234">
        <f t="shared" si="164"/>
        <v>0</v>
      </c>
      <c r="AI36" s="185">
        <f t="shared" si="165"/>
        <v>0</v>
      </c>
      <c r="AJ36" s="185">
        <f t="shared" si="166"/>
        <v>0</v>
      </c>
      <c r="AK36" s="186">
        <f t="shared" si="167"/>
        <v>0</v>
      </c>
      <c r="AL36" s="186">
        <f t="shared" si="168"/>
        <v>0</v>
      </c>
      <c r="AM36" s="180"/>
      <c r="AN36" s="180"/>
      <c r="AO36" s="233">
        <f t="shared" ref="AO36:AO39" si="179">BU36</f>
        <v>0</v>
      </c>
      <c r="AP36" s="225">
        <f t="shared" si="169"/>
        <v>0</v>
      </c>
      <c r="AQ36" s="234">
        <f t="shared" si="170"/>
        <v>0</v>
      </c>
      <c r="AR36" s="185">
        <f t="shared" si="171"/>
        <v>0</v>
      </c>
      <c r="AS36" s="185">
        <f t="shared" si="172"/>
        <v>0</v>
      </c>
      <c r="AT36" s="186">
        <f t="shared" si="173"/>
        <v>0</v>
      </c>
      <c r="AU36" s="186">
        <f t="shared" si="174"/>
        <v>0</v>
      </c>
      <c r="AV36" s="180"/>
      <c r="AW36" s="180"/>
      <c r="AX36" s="186">
        <f>T36+AI36+AR36</f>
        <v>0</v>
      </c>
      <c r="AY36" s="187"/>
      <c r="AZ36" s="185">
        <f>V36+AJ36+AS36</f>
        <v>0</v>
      </c>
      <c r="BA36" s="187"/>
      <c r="BB36" s="186">
        <f>X36+AK36+AT36</f>
        <v>0</v>
      </c>
      <c r="BC36" s="187"/>
      <c r="BD36" s="186">
        <f t="shared" si="175"/>
        <v>0</v>
      </c>
      <c r="BE36" s="187"/>
      <c r="BF36" s="180"/>
      <c r="BG36" s="180"/>
      <c r="BH36" s="180"/>
      <c r="BI36" s="180"/>
      <c r="BL36" s="244"/>
      <c r="BM36" s="245"/>
      <c r="BN36" s="246"/>
      <c r="BO36" s="247"/>
      <c r="BP36" s="247"/>
      <c r="BQ36" s="248"/>
      <c r="BR36" s="265">
        <f>BM36*BN36</f>
        <v>0</v>
      </c>
      <c r="BS36" s="180"/>
      <c r="BU36" s="244"/>
      <c r="BV36" s="245"/>
      <c r="BW36" s="246"/>
      <c r="BX36" s="247"/>
      <c r="BY36" s="247"/>
      <c r="BZ36" s="248"/>
      <c r="CA36" s="265">
        <f>BV36*BW36</f>
        <v>0</v>
      </c>
      <c r="CB36" s="180"/>
      <c r="CD36" s="186">
        <f t="shared" si="176"/>
        <v>0</v>
      </c>
      <c r="CE36" s="185">
        <f t="shared" si="176"/>
        <v>0</v>
      </c>
      <c r="CF36" s="186">
        <f t="shared" si="176"/>
        <v>0</v>
      </c>
      <c r="CG36" s="186">
        <f t="shared" si="177"/>
        <v>0</v>
      </c>
      <c r="CH36" s="180"/>
      <c r="CJ36" s="186">
        <f>T36+BO36+BX36</f>
        <v>0</v>
      </c>
      <c r="CK36" s="187"/>
      <c r="CL36" s="186">
        <f>V36+BP36+BY36</f>
        <v>0</v>
      </c>
      <c r="CM36" s="187"/>
      <c r="CN36" s="186">
        <f>X36+BQ36+BZ36</f>
        <v>0</v>
      </c>
      <c r="CO36" s="187"/>
      <c r="CP36" s="186">
        <f t="shared" ref="CP36:CP39" si="180">CJ36+CL36+CN36</f>
        <v>0</v>
      </c>
      <c r="CQ36" s="187"/>
      <c r="CR36" s="180"/>
    </row>
    <row r="37" spans="1:96" x14ac:dyDescent="0.35">
      <c r="B37" s="201" t="s">
        <v>191</v>
      </c>
      <c r="C37" s="207"/>
      <c r="D37" s="243"/>
      <c r="E37" s="244"/>
      <c r="F37" s="245"/>
      <c r="G37" s="246"/>
      <c r="H37" s="247"/>
      <c r="I37" s="247"/>
      <c r="J37" s="248"/>
      <c r="K37" s="265">
        <f t="shared" ref="K37:K39" si="181">F37*G37</f>
        <v>0</v>
      </c>
      <c r="L37" s="180"/>
      <c r="M37" s="207"/>
      <c r="N37" s="248"/>
      <c r="O37" s="248"/>
      <c r="P37" s="248"/>
      <c r="Q37" s="186">
        <f t="shared" si="162"/>
        <v>0</v>
      </c>
      <c r="R37" s="180"/>
      <c r="S37" s="179"/>
      <c r="T37" s="248"/>
      <c r="U37" s="187"/>
      <c r="V37" s="248"/>
      <c r="W37" s="187"/>
      <c r="X37" s="248"/>
      <c r="Y37" s="264"/>
      <c r="Z37" s="186">
        <f t="shared" si="154"/>
        <v>0</v>
      </c>
      <c r="AA37" s="264"/>
      <c r="AB37" s="180"/>
      <c r="AC37" s="180"/>
      <c r="AD37" s="180"/>
      <c r="AE37" s="179"/>
      <c r="AF37" s="233">
        <f t="shared" si="178"/>
        <v>0</v>
      </c>
      <c r="AG37" s="225">
        <f t="shared" si="163"/>
        <v>0</v>
      </c>
      <c r="AH37" s="234">
        <f t="shared" si="164"/>
        <v>0</v>
      </c>
      <c r="AI37" s="185">
        <f t="shared" si="165"/>
        <v>0</v>
      </c>
      <c r="AJ37" s="185">
        <f t="shared" si="166"/>
        <v>0</v>
      </c>
      <c r="AK37" s="186">
        <f t="shared" si="167"/>
        <v>0</v>
      </c>
      <c r="AL37" s="186">
        <f t="shared" si="168"/>
        <v>0</v>
      </c>
      <c r="AM37" s="180"/>
      <c r="AN37" s="180"/>
      <c r="AO37" s="233">
        <f t="shared" si="179"/>
        <v>0</v>
      </c>
      <c r="AP37" s="225">
        <f t="shared" si="169"/>
        <v>0</v>
      </c>
      <c r="AQ37" s="234">
        <f t="shared" si="170"/>
        <v>0</v>
      </c>
      <c r="AR37" s="185">
        <f t="shared" si="171"/>
        <v>0</v>
      </c>
      <c r="AS37" s="185">
        <f t="shared" si="172"/>
        <v>0</v>
      </c>
      <c r="AT37" s="186">
        <f t="shared" si="173"/>
        <v>0</v>
      </c>
      <c r="AU37" s="186">
        <f t="shared" si="174"/>
        <v>0</v>
      </c>
      <c r="AV37" s="180"/>
      <c r="AW37" s="180"/>
      <c r="AX37" s="186">
        <f>T37+AI37+AR37</f>
        <v>0</v>
      </c>
      <c r="AY37" s="187"/>
      <c r="AZ37" s="185">
        <f>V37+AJ37+AS37</f>
        <v>0</v>
      </c>
      <c r="BA37" s="187"/>
      <c r="BB37" s="186">
        <f>X37+AK37+AT37</f>
        <v>0</v>
      </c>
      <c r="BC37" s="187"/>
      <c r="BD37" s="186">
        <f t="shared" si="175"/>
        <v>0</v>
      </c>
      <c r="BE37" s="187"/>
      <c r="BF37" s="180"/>
      <c r="BG37" s="180"/>
      <c r="BH37" s="180"/>
      <c r="BI37" s="180"/>
      <c r="BL37" s="244"/>
      <c r="BM37" s="245"/>
      <c r="BN37" s="246"/>
      <c r="BO37" s="247"/>
      <c r="BP37" s="247"/>
      <c r="BQ37" s="248"/>
      <c r="BR37" s="265">
        <f t="shared" ref="BR37:BR39" si="182">BM37*BN37</f>
        <v>0</v>
      </c>
      <c r="BS37" s="180"/>
      <c r="BU37" s="244"/>
      <c r="BV37" s="245"/>
      <c r="BW37" s="246"/>
      <c r="BX37" s="247"/>
      <c r="BY37" s="247"/>
      <c r="BZ37" s="248"/>
      <c r="CA37" s="265">
        <f t="shared" ref="CA37:CA39" si="183">BV37*BW37</f>
        <v>0</v>
      </c>
      <c r="CB37" s="180"/>
      <c r="CD37" s="186">
        <f t="shared" si="176"/>
        <v>0</v>
      </c>
      <c r="CE37" s="185">
        <f t="shared" si="176"/>
        <v>0</v>
      </c>
      <c r="CF37" s="186">
        <f t="shared" si="176"/>
        <v>0</v>
      </c>
      <c r="CG37" s="186">
        <f t="shared" si="177"/>
        <v>0</v>
      </c>
      <c r="CH37" s="180"/>
      <c r="CJ37" s="186">
        <f>T37+BO37+BX37</f>
        <v>0</v>
      </c>
      <c r="CK37" s="187"/>
      <c r="CL37" s="186">
        <f>V37+BP37+BY37</f>
        <v>0</v>
      </c>
      <c r="CM37" s="187"/>
      <c r="CN37" s="186">
        <f>X37+BQ37+BZ37</f>
        <v>0</v>
      </c>
      <c r="CO37" s="187"/>
      <c r="CP37" s="186">
        <f t="shared" si="180"/>
        <v>0</v>
      </c>
      <c r="CQ37" s="187"/>
      <c r="CR37" s="180"/>
    </row>
    <row r="38" spans="1:96" x14ac:dyDescent="0.35">
      <c r="B38" s="201" t="s">
        <v>191</v>
      </c>
      <c r="C38" s="207"/>
      <c r="D38" s="243"/>
      <c r="E38" s="244"/>
      <c r="F38" s="245"/>
      <c r="G38" s="246"/>
      <c r="H38" s="247"/>
      <c r="I38" s="247"/>
      <c r="J38" s="248"/>
      <c r="K38" s="265">
        <f t="shared" si="181"/>
        <v>0</v>
      </c>
      <c r="L38" s="180"/>
      <c r="M38" s="207"/>
      <c r="N38" s="248"/>
      <c r="O38" s="248"/>
      <c r="P38" s="248"/>
      <c r="Q38" s="186">
        <f t="shared" si="162"/>
        <v>0</v>
      </c>
      <c r="R38" s="180"/>
      <c r="S38" s="179"/>
      <c r="T38" s="248"/>
      <c r="U38" s="187"/>
      <c r="V38" s="248"/>
      <c r="W38" s="187"/>
      <c r="X38" s="248"/>
      <c r="Y38" s="264"/>
      <c r="Z38" s="186">
        <f t="shared" si="154"/>
        <v>0</v>
      </c>
      <c r="AA38" s="264"/>
      <c r="AB38" s="180"/>
      <c r="AC38" s="180"/>
      <c r="AD38" s="180"/>
      <c r="AE38" s="179"/>
      <c r="AF38" s="233">
        <f t="shared" si="178"/>
        <v>0</v>
      </c>
      <c r="AG38" s="225">
        <f t="shared" si="163"/>
        <v>0</v>
      </c>
      <c r="AH38" s="234">
        <f t="shared" si="164"/>
        <v>0</v>
      </c>
      <c r="AI38" s="185">
        <f t="shared" si="165"/>
        <v>0</v>
      </c>
      <c r="AJ38" s="185">
        <f t="shared" si="166"/>
        <v>0</v>
      </c>
      <c r="AK38" s="186">
        <f t="shared" si="167"/>
        <v>0</v>
      </c>
      <c r="AL38" s="186">
        <f t="shared" si="168"/>
        <v>0</v>
      </c>
      <c r="AM38" s="180"/>
      <c r="AN38" s="180"/>
      <c r="AO38" s="233">
        <f t="shared" si="179"/>
        <v>0</v>
      </c>
      <c r="AP38" s="225">
        <f t="shared" si="169"/>
        <v>0</v>
      </c>
      <c r="AQ38" s="234">
        <f t="shared" si="170"/>
        <v>0</v>
      </c>
      <c r="AR38" s="185">
        <f t="shared" si="171"/>
        <v>0</v>
      </c>
      <c r="AS38" s="185">
        <f t="shared" si="172"/>
        <v>0</v>
      </c>
      <c r="AT38" s="186">
        <f t="shared" si="173"/>
        <v>0</v>
      </c>
      <c r="AU38" s="186">
        <f t="shared" si="174"/>
        <v>0</v>
      </c>
      <c r="AV38" s="180"/>
      <c r="AW38" s="180"/>
      <c r="AX38" s="186">
        <f>T38+AI38+AR38</f>
        <v>0</v>
      </c>
      <c r="AY38" s="187"/>
      <c r="AZ38" s="185">
        <f>V38+AJ38+AS38</f>
        <v>0</v>
      </c>
      <c r="BA38" s="187"/>
      <c r="BB38" s="186">
        <f>X38+AK38+AT38</f>
        <v>0</v>
      </c>
      <c r="BC38" s="187"/>
      <c r="BD38" s="186">
        <f t="shared" si="175"/>
        <v>0</v>
      </c>
      <c r="BE38" s="187"/>
      <c r="BF38" s="180"/>
      <c r="BG38" s="180"/>
      <c r="BH38" s="180"/>
      <c r="BI38" s="180"/>
      <c r="BL38" s="244"/>
      <c r="BM38" s="245"/>
      <c r="BN38" s="246"/>
      <c r="BO38" s="247"/>
      <c r="BP38" s="247"/>
      <c r="BQ38" s="248"/>
      <c r="BR38" s="265">
        <f t="shared" si="182"/>
        <v>0</v>
      </c>
      <c r="BS38" s="180"/>
      <c r="BU38" s="244"/>
      <c r="BV38" s="245"/>
      <c r="BW38" s="246"/>
      <c r="BX38" s="247"/>
      <c r="BY38" s="247"/>
      <c r="BZ38" s="248"/>
      <c r="CA38" s="265">
        <f t="shared" si="183"/>
        <v>0</v>
      </c>
      <c r="CB38" s="180"/>
      <c r="CD38" s="186">
        <f t="shared" si="176"/>
        <v>0</v>
      </c>
      <c r="CE38" s="185">
        <f t="shared" si="176"/>
        <v>0</v>
      </c>
      <c r="CF38" s="186">
        <f t="shared" si="176"/>
        <v>0</v>
      </c>
      <c r="CG38" s="186">
        <f t="shared" si="177"/>
        <v>0</v>
      </c>
      <c r="CH38" s="180"/>
      <c r="CJ38" s="186">
        <f>T38+BO38+BX38</f>
        <v>0</v>
      </c>
      <c r="CK38" s="187"/>
      <c r="CL38" s="186">
        <f>V38+BP38+BY38</f>
        <v>0</v>
      </c>
      <c r="CM38" s="187"/>
      <c r="CN38" s="186">
        <f>X38+BQ38+BZ38</f>
        <v>0</v>
      </c>
      <c r="CO38" s="187"/>
      <c r="CP38" s="186">
        <f t="shared" si="180"/>
        <v>0</v>
      </c>
      <c r="CQ38" s="187"/>
      <c r="CR38" s="180"/>
    </row>
    <row r="39" spans="1:96" x14ac:dyDescent="0.35">
      <c r="B39" s="201" t="s">
        <v>191</v>
      </c>
      <c r="C39" s="207"/>
      <c r="D39" s="243"/>
      <c r="E39" s="244"/>
      <c r="F39" s="245"/>
      <c r="G39" s="246"/>
      <c r="H39" s="247"/>
      <c r="I39" s="247"/>
      <c r="J39" s="248"/>
      <c r="K39" s="265">
        <f t="shared" si="181"/>
        <v>0</v>
      </c>
      <c r="L39" s="180"/>
      <c r="M39" s="207"/>
      <c r="N39" s="248"/>
      <c r="O39" s="248"/>
      <c r="P39" s="248"/>
      <c r="Q39" s="186">
        <f t="shared" si="162"/>
        <v>0</v>
      </c>
      <c r="R39" s="180"/>
      <c r="S39" s="179"/>
      <c r="T39" s="248"/>
      <c r="U39" s="187"/>
      <c r="V39" s="248"/>
      <c r="W39" s="187"/>
      <c r="X39" s="248"/>
      <c r="Y39" s="264"/>
      <c r="Z39" s="186">
        <f t="shared" si="154"/>
        <v>0</v>
      </c>
      <c r="AA39" s="264"/>
      <c r="AB39" s="180"/>
      <c r="AC39" s="180"/>
      <c r="AD39" s="180"/>
      <c r="AE39" s="179"/>
      <c r="AF39" s="233">
        <f t="shared" si="178"/>
        <v>0</v>
      </c>
      <c r="AG39" s="225">
        <f t="shared" si="163"/>
        <v>0</v>
      </c>
      <c r="AH39" s="234">
        <f t="shared" si="164"/>
        <v>0</v>
      </c>
      <c r="AI39" s="185">
        <f t="shared" si="165"/>
        <v>0</v>
      </c>
      <c r="AJ39" s="185">
        <f t="shared" si="166"/>
        <v>0</v>
      </c>
      <c r="AK39" s="186">
        <f t="shared" si="167"/>
        <v>0</v>
      </c>
      <c r="AL39" s="186">
        <f t="shared" si="168"/>
        <v>0</v>
      </c>
      <c r="AM39" s="180"/>
      <c r="AN39" s="180"/>
      <c r="AO39" s="233">
        <f t="shared" si="179"/>
        <v>0</v>
      </c>
      <c r="AP39" s="225">
        <f t="shared" si="169"/>
        <v>0</v>
      </c>
      <c r="AQ39" s="234">
        <f t="shared" si="170"/>
        <v>0</v>
      </c>
      <c r="AR39" s="185">
        <f t="shared" si="171"/>
        <v>0</v>
      </c>
      <c r="AS39" s="185">
        <f t="shared" si="172"/>
        <v>0</v>
      </c>
      <c r="AT39" s="186">
        <f t="shared" si="173"/>
        <v>0</v>
      </c>
      <c r="AU39" s="186">
        <f t="shared" si="174"/>
        <v>0</v>
      </c>
      <c r="AV39" s="180"/>
      <c r="AW39" s="180"/>
      <c r="AX39" s="186">
        <f>T39+AI39+AR39</f>
        <v>0</v>
      </c>
      <c r="AY39" s="187"/>
      <c r="AZ39" s="185">
        <f>V39+AJ39+AS39</f>
        <v>0</v>
      </c>
      <c r="BA39" s="187"/>
      <c r="BB39" s="186">
        <f>X39+AK39+AT39</f>
        <v>0</v>
      </c>
      <c r="BC39" s="187"/>
      <c r="BD39" s="186">
        <f t="shared" si="175"/>
        <v>0</v>
      </c>
      <c r="BE39" s="187"/>
      <c r="BF39" s="180"/>
      <c r="BG39" s="180"/>
      <c r="BH39" s="180"/>
      <c r="BI39" s="180"/>
      <c r="BL39" s="244"/>
      <c r="BM39" s="245"/>
      <c r="BN39" s="246"/>
      <c r="BO39" s="247"/>
      <c r="BP39" s="247"/>
      <c r="BQ39" s="248"/>
      <c r="BR39" s="265">
        <f t="shared" si="182"/>
        <v>0</v>
      </c>
      <c r="BS39" s="180"/>
      <c r="BU39" s="244"/>
      <c r="BV39" s="245"/>
      <c r="BW39" s="246"/>
      <c r="BX39" s="247"/>
      <c r="BY39" s="247"/>
      <c r="BZ39" s="248"/>
      <c r="CA39" s="265">
        <f t="shared" si="183"/>
        <v>0</v>
      </c>
      <c r="CB39" s="180"/>
      <c r="CD39" s="186">
        <f t="shared" si="176"/>
        <v>0</v>
      </c>
      <c r="CE39" s="185">
        <f t="shared" si="176"/>
        <v>0</v>
      </c>
      <c r="CF39" s="186">
        <f t="shared" si="176"/>
        <v>0</v>
      </c>
      <c r="CG39" s="186">
        <f t="shared" si="177"/>
        <v>0</v>
      </c>
      <c r="CH39" s="180"/>
      <c r="CJ39" s="186">
        <f>T39+BO39+BX39</f>
        <v>0</v>
      </c>
      <c r="CK39" s="187"/>
      <c r="CL39" s="186">
        <f>V39+BP39+BY39</f>
        <v>0</v>
      </c>
      <c r="CM39" s="187"/>
      <c r="CN39" s="186">
        <f>X39+BQ39+BZ39</f>
        <v>0</v>
      </c>
      <c r="CO39" s="187"/>
      <c r="CP39" s="186">
        <f t="shared" si="180"/>
        <v>0</v>
      </c>
      <c r="CQ39" s="187"/>
      <c r="CR39" s="180"/>
    </row>
    <row r="40" spans="1:96" x14ac:dyDescent="0.35">
      <c r="C40" s="206"/>
      <c r="H40" s="159"/>
      <c r="I40" s="159"/>
      <c r="J40" s="159"/>
      <c r="K40" s="179"/>
      <c r="L40" s="179"/>
      <c r="M40" s="206"/>
      <c r="N40" s="159"/>
      <c r="O40" s="159"/>
      <c r="P40" s="159"/>
      <c r="Q40" s="179"/>
      <c r="R40" s="179"/>
      <c r="S40" s="179"/>
      <c r="T40" s="159"/>
      <c r="U40" s="159"/>
      <c r="V40" s="159"/>
      <c r="W40" s="159"/>
      <c r="X40" s="159"/>
      <c r="Y40" s="207"/>
      <c r="Z40" s="179"/>
      <c r="AA40" s="207"/>
      <c r="AB40" s="179"/>
      <c r="AC40" s="179"/>
      <c r="AD40" s="179"/>
      <c r="AE40" s="179"/>
      <c r="AI40" s="159"/>
      <c r="AJ40" s="159"/>
      <c r="AK40" s="159"/>
      <c r="AL40" s="179"/>
      <c r="AM40" s="179"/>
      <c r="AN40" s="179"/>
      <c r="AR40" s="159"/>
      <c r="AS40" s="159"/>
      <c r="AT40" s="159"/>
      <c r="AU40" s="179"/>
      <c r="AV40" s="179"/>
      <c r="AW40" s="179"/>
      <c r="AX40" s="159"/>
      <c r="AY40" s="159"/>
      <c r="AZ40" s="159"/>
      <c r="BA40" s="159"/>
      <c r="BB40" s="159"/>
      <c r="BC40" s="159"/>
      <c r="BD40" s="179"/>
      <c r="BE40" s="159"/>
      <c r="BF40" s="179"/>
      <c r="BG40" s="179"/>
      <c r="BH40" s="179"/>
      <c r="BI40" s="179"/>
      <c r="BO40" s="159"/>
      <c r="BP40" s="159"/>
      <c r="BQ40" s="159"/>
      <c r="BR40" s="179"/>
      <c r="BS40" s="179"/>
      <c r="BX40" s="159"/>
      <c r="BY40" s="159"/>
      <c r="BZ40" s="159"/>
      <c r="CA40" s="179"/>
      <c r="CB40" s="179"/>
      <c r="CD40" s="159"/>
      <c r="CE40" s="159"/>
      <c r="CF40" s="159"/>
      <c r="CG40" s="179"/>
      <c r="CH40" s="179"/>
      <c r="CJ40" s="159"/>
      <c r="CK40" s="159"/>
      <c r="CL40" s="159"/>
      <c r="CM40" s="159"/>
      <c r="CN40" s="159"/>
      <c r="CO40" s="159"/>
      <c r="CP40" s="179"/>
      <c r="CQ40" s="159"/>
      <c r="CR40" s="179"/>
    </row>
    <row r="41" spans="1:96" s="79" customFormat="1" x14ac:dyDescent="0.35">
      <c r="A41" s="190">
        <v>2</v>
      </c>
      <c r="B41" s="197" t="s">
        <v>163</v>
      </c>
      <c r="C41" s="205"/>
      <c r="D41" s="251"/>
      <c r="E41" s="251"/>
      <c r="F41" s="251"/>
      <c r="G41" s="251"/>
      <c r="H41" s="250">
        <f>H42+H48+H54+H60+H66</f>
        <v>6500</v>
      </c>
      <c r="I41" s="250">
        <f t="shared" ref="I41:K41" si="184">I42+I48+I54+I60+I66</f>
        <v>10000</v>
      </c>
      <c r="J41" s="250">
        <f t="shared" si="184"/>
        <v>0</v>
      </c>
      <c r="K41" s="250">
        <f t="shared" si="184"/>
        <v>16500</v>
      </c>
      <c r="L41" s="178"/>
      <c r="M41" s="205"/>
      <c r="N41" s="250">
        <f>N42+N48+N54+N60+N66</f>
        <v>0</v>
      </c>
      <c r="O41" s="250">
        <f t="shared" ref="O41" si="185">O42+O48+O54+O60+O66</f>
        <v>0</v>
      </c>
      <c r="P41" s="250">
        <f t="shared" ref="P41" si="186">P42+P48+P54+P60+P66</f>
        <v>0</v>
      </c>
      <c r="Q41" s="250">
        <f t="shared" ref="Q41" si="187">Q42+Q48+Q54+Q60+Q66</f>
        <v>0</v>
      </c>
      <c r="R41" s="178"/>
      <c r="S41" s="179"/>
      <c r="T41" s="250">
        <f>T42+T48+T54+T60+T66</f>
        <v>0</v>
      </c>
      <c r="U41" s="249">
        <f>IFERROR((T41-H41)/H41,0)</f>
        <v>-1</v>
      </c>
      <c r="V41" s="250">
        <f>V42+V48+V54+V60+V66</f>
        <v>0</v>
      </c>
      <c r="W41" s="249">
        <f>IFERROR((V41-I41)/I41,0)</f>
        <v>-1</v>
      </c>
      <c r="X41" s="250">
        <f>X42+X48+X54+X60+X66</f>
        <v>0</v>
      </c>
      <c r="Y41" s="249">
        <f>IFERROR((X41-J41)/J41,0)</f>
        <v>0</v>
      </c>
      <c r="Z41" s="250">
        <f>Z42+Z48+Z54+Z60+Z66</f>
        <v>0</v>
      </c>
      <c r="AA41" s="249">
        <f>IFERROR((Z41-K41)/K41,0)</f>
        <v>-1</v>
      </c>
      <c r="AB41" s="268"/>
      <c r="AC41" s="186" t="s">
        <v>193</v>
      </c>
      <c r="AD41" s="178"/>
      <c r="AE41" s="179"/>
      <c r="AF41" s="251"/>
      <c r="AG41" s="251"/>
      <c r="AH41" s="251"/>
      <c r="AI41" s="250">
        <f>AI42+AI48+AI54+AI60+AI66</f>
        <v>6500</v>
      </c>
      <c r="AJ41" s="250">
        <f t="shared" ref="AJ41" si="188">AJ42+AJ48+AJ54+AJ60+AJ66</f>
        <v>10000</v>
      </c>
      <c r="AK41" s="250">
        <f t="shared" ref="AK41" si="189">AK42+AK48+AK54+AK60+AK66</f>
        <v>0</v>
      </c>
      <c r="AL41" s="250">
        <f t="shared" ref="AL41" si="190">AL42+AL48+AL54+AL60+AL66</f>
        <v>16500</v>
      </c>
      <c r="AM41" s="178"/>
      <c r="AN41" s="178"/>
      <c r="AO41" s="251"/>
      <c r="AP41" s="251"/>
      <c r="AQ41" s="251"/>
      <c r="AR41" s="250">
        <f>AR42+AR48+AR54+AR60+AR66</f>
        <v>6500</v>
      </c>
      <c r="AS41" s="250">
        <f t="shared" ref="AS41" si="191">AS42+AS48+AS54+AS60+AS66</f>
        <v>10000</v>
      </c>
      <c r="AT41" s="250">
        <f t="shared" ref="AT41" si="192">AT42+AT48+AT54+AT60+AT66</f>
        <v>0</v>
      </c>
      <c r="AU41" s="250">
        <f t="shared" ref="AU41" si="193">AU42+AU48+AU54+AU60+AU66</f>
        <v>16500</v>
      </c>
      <c r="AV41" s="178"/>
      <c r="AW41" s="178"/>
      <c r="AX41" s="250">
        <f>AX42+AX48+AX54+AX60+AX66</f>
        <v>13000</v>
      </c>
      <c r="AY41" s="249">
        <f>IFERROR((AX41-CD41)/CD41,0)</f>
        <v>-0.33333333333333331</v>
      </c>
      <c r="AZ41" s="250">
        <f t="shared" ref="AZ41" si="194">AZ42+AZ48+AZ54+AZ60+AZ66</f>
        <v>20000</v>
      </c>
      <c r="BA41" s="249">
        <f>IFERROR((AZ41-CE41)/CE41,0)</f>
        <v>-0.33333333333333331</v>
      </c>
      <c r="BB41" s="250">
        <f t="shared" ref="BB41" si="195">BB42+BB48+BB54+BB60+BB66</f>
        <v>0</v>
      </c>
      <c r="BC41" s="249">
        <f>IFERROR((BB41-CF41)/CF41,0)</f>
        <v>0</v>
      </c>
      <c r="BD41" s="250">
        <f t="shared" ref="BD41" si="196">BD42+BD48+BD54+BD60+BD66</f>
        <v>33000</v>
      </c>
      <c r="BE41" s="249">
        <f>IFERROR((BD41-CG41)/CG41,0)</f>
        <v>-0.33333333333333331</v>
      </c>
      <c r="BF41" s="268"/>
      <c r="BG41" s="186" t="s">
        <v>193</v>
      </c>
      <c r="BH41" s="178"/>
      <c r="BI41" s="178"/>
      <c r="BJ41" s="78"/>
      <c r="BK41" s="78"/>
      <c r="BL41" s="251"/>
      <c r="BM41" s="251"/>
      <c r="BN41" s="251"/>
      <c r="BO41" s="250">
        <f>BO42+BO48+BO54+BO60+BO66</f>
        <v>6500</v>
      </c>
      <c r="BP41" s="250">
        <f t="shared" ref="BP41" si="197">BP42+BP48+BP54+BP60+BP66</f>
        <v>10000</v>
      </c>
      <c r="BQ41" s="250">
        <f t="shared" ref="BQ41" si="198">BQ42+BQ48+BQ54+BQ60+BQ66</f>
        <v>0</v>
      </c>
      <c r="BR41" s="250">
        <f t="shared" ref="BR41" si="199">BR42+BR48+BR54+BR60+BR66</f>
        <v>16500</v>
      </c>
      <c r="BS41" s="178"/>
      <c r="BT41" s="78"/>
      <c r="BU41" s="251"/>
      <c r="BV41" s="251"/>
      <c r="BW41" s="251"/>
      <c r="BX41" s="250">
        <f>BX42+BX48+BX54+BX60+BX66</f>
        <v>6500</v>
      </c>
      <c r="BY41" s="250">
        <f t="shared" ref="BY41:CA41" si="200">BY42+BY48+BY54+BY60+BY66</f>
        <v>10000</v>
      </c>
      <c r="BZ41" s="250">
        <f t="shared" si="200"/>
        <v>0</v>
      </c>
      <c r="CA41" s="250">
        <f t="shared" si="200"/>
        <v>16500</v>
      </c>
      <c r="CB41" s="178"/>
      <c r="CC41" s="78"/>
      <c r="CD41" s="250">
        <f>CD42+CD48+CD54+CD60+CD66</f>
        <v>19500</v>
      </c>
      <c r="CE41" s="250">
        <f t="shared" ref="CE41" si="201">CE42+CE48+CE54+CE60+CE66</f>
        <v>30000</v>
      </c>
      <c r="CF41" s="250">
        <f t="shared" ref="CF41" si="202">CF42+CF48+CF54+CF60+CF66</f>
        <v>0</v>
      </c>
      <c r="CG41" s="250">
        <f t="shared" ref="CG41" si="203">CG42+CG48+CG54+CG60+CG66</f>
        <v>49500</v>
      </c>
      <c r="CH41" s="178"/>
      <c r="CI41" s="78"/>
      <c r="CJ41" s="250">
        <f>CJ42+CJ48+CJ54+CJ60+CJ66</f>
        <v>13000</v>
      </c>
      <c r="CK41" s="249">
        <f>IFERROR((CJ41-CD41)/CD41,0)</f>
        <v>-0.33333333333333331</v>
      </c>
      <c r="CL41" s="250">
        <f>CL42+CL48+CL54+CL60+CL66</f>
        <v>20000</v>
      </c>
      <c r="CM41" s="249">
        <f>IFERROR((CL41-CE41)/CE41,0)</f>
        <v>-0.33333333333333331</v>
      </c>
      <c r="CN41" s="250">
        <f>CN42+CN48+CN54+CN60+CN66</f>
        <v>0</v>
      </c>
      <c r="CO41" s="249">
        <f>IFERROR((CN41-CF41)/CF41,0)</f>
        <v>0</v>
      </c>
      <c r="CP41" s="250">
        <f>CP42+CP48+CP54+CP60+CP66</f>
        <v>33000</v>
      </c>
      <c r="CQ41" s="249">
        <f>IFERROR((CP41-CG41)/CG41,0)</f>
        <v>-0.33333333333333331</v>
      </c>
      <c r="CR41" s="178"/>
    </row>
    <row r="42" spans="1:96" s="79" customFormat="1" x14ac:dyDescent="0.35">
      <c r="A42" s="190">
        <v>2.1</v>
      </c>
      <c r="B42" s="275" t="s">
        <v>204</v>
      </c>
      <c r="C42" s="206"/>
      <c r="D42" s="202"/>
      <c r="E42" s="232"/>
      <c r="F42" s="224"/>
      <c r="G42" s="217"/>
      <c r="H42" s="203">
        <f>SUM(H43:H47)</f>
        <v>6500</v>
      </c>
      <c r="I42" s="179">
        <f t="shared" ref="I42:K42" si="204">SUM(I43:I47)</f>
        <v>10000</v>
      </c>
      <c r="J42" s="179">
        <f t="shared" si="204"/>
        <v>0</v>
      </c>
      <c r="K42" s="179">
        <f t="shared" si="204"/>
        <v>16500</v>
      </c>
      <c r="L42" s="179"/>
      <c r="M42" s="206"/>
      <c r="N42" s="203">
        <f t="shared" ref="N42:Q42" si="205">SUM(N43:N47)</f>
        <v>0</v>
      </c>
      <c r="O42" s="179">
        <f t="shared" si="205"/>
        <v>0</v>
      </c>
      <c r="P42" s="179">
        <f t="shared" si="205"/>
        <v>0</v>
      </c>
      <c r="Q42" s="179">
        <f t="shared" si="205"/>
        <v>0</v>
      </c>
      <c r="R42" s="179"/>
      <c r="S42" s="179"/>
      <c r="T42" s="203">
        <f t="shared" ref="T42" si="206">SUM(T43:T47)</f>
        <v>0</v>
      </c>
      <c r="U42" s="179"/>
      <c r="V42" s="179">
        <f t="shared" ref="V42" si="207">SUM(V43:V47)</f>
        <v>0</v>
      </c>
      <c r="W42" s="179"/>
      <c r="X42" s="179">
        <f t="shared" ref="X42" si="208">SUM(X43:X47)</f>
        <v>0</v>
      </c>
      <c r="Y42" s="206"/>
      <c r="Z42" s="179">
        <f t="shared" ref="Z42:Z71" si="209">T42+V42+X42</f>
        <v>0</v>
      </c>
      <c r="AA42" s="206"/>
      <c r="AB42" s="179"/>
      <c r="AC42" s="179"/>
      <c r="AD42" s="179"/>
      <c r="AE42" s="179"/>
      <c r="AF42" s="232"/>
      <c r="AG42" s="224"/>
      <c r="AH42" s="217"/>
      <c r="AI42" s="203">
        <f t="shared" ref="AI42:AL42" si="210">SUM(AI43:AI47)</f>
        <v>6500</v>
      </c>
      <c r="AJ42" s="179">
        <f t="shared" si="210"/>
        <v>10000</v>
      </c>
      <c r="AK42" s="179">
        <f t="shared" si="210"/>
        <v>0</v>
      </c>
      <c r="AL42" s="179">
        <f t="shared" si="210"/>
        <v>16500</v>
      </c>
      <c r="AM42" s="179"/>
      <c r="AN42" s="179"/>
      <c r="AO42" s="232"/>
      <c r="AP42" s="224"/>
      <c r="AQ42" s="217"/>
      <c r="AR42" s="203">
        <f t="shared" ref="AR42:AU42" si="211">SUM(AR43:AR47)</f>
        <v>6500</v>
      </c>
      <c r="AS42" s="179">
        <f t="shared" si="211"/>
        <v>10000</v>
      </c>
      <c r="AT42" s="179">
        <f t="shared" si="211"/>
        <v>0</v>
      </c>
      <c r="AU42" s="179">
        <f t="shared" si="211"/>
        <v>16500</v>
      </c>
      <c r="AV42" s="179"/>
      <c r="AW42" s="179"/>
      <c r="AX42" s="203">
        <f>SUM(AX43:AX47)</f>
        <v>13000</v>
      </c>
      <c r="AY42" s="179"/>
      <c r="AZ42" s="179">
        <f>SUM(AZ43:AZ47)</f>
        <v>20000</v>
      </c>
      <c r="BA42" s="179"/>
      <c r="BB42" s="179">
        <f>SUM(BB43:BB47)</f>
        <v>0</v>
      </c>
      <c r="BC42" s="179"/>
      <c r="BD42" s="179">
        <f t="shared" ref="BD42" si="212">SUM(BD43:BD47)</f>
        <v>33000</v>
      </c>
      <c r="BE42" s="179"/>
      <c r="BF42" s="179"/>
      <c r="BG42" s="179"/>
      <c r="BH42" s="179"/>
      <c r="BI42" s="179"/>
      <c r="BJ42" s="78"/>
      <c r="BK42" s="78"/>
      <c r="BL42" s="232"/>
      <c r="BM42" s="224"/>
      <c r="BN42" s="217"/>
      <c r="BO42" s="203">
        <f t="shared" ref="BO42:BR42" si="213">SUM(BO43:BO47)</f>
        <v>6500</v>
      </c>
      <c r="BP42" s="179">
        <f t="shared" si="213"/>
        <v>10000</v>
      </c>
      <c r="BQ42" s="179">
        <f t="shared" si="213"/>
        <v>0</v>
      </c>
      <c r="BR42" s="179">
        <f t="shared" si="213"/>
        <v>16500</v>
      </c>
      <c r="BS42" s="179"/>
      <c r="BT42" s="78"/>
      <c r="BU42" s="232"/>
      <c r="BV42" s="224"/>
      <c r="BW42" s="217"/>
      <c r="BX42" s="203">
        <f t="shared" ref="BX42:CA42" si="214">SUM(BX43:BX47)</f>
        <v>6500</v>
      </c>
      <c r="BY42" s="179">
        <f t="shared" si="214"/>
        <v>10000</v>
      </c>
      <c r="BZ42" s="179">
        <f t="shared" si="214"/>
        <v>0</v>
      </c>
      <c r="CA42" s="179">
        <f t="shared" si="214"/>
        <v>16500</v>
      </c>
      <c r="CB42" s="179"/>
      <c r="CC42" s="78"/>
      <c r="CD42" s="203">
        <f>SUM(CD43:CD47)</f>
        <v>19500</v>
      </c>
      <c r="CE42" s="179">
        <f>SUM(CE43:CE47)</f>
        <v>30000</v>
      </c>
      <c r="CF42" s="179">
        <f>SUM(CF43:CF47)</f>
        <v>0</v>
      </c>
      <c r="CG42" s="179">
        <f t="shared" ref="CG42" si="215">SUM(CG43:CG47)</f>
        <v>49500</v>
      </c>
      <c r="CH42" s="179"/>
      <c r="CI42" s="78"/>
      <c r="CJ42" s="203">
        <f>SUM(CJ43:CJ47)</f>
        <v>13000</v>
      </c>
      <c r="CK42" s="179"/>
      <c r="CL42" s="179">
        <f>SUM(CL43:CL47)</f>
        <v>20000</v>
      </c>
      <c r="CM42" s="179"/>
      <c r="CN42" s="179">
        <f>SUM(CN43:CN47)</f>
        <v>0</v>
      </c>
      <c r="CO42" s="179"/>
      <c r="CP42" s="179">
        <f t="shared" ref="CP42" si="216">SUM(CP43:CP47)</f>
        <v>33000</v>
      </c>
      <c r="CQ42" s="179"/>
      <c r="CR42" s="179"/>
    </row>
    <row r="43" spans="1:96" s="79" customFormat="1" ht="29" x14ac:dyDescent="0.35">
      <c r="A43" s="190"/>
      <c r="B43" s="276" t="s">
        <v>205</v>
      </c>
      <c r="C43" s="207"/>
      <c r="D43" s="243" t="s">
        <v>135</v>
      </c>
      <c r="E43" s="244" t="s">
        <v>108</v>
      </c>
      <c r="F43" s="273">
        <v>15000</v>
      </c>
      <c r="G43" s="274">
        <v>1</v>
      </c>
      <c r="H43" s="271">
        <f>(K43/3)*1</f>
        <v>5000</v>
      </c>
      <c r="I43" s="271">
        <f>(K43/3)*2</f>
        <v>10000</v>
      </c>
      <c r="J43" s="272"/>
      <c r="K43" s="265">
        <f>F43*G43</f>
        <v>15000</v>
      </c>
      <c r="L43" s="180"/>
      <c r="M43" s="207"/>
      <c r="N43" s="248"/>
      <c r="O43" s="248"/>
      <c r="P43" s="248"/>
      <c r="Q43" s="186">
        <f t="shared" ref="Q43:Q47" si="217">SUM(N43:P43)</f>
        <v>0</v>
      </c>
      <c r="R43" s="180"/>
      <c r="S43" s="179"/>
      <c r="T43" s="248"/>
      <c r="U43" s="187"/>
      <c r="V43" s="248"/>
      <c r="W43" s="187"/>
      <c r="X43" s="248"/>
      <c r="Y43" s="264"/>
      <c r="Z43" s="186">
        <f t="shared" si="209"/>
        <v>0</v>
      </c>
      <c r="AA43" s="264"/>
      <c r="AB43" s="180"/>
      <c r="AC43" s="180"/>
      <c r="AD43" s="180"/>
      <c r="AE43" s="179"/>
      <c r="AF43" s="233" t="str">
        <f>BL43</f>
        <v>Consultancy contract</v>
      </c>
      <c r="AG43" s="225">
        <f t="shared" ref="AG43:AG47" si="218">BM43</f>
        <v>15000</v>
      </c>
      <c r="AH43" s="234">
        <f t="shared" ref="AH43:AH47" si="219">BN43</f>
        <v>1</v>
      </c>
      <c r="AI43" s="185">
        <f t="shared" ref="AI43:AI47" si="220">BO43</f>
        <v>5000</v>
      </c>
      <c r="AJ43" s="185">
        <f t="shared" ref="AJ43:AJ47" si="221">BP43</f>
        <v>10000</v>
      </c>
      <c r="AK43" s="186">
        <f t="shared" ref="AK43:AK47" si="222">BQ43</f>
        <v>0</v>
      </c>
      <c r="AL43" s="186">
        <f t="shared" ref="AL43:AL47" si="223">SUM(AI43:AK43)</f>
        <v>15000</v>
      </c>
      <c r="AM43" s="180"/>
      <c r="AN43" s="180"/>
      <c r="AO43" s="233" t="str">
        <f>BU43</f>
        <v>Consultancy contract</v>
      </c>
      <c r="AP43" s="225">
        <f t="shared" ref="AP43:AP47" si="224">BV43</f>
        <v>15000</v>
      </c>
      <c r="AQ43" s="234">
        <f t="shared" ref="AQ43:AQ47" si="225">BW43</f>
        <v>1</v>
      </c>
      <c r="AR43" s="185">
        <f t="shared" ref="AR43:AR47" si="226">BX43</f>
        <v>5000</v>
      </c>
      <c r="AS43" s="185">
        <f t="shared" ref="AS43:AS47" si="227">BY43</f>
        <v>10000</v>
      </c>
      <c r="AT43" s="186">
        <f t="shared" ref="AT43:AT47" si="228">BZ43</f>
        <v>0</v>
      </c>
      <c r="AU43" s="186">
        <f t="shared" ref="AU43:AU47" si="229">SUM(AR43:AT43)</f>
        <v>15000</v>
      </c>
      <c r="AV43" s="180"/>
      <c r="AW43" s="180"/>
      <c r="AX43" s="186">
        <f>T43+AI43+AR43</f>
        <v>10000</v>
      </c>
      <c r="AY43" s="187"/>
      <c r="AZ43" s="185">
        <f>V43+AJ43+AS43</f>
        <v>20000</v>
      </c>
      <c r="BA43" s="187"/>
      <c r="BB43" s="186">
        <f>X43+AK43+AT43</f>
        <v>0</v>
      </c>
      <c r="BC43" s="187"/>
      <c r="BD43" s="186">
        <f t="shared" ref="BD43:BD47" si="230">SUM(AX43:BB43)</f>
        <v>30000</v>
      </c>
      <c r="BE43" s="187"/>
      <c r="BF43" s="180"/>
      <c r="BG43" s="180"/>
      <c r="BH43" s="180"/>
      <c r="BI43" s="180"/>
      <c r="BJ43" s="78"/>
      <c r="BK43" s="78"/>
      <c r="BL43" s="244" t="s">
        <v>108</v>
      </c>
      <c r="BM43" s="245">
        <v>15000</v>
      </c>
      <c r="BN43" s="246">
        <v>1</v>
      </c>
      <c r="BO43" s="271">
        <f>(BR43/3)*1</f>
        <v>5000</v>
      </c>
      <c r="BP43" s="271">
        <f>(BR43/3)*2</f>
        <v>10000</v>
      </c>
      <c r="BQ43" s="272"/>
      <c r="BR43" s="265">
        <f>BM43*BN43</f>
        <v>15000</v>
      </c>
      <c r="BS43" s="180"/>
      <c r="BT43" s="78"/>
      <c r="BU43" s="244" t="s">
        <v>108</v>
      </c>
      <c r="BV43" s="245">
        <v>15000</v>
      </c>
      <c r="BW43" s="246">
        <v>1</v>
      </c>
      <c r="BX43" s="271">
        <f>(CA43/3)*1</f>
        <v>5000</v>
      </c>
      <c r="BY43" s="271">
        <f>(CA43/3)*2</f>
        <v>10000</v>
      </c>
      <c r="BZ43" s="272"/>
      <c r="CA43" s="265">
        <f>BV43*BW43</f>
        <v>15000</v>
      </c>
      <c r="CB43" s="180"/>
      <c r="CC43" s="78"/>
      <c r="CD43" s="186">
        <f t="shared" ref="CD43:CF47" si="231">H43+BO43+BX43</f>
        <v>15000</v>
      </c>
      <c r="CE43" s="185">
        <f t="shared" si="231"/>
        <v>30000</v>
      </c>
      <c r="CF43" s="186">
        <f t="shared" si="231"/>
        <v>0</v>
      </c>
      <c r="CG43" s="186">
        <f t="shared" ref="CG43:CG47" si="232">SUM(CD43:CF43)</f>
        <v>45000</v>
      </c>
      <c r="CH43" s="180"/>
      <c r="CI43" s="78"/>
      <c r="CJ43" s="186">
        <f>T43+BO43+BX43</f>
        <v>10000</v>
      </c>
      <c r="CK43" s="187"/>
      <c r="CL43" s="186">
        <f>V43+BP43+BY43</f>
        <v>20000</v>
      </c>
      <c r="CM43" s="187"/>
      <c r="CN43" s="186">
        <f>X43+BQ43+BZ43</f>
        <v>0</v>
      </c>
      <c r="CO43" s="187"/>
      <c r="CP43" s="186">
        <f>CJ43+CL43+CN43</f>
        <v>30000</v>
      </c>
      <c r="CQ43" s="187"/>
      <c r="CR43" s="180"/>
    </row>
    <row r="44" spans="1:96" s="79" customFormat="1" x14ac:dyDescent="0.35">
      <c r="A44" s="190"/>
      <c r="B44" s="276" t="s">
        <v>206</v>
      </c>
      <c r="C44" s="207"/>
      <c r="D44" s="243"/>
      <c r="E44" s="244" t="s">
        <v>108</v>
      </c>
      <c r="F44" s="273">
        <v>1500</v>
      </c>
      <c r="G44" s="274">
        <v>1</v>
      </c>
      <c r="H44" s="271">
        <f>K44</f>
        <v>1500</v>
      </c>
      <c r="I44" s="271"/>
      <c r="J44" s="272"/>
      <c r="K44" s="265">
        <f>F44*G44</f>
        <v>1500</v>
      </c>
      <c r="L44" s="180"/>
      <c r="M44" s="207"/>
      <c r="N44" s="248"/>
      <c r="O44" s="248"/>
      <c r="P44" s="248"/>
      <c r="Q44" s="186">
        <f t="shared" si="217"/>
        <v>0</v>
      </c>
      <c r="R44" s="180"/>
      <c r="S44" s="179"/>
      <c r="T44" s="248"/>
      <c r="U44" s="187"/>
      <c r="V44" s="248"/>
      <c r="W44" s="187"/>
      <c r="X44" s="248"/>
      <c r="Y44" s="264"/>
      <c r="Z44" s="186">
        <f t="shared" si="209"/>
        <v>0</v>
      </c>
      <c r="AA44" s="264"/>
      <c r="AB44" s="180"/>
      <c r="AC44" s="180"/>
      <c r="AD44" s="180"/>
      <c r="AE44" s="179"/>
      <c r="AF44" s="233" t="str">
        <f t="shared" ref="AF44:AF47" si="233">BL44</f>
        <v>Consultancy contract</v>
      </c>
      <c r="AG44" s="225">
        <f t="shared" si="218"/>
        <v>1500</v>
      </c>
      <c r="AH44" s="234">
        <f t="shared" si="219"/>
        <v>1</v>
      </c>
      <c r="AI44" s="185">
        <f t="shared" si="220"/>
        <v>1500</v>
      </c>
      <c r="AJ44" s="185">
        <f t="shared" si="221"/>
        <v>0</v>
      </c>
      <c r="AK44" s="186">
        <f t="shared" si="222"/>
        <v>0</v>
      </c>
      <c r="AL44" s="186">
        <f t="shared" si="223"/>
        <v>1500</v>
      </c>
      <c r="AM44" s="180"/>
      <c r="AN44" s="180"/>
      <c r="AO44" s="233" t="str">
        <f t="shared" ref="AO44:AO47" si="234">BU44</f>
        <v>Consultancy contract</v>
      </c>
      <c r="AP44" s="225">
        <f t="shared" si="224"/>
        <v>1500</v>
      </c>
      <c r="AQ44" s="234">
        <f t="shared" si="225"/>
        <v>1</v>
      </c>
      <c r="AR44" s="185">
        <f t="shared" si="226"/>
        <v>1500</v>
      </c>
      <c r="AS44" s="185">
        <f t="shared" si="227"/>
        <v>0</v>
      </c>
      <c r="AT44" s="186">
        <f t="shared" si="228"/>
        <v>0</v>
      </c>
      <c r="AU44" s="186">
        <f t="shared" si="229"/>
        <v>1500</v>
      </c>
      <c r="AV44" s="180"/>
      <c r="AW44" s="180"/>
      <c r="AX44" s="186">
        <f>T44+AI44+AR44</f>
        <v>3000</v>
      </c>
      <c r="AY44" s="187"/>
      <c r="AZ44" s="185">
        <f>V44+AJ44+AS44</f>
        <v>0</v>
      </c>
      <c r="BA44" s="187"/>
      <c r="BB44" s="186">
        <f>X44+AK44+AT44</f>
        <v>0</v>
      </c>
      <c r="BC44" s="187"/>
      <c r="BD44" s="186">
        <f t="shared" si="230"/>
        <v>3000</v>
      </c>
      <c r="BE44" s="187"/>
      <c r="BF44" s="180"/>
      <c r="BG44" s="180"/>
      <c r="BH44" s="180"/>
      <c r="BI44" s="180"/>
      <c r="BJ44" s="78"/>
      <c r="BK44" s="78"/>
      <c r="BL44" s="244" t="s">
        <v>108</v>
      </c>
      <c r="BM44" s="245">
        <v>1500</v>
      </c>
      <c r="BN44" s="246">
        <v>1</v>
      </c>
      <c r="BO44" s="271">
        <f>BR44</f>
        <v>1500</v>
      </c>
      <c r="BP44" s="271"/>
      <c r="BQ44" s="272"/>
      <c r="BR44" s="265">
        <f>BM44*BN44</f>
        <v>1500</v>
      </c>
      <c r="BS44" s="180"/>
      <c r="BT44" s="78"/>
      <c r="BU44" s="244" t="s">
        <v>108</v>
      </c>
      <c r="BV44" s="245">
        <v>1500</v>
      </c>
      <c r="BW44" s="246">
        <v>1</v>
      </c>
      <c r="BX44" s="271">
        <f>CA44</f>
        <v>1500</v>
      </c>
      <c r="BY44" s="271"/>
      <c r="BZ44" s="272"/>
      <c r="CA44" s="265">
        <f>BV44*BW44</f>
        <v>1500</v>
      </c>
      <c r="CB44" s="180"/>
      <c r="CC44" s="78"/>
      <c r="CD44" s="186">
        <f t="shared" si="231"/>
        <v>4500</v>
      </c>
      <c r="CE44" s="185">
        <f t="shared" si="231"/>
        <v>0</v>
      </c>
      <c r="CF44" s="186">
        <f t="shared" si="231"/>
        <v>0</v>
      </c>
      <c r="CG44" s="186">
        <f t="shared" si="232"/>
        <v>4500</v>
      </c>
      <c r="CH44" s="180"/>
      <c r="CI44" s="78"/>
      <c r="CJ44" s="186">
        <f>T44+BO44+BX44</f>
        <v>3000</v>
      </c>
      <c r="CK44" s="187"/>
      <c r="CL44" s="186">
        <f>V44+BP44+BY44</f>
        <v>0</v>
      </c>
      <c r="CM44" s="187"/>
      <c r="CN44" s="186">
        <f>X44+BQ44+BZ44</f>
        <v>0</v>
      </c>
      <c r="CO44" s="187"/>
      <c r="CP44" s="186">
        <f t="shared" ref="CP44:CP47" si="235">CJ44+CL44+CN44</f>
        <v>3000</v>
      </c>
      <c r="CQ44" s="187"/>
      <c r="CR44" s="180"/>
    </row>
    <row r="45" spans="1:96" s="79" customFormat="1" x14ac:dyDescent="0.35">
      <c r="A45" s="190"/>
      <c r="B45" s="201" t="s">
        <v>191</v>
      </c>
      <c r="C45" s="207"/>
      <c r="D45" s="243"/>
      <c r="E45" s="244"/>
      <c r="F45" s="245"/>
      <c r="G45" s="246"/>
      <c r="H45" s="247"/>
      <c r="I45" s="247"/>
      <c r="J45" s="248"/>
      <c r="K45" s="265">
        <f t="shared" ref="K45:K47" si="236">F45*G45</f>
        <v>0</v>
      </c>
      <c r="L45" s="180"/>
      <c r="M45" s="207"/>
      <c r="N45" s="248"/>
      <c r="O45" s="248"/>
      <c r="P45" s="248"/>
      <c r="Q45" s="186">
        <f t="shared" si="217"/>
        <v>0</v>
      </c>
      <c r="R45" s="180"/>
      <c r="S45" s="179"/>
      <c r="T45" s="248"/>
      <c r="U45" s="187"/>
      <c r="V45" s="248"/>
      <c r="W45" s="187"/>
      <c r="X45" s="248"/>
      <c r="Y45" s="264"/>
      <c r="Z45" s="186">
        <f t="shared" si="209"/>
        <v>0</v>
      </c>
      <c r="AA45" s="264"/>
      <c r="AB45" s="180"/>
      <c r="AC45" s="180"/>
      <c r="AD45" s="180"/>
      <c r="AE45" s="179"/>
      <c r="AF45" s="233">
        <f t="shared" si="233"/>
        <v>0</v>
      </c>
      <c r="AG45" s="225">
        <f t="shared" si="218"/>
        <v>0</v>
      </c>
      <c r="AH45" s="234">
        <f t="shared" si="219"/>
        <v>0</v>
      </c>
      <c r="AI45" s="185">
        <f t="shared" si="220"/>
        <v>0</v>
      </c>
      <c r="AJ45" s="185">
        <f t="shared" si="221"/>
        <v>0</v>
      </c>
      <c r="AK45" s="186">
        <f t="shared" si="222"/>
        <v>0</v>
      </c>
      <c r="AL45" s="186">
        <f t="shared" si="223"/>
        <v>0</v>
      </c>
      <c r="AM45" s="180"/>
      <c r="AN45" s="180"/>
      <c r="AO45" s="233">
        <f t="shared" si="234"/>
        <v>0</v>
      </c>
      <c r="AP45" s="225">
        <f t="shared" si="224"/>
        <v>0</v>
      </c>
      <c r="AQ45" s="234">
        <f t="shared" si="225"/>
        <v>0</v>
      </c>
      <c r="AR45" s="185">
        <f t="shared" si="226"/>
        <v>0</v>
      </c>
      <c r="AS45" s="185">
        <f t="shared" si="227"/>
        <v>0</v>
      </c>
      <c r="AT45" s="186">
        <f t="shared" si="228"/>
        <v>0</v>
      </c>
      <c r="AU45" s="186">
        <f t="shared" si="229"/>
        <v>0</v>
      </c>
      <c r="AV45" s="180"/>
      <c r="AW45" s="180"/>
      <c r="AX45" s="186">
        <f>T45+AI45+AR45</f>
        <v>0</v>
      </c>
      <c r="AY45" s="187"/>
      <c r="AZ45" s="185">
        <f>V45+AJ45+AS45</f>
        <v>0</v>
      </c>
      <c r="BA45" s="187"/>
      <c r="BB45" s="186">
        <f>X45+AK45+AT45</f>
        <v>0</v>
      </c>
      <c r="BC45" s="187"/>
      <c r="BD45" s="186">
        <f t="shared" si="230"/>
        <v>0</v>
      </c>
      <c r="BE45" s="187"/>
      <c r="BF45" s="180"/>
      <c r="BG45" s="180"/>
      <c r="BH45" s="180"/>
      <c r="BI45" s="180"/>
      <c r="BJ45" s="78"/>
      <c r="BK45" s="78"/>
      <c r="BL45" s="244"/>
      <c r="BM45" s="245"/>
      <c r="BN45" s="246"/>
      <c r="BO45" s="247"/>
      <c r="BP45" s="247"/>
      <c r="BQ45" s="248"/>
      <c r="BR45" s="265">
        <f t="shared" ref="BR45:BR47" si="237">BM45*BN45</f>
        <v>0</v>
      </c>
      <c r="BS45" s="180"/>
      <c r="BT45" s="78"/>
      <c r="BU45" s="244"/>
      <c r="BV45" s="245"/>
      <c r="BW45" s="246"/>
      <c r="BX45" s="247"/>
      <c r="BY45" s="247"/>
      <c r="BZ45" s="248"/>
      <c r="CA45" s="265">
        <f t="shared" ref="CA45:CA47" si="238">BV45*BW45</f>
        <v>0</v>
      </c>
      <c r="CB45" s="180"/>
      <c r="CC45" s="78"/>
      <c r="CD45" s="186">
        <f t="shared" si="231"/>
        <v>0</v>
      </c>
      <c r="CE45" s="185">
        <f t="shared" si="231"/>
        <v>0</v>
      </c>
      <c r="CF45" s="186">
        <f t="shared" si="231"/>
        <v>0</v>
      </c>
      <c r="CG45" s="186">
        <f t="shared" si="232"/>
        <v>0</v>
      </c>
      <c r="CH45" s="180"/>
      <c r="CI45" s="78"/>
      <c r="CJ45" s="186">
        <f>T45+BO45+BX45</f>
        <v>0</v>
      </c>
      <c r="CK45" s="187"/>
      <c r="CL45" s="186">
        <f>V45+BP45+BY45</f>
        <v>0</v>
      </c>
      <c r="CM45" s="187"/>
      <c r="CN45" s="186">
        <f>X45+BQ45+BZ45</f>
        <v>0</v>
      </c>
      <c r="CO45" s="187"/>
      <c r="CP45" s="186">
        <f t="shared" si="235"/>
        <v>0</v>
      </c>
      <c r="CQ45" s="187"/>
      <c r="CR45" s="180"/>
    </row>
    <row r="46" spans="1:96" s="79" customFormat="1" x14ac:dyDescent="0.35">
      <c r="A46" s="190"/>
      <c r="B46" s="201" t="s">
        <v>191</v>
      </c>
      <c r="C46" s="207"/>
      <c r="D46" s="243"/>
      <c r="E46" s="244"/>
      <c r="F46" s="245"/>
      <c r="G46" s="246"/>
      <c r="H46" s="247"/>
      <c r="I46" s="247"/>
      <c r="J46" s="248"/>
      <c r="K46" s="265">
        <f t="shared" si="236"/>
        <v>0</v>
      </c>
      <c r="L46" s="180"/>
      <c r="M46" s="207"/>
      <c r="N46" s="248"/>
      <c r="O46" s="248"/>
      <c r="P46" s="248"/>
      <c r="Q46" s="186">
        <f t="shared" si="217"/>
        <v>0</v>
      </c>
      <c r="R46" s="180"/>
      <c r="S46" s="179"/>
      <c r="T46" s="248"/>
      <c r="U46" s="187"/>
      <c r="V46" s="248"/>
      <c r="W46" s="187"/>
      <c r="X46" s="248"/>
      <c r="Y46" s="264"/>
      <c r="Z46" s="186">
        <f t="shared" si="209"/>
        <v>0</v>
      </c>
      <c r="AA46" s="264"/>
      <c r="AB46" s="180"/>
      <c r="AC46" s="180"/>
      <c r="AD46" s="180"/>
      <c r="AE46" s="179"/>
      <c r="AF46" s="233">
        <f t="shared" si="233"/>
        <v>0</v>
      </c>
      <c r="AG46" s="225">
        <f t="shared" si="218"/>
        <v>0</v>
      </c>
      <c r="AH46" s="234">
        <f t="shared" si="219"/>
        <v>0</v>
      </c>
      <c r="AI46" s="185">
        <f t="shared" si="220"/>
        <v>0</v>
      </c>
      <c r="AJ46" s="185">
        <f t="shared" si="221"/>
        <v>0</v>
      </c>
      <c r="AK46" s="186">
        <f t="shared" si="222"/>
        <v>0</v>
      </c>
      <c r="AL46" s="186">
        <f t="shared" si="223"/>
        <v>0</v>
      </c>
      <c r="AM46" s="180"/>
      <c r="AN46" s="180"/>
      <c r="AO46" s="233">
        <f t="shared" si="234"/>
        <v>0</v>
      </c>
      <c r="AP46" s="225">
        <f t="shared" si="224"/>
        <v>0</v>
      </c>
      <c r="AQ46" s="234">
        <f t="shared" si="225"/>
        <v>0</v>
      </c>
      <c r="AR46" s="185">
        <f t="shared" si="226"/>
        <v>0</v>
      </c>
      <c r="AS46" s="185">
        <f t="shared" si="227"/>
        <v>0</v>
      </c>
      <c r="AT46" s="186">
        <f t="shared" si="228"/>
        <v>0</v>
      </c>
      <c r="AU46" s="186">
        <f t="shared" si="229"/>
        <v>0</v>
      </c>
      <c r="AV46" s="180"/>
      <c r="AW46" s="180"/>
      <c r="AX46" s="186">
        <f>T46+AI46+AR46</f>
        <v>0</v>
      </c>
      <c r="AY46" s="187"/>
      <c r="AZ46" s="185">
        <f>V46+AJ46+AS46</f>
        <v>0</v>
      </c>
      <c r="BA46" s="187"/>
      <c r="BB46" s="186">
        <f>X46+AK46+AT46</f>
        <v>0</v>
      </c>
      <c r="BC46" s="187"/>
      <c r="BD46" s="186">
        <f t="shared" si="230"/>
        <v>0</v>
      </c>
      <c r="BE46" s="187"/>
      <c r="BF46" s="180"/>
      <c r="BG46" s="180"/>
      <c r="BH46" s="180"/>
      <c r="BI46" s="180"/>
      <c r="BJ46" s="78"/>
      <c r="BK46" s="78"/>
      <c r="BL46" s="244"/>
      <c r="BM46" s="245"/>
      <c r="BN46" s="246"/>
      <c r="BO46" s="247"/>
      <c r="BP46" s="247"/>
      <c r="BQ46" s="248"/>
      <c r="BR46" s="265">
        <f t="shared" si="237"/>
        <v>0</v>
      </c>
      <c r="BS46" s="180"/>
      <c r="BT46" s="78"/>
      <c r="BU46" s="244"/>
      <c r="BV46" s="245"/>
      <c r="BW46" s="246"/>
      <c r="BX46" s="247"/>
      <c r="BY46" s="247"/>
      <c r="BZ46" s="248"/>
      <c r="CA46" s="265">
        <f t="shared" si="238"/>
        <v>0</v>
      </c>
      <c r="CB46" s="180"/>
      <c r="CC46" s="78"/>
      <c r="CD46" s="186">
        <f t="shared" si="231"/>
        <v>0</v>
      </c>
      <c r="CE46" s="185">
        <f t="shared" si="231"/>
        <v>0</v>
      </c>
      <c r="CF46" s="186">
        <f t="shared" si="231"/>
        <v>0</v>
      </c>
      <c r="CG46" s="186">
        <f t="shared" si="232"/>
        <v>0</v>
      </c>
      <c r="CH46" s="180"/>
      <c r="CI46" s="78"/>
      <c r="CJ46" s="186">
        <f>T46+BO46+BX46</f>
        <v>0</v>
      </c>
      <c r="CK46" s="187"/>
      <c r="CL46" s="186">
        <f>V46+BP46+BY46</f>
        <v>0</v>
      </c>
      <c r="CM46" s="187"/>
      <c r="CN46" s="186">
        <f>X46+BQ46+BZ46</f>
        <v>0</v>
      </c>
      <c r="CO46" s="187"/>
      <c r="CP46" s="186">
        <f t="shared" si="235"/>
        <v>0</v>
      </c>
      <c r="CQ46" s="187"/>
      <c r="CR46" s="180"/>
    </row>
    <row r="47" spans="1:96" s="79" customFormat="1" x14ac:dyDescent="0.35">
      <c r="A47" s="190"/>
      <c r="B47" s="201" t="s">
        <v>191</v>
      </c>
      <c r="C47" s="207"/>
      <c r="D47" s="243"/>
      <c r="E47" s="244"/>
      <c r="F47" s="245"/>
      <c r="G47" s="246"/>
      <c r="H47" s="247"/>
      <c r="I47" s="247"/>
      <c r="J47" s="248"/>
      <c r="K47" s="265">
        <f t="shared" si="236"/>
        <v>0</v>
      </c>
      <c r="L47" s="180"/>
      <c r="M47" s="207"/>
      <c r="N47" s="248"/>
      <c r="O47" s="248"/>
      <c r="P47" s="248"/>
      <c r="Q47" s="186">
        <f t="shared" si="217"/>
        <v>0</v>
      </c>
      <c r="R47" s="180"/>
      <c r="S47" s="179"/>
      <c r="T47" s="248"/>
      <c r="U47" s="187"/>
      <c r="V47" s="248"/>
      <c r="W47" s="187"/>
      <c r="X47" s="248"/>
      <c r="Y47" s="264"/>
      <c r="Z47" s="186">
        <f t="shared" si="209"/>
        <v>0</v>
      </c>
      <c r="AA47" s="264"/>
      <c r="AB47" s="180"/>
      <c r="AC47" s="180"/>
      <c r="AD47" s="180"/>
      <c r="AE47" s="179"/>
      <c r="AF47" s="233">
        <f t="shared" si="233"/>
        <v>0</v>
      </c>
      <c r="AG47" s="225">
        <f t="shared" si="218"/>
        <v>0</v>
      </c>
      <c r="AH47" s="234">
        <f t="shared" si="219"/>
        <v>0</v>
      </c>
      <c r="AI47" s="185">
        <f t="shared" si="220"/>
        <v>0</v>
      </c>
      <c r="AJ47" s="185">
        <f t="shared" si="221"/>
        <v>0</v>
      </c>
      <c r="AK47" s="186">
        <f t="shared" si="222"/>
        <v>0</v>
      </c>
      <c r="AL47" s="186">
        <f t="shared" si="223"/>
        <v>0</v>
      </c>
      <c r="AM47" s="180"/>
      <c r="AN47" s="180"/>
      <c r="AO47" s="233">
        <f t="shared" si="234"/>
        <v>0</v>
      </c>
      <c r="AP47" s="225">
        <f t="shared" si="224"/>
        <v>0</v>
      </c>
      <c r="AQ47" s="234">
        <f t="shared" si="225"/>
        <v>0</v>
      </c>
      <c r="AR47" s="185">
        <f t="shared" si="226"/>
        <v>0</v>
      </c>
      <c r="AS47" s="185">
        <f t="shared" si="227"/>
        <v>0</v>
      </c>
      <c r="AT47" s="186">
        <f t="shared" si="228"/>
        <v>0</v>
      </c>
      <c r="AU47" s="186">
        <f t="shared" si="229"/>
        <v>0</v>
      </c>
      <c r="AV47" s="180"/>
      <c r="AW47" s="180"/>
      <c r="AX47" s="186">
        <f>T47+AI47+AR47</f>
        <v>0</v>
      </c>
      <c r="AY47" s="187"/>
      <c r="AZ47" s="185">
        <f>V47+AJ47+AS47</f>
        <v>0</v>
      </c>
      <c r="BA47" s="187"/>
      <c r="BB47" s="186">
        <f>X47+AK47+AT47</f>
        <v>0</v>
      </c>
      <c r="BC47" s="187"/>
      <c r="BD47" s="186">
        <f t="shared" si="230"/>
        <v>0</v>
      </c>
      <c r="BE47" s="187"/>
      <c r="BF47" s="180"/>
      <c r="BG47" s="180"/>
      <c r="BH47" s="180"/>
      <c r="BI47" s="180"/>
      <c r="BJ47" s="78"/>
      <c r="BK47" s="78"/>
      <c r="BL47" s="244"/>
      <c r="BM47" s="245"/>
      <c r="BN47" s="246"/>
      <c r="BO47" s="247"/>
      <c r="BP47" s="247"/>
      <c r="BQ47" s="248"/>
      <c r="BR47" s="265">
        <f t="shared" si="237"/>
        <v>0</v>
      </c>
      <c r="BS47" s="180"/>
      <c r="BT47" s="78"/>
      <c r="BU47" s="244"/>
      <c r="BV47" s="245"/>
      <c r="BW47" s="246"/>
      <c r="BX47" s="247"/>
      <c r="BY47" s="247"/>
      <c r="BZ47" s="248"/>
      <c r="CA47" s="265">
        <f t="shared" si="238"/>
        <v>0</v>
      </c>
      <c r="CB47" s="180"/>
      <c r="CC47" s="78"/>
      <c r="CD47" s="186">
        <f t="shared" si="231"/>
        <v>0</v>
      </c>
      <c r="CE47" s="185">
        <f t="shared" si="231"/>
        <v>0</v>
      </c>
      <c r="CF47" s="186">
        <f t="shared" si="231"/>
        <v>0</v>
      </c>
      <c r="CG47" s="186">
        <f t="shared" si="232"/>
        <v>0</v>
      </c>
      <c r="CH47" s="180"/>
      <c r="CI47" s="78"/>
      <c r="CJ47" s="186">
        <f>T47+BO47+BX47</f>
        <v>0</v>
      </c>
      <c r="CK47" s="187"/>
      <c r="CL47" s="186">
        <f>V47+BP47+BY47</f>
        <v>0</v>
      </c>
      <c r="CM47" s="187"/>
      <c r="CN47" s="186">
        <f>X47+BQ47+BZ47</f>
        <v>0</v>
      </c>
      <c r="CO47" s="187"/>
      <c r="CP47" s="186">
        <f t="shared" si="235"/>
        <v>0</v>
      </c>
      <c r="CQ47" s="187"/>
      <c r="CR47" s="180"/>
    </row>
    <row r="48" spans="1:96" s="79" customFormat="1" x14ac:dyDescent="0.35">
      <c r="A48" s="190">
        <v>2.2000000000000002</v>
      </c>
      <c r="B48" s="200" t="s">
        <v>169</v>
      </c>
      <c r="C48" s="206"/>
      <c r="D48" s="199"/>
      <c r="E48" s="232"/>
      <c r="F48" s="224"/>
      <c r="G48" s="217"/>
      <c r="H48" s="184">
        <f>SUM(H49:H53)</f>
        <v>0</v>
      </c>
      <c r="I48" s="179">
        <f t="shared" ref="I48:K48" si="239">SUM(I49:I53)</f>
        <v>0</v>
      </c>
      <c r="J48" s="179">
        <f t="shared" si="239"/>
        <v>0</v>
      </c>
      <c r="K48" s="179">
        <f t="shared" si="239"/>
        <v>0</v>
      </c>
      <c r="L48" s="179"/>
      <c r="M48" s="206"/>
      <c r="N48" s="184">
        <f t="shared" ref="N48:Q48" si="240">SUM(N49:N53)</f>
        <v>0</v>
      </c>
      <c r="O48" s="179">
        <f t="shared" si="240"/>
        <v>0</v>
      </c>
      <c r="P48" s="179">
        <f t="shared" si="240"/>
        <v>0</v>
      </c>
      <c r="Q48" s="179">
        <f t="shared" si="240"/>
        <v>0</v>
      </c>
      <c r="R48" s="179"/>
      <c r="S48" s="179"/>
      <c r="T48" s="184">
        <f t="shared" ref="T48" si="241">SUM(T49:T53)</f>
        <v>0</v>
      </c>
      <c r="U48" s="179"/>
      <c r="V48" s="179">
        <f t="shared" ref="V48" si="242">SUM(V49:V53)</f>
        <v>0</v>
      </c>
      <c r="W48" s="179"/>
      <c r="X48" s="179">
        <f t="shared" ref="X48" si="243">SUM(X49:X53)</f>
        <v>0</v>
      </c>
      <c r="Y48" s="206"/>
      <c r="Z48" s="179">
        <f t="shared" si="209"/>
        <v>0</v>
      </c>
      <c r="AA48" s="206"/>
      <c r="AB48" s="179"/>
      <c r="AC48" s="179"/>
      <c r="AD48" s="179"/>
      <c r="AE48" s="179"/>
      <c r="AF48" s="232"/>
      <c r="AG48" s="224"/>
      <c r="AH48" s="217"/>
      <c r="AI48" s="184">
        <f t="shared" ref="AI48:AL48" si="244">SUM(AI49:AI53)</f>
        <v>0</v>
      </c>
      <c r="AJ48" s="179">
        <f t="shared" si="244"/>
        <v>0</v>
      </c>
      <c r="AK48" s="179">
        <f t="shared" si="244"/>
        <v>0</v>
      </c>
      <c r="AL48" s="179">
        <f t="shared" si="244"/>
        <v>0</v>
      </c>
      <c r="AM48" s="179"/>
      <c r="AN48" s="179"/>
      <c r="AO48" s="232"/>
      <c r="AP48" s="224"/>
      <c r="AQ48" s="217"/>
      <c r="AR48" s="184">
        <f t="shared" ref="AR48:AU48" si="245">SUM(AR49:AR53)</f>
        <v>0</v>
      </c>
      <c r="AS48" s="179">
        <f t="shared" si="245"/>
        <v>0</v>
      </c>
      <c r="AT48" s="179">
        <f t="shared" si="245"/>
        <v>0</v>
      </c>
      <c r="AU48" s="179">
        <f t="shared" si="245"/>
        <v>0</v>
      </c>
      <c r="AV48" s="179"/>
      <c r="AW48" s="179"/>
      <c r="AX48" s="184">
        <f>SUM(AX49:AX53)</f>
        <v>0</v>
      </c>
      <c r="AY48" s="179"/>
      <c r="AZ48" s="179">
        <f>SUM(AZ49:AZ53)</f>
        <v>0</v>
      </c>
      <c r="BA48" s="179"/>
      <c r="BB48" s="179">
        <f>SUM(BB49:BB53)</f>
        <v>0</v>
      </c>
      <c r="BC48" s="179"/>
      <c r="BD48" s="179">
        <f t="shared" ref="BD48" si="246">SUM(BD49:BD53)</f>
        <v>0</v>
      </c>
      <c r="BE48" s="179"/>
      <c r="BF48" s="179"/>
      <c r="BG48" s="179"/>
      <c r="BH48" s="179"/>
      <c r="BI48" s="179"/>
      <c r="BJ48" s="78"/>
      <c r="BK48" s="78"/>
      <c r="BL48" s="232"/>
      <c r="BM48" s="224"/>
      <c r="BN48" s="217"/>
      <c r="BO48" s="184">
        <f>SUM(BO49:BO53)</f>
        <v>0</v>
      </c>
      <c r="BP48" s="179">
        <f t="shared" ref="BP48:BR48" si="247">SUM(BP49:BP53)</f>
        <v>0</v>
      </c>
      <c r="BQ48" s="179">
        <f t="shared" si="247"/>
        <v>0</v>
      </c>
      <c r="BR48" s="179">
        <f t="shared" si="247"/>
        <v>0</v>
      </c>
      <c r="BS48" s="179"/>
      <c r="BT48" s="78"/>
      <c r="BU48" s="232"/>
      <c r="BV48" s="224"/>
      <c r="BW48" s="217"/>
      <c r="BX48" s="184">
        <f>SUM(BX49:BX53)</f>
        <v>0</v>
      </c>
      <c r="BY48" s="179">
        <f t="shared" ref="BY48:CA48" si="248">SUM(BY49:BY53)</f>
        <v>0</v>
      </c>
      <c r="BZ48" s="179">
        <f t="shared" si="248"/>
        <v>0</v>
      </c>
      <c r="CA48" s="179">
        <f t="shared" si="248"/>
        <v>0</v>
      </c>
      <c r="CB48" s="179"/>
      <c r="CC48" s="78"/>
      <c r="CD48" s="184">
        <f>SUM(CD49:CD53)</f>
        <v>0</v>
      </c>
      <c r="CE48" s="179">
        <f>SUM(CE49:CE53)</f>
        <v>0</v>
      </c>
      <c r="CF48" s="179">
        <f>SUM(CF49:CF53)</f>
        <v>0</v>
      </c>
      <c r="CG48" s="179">
        <f t="shared" ref="CG48" si="249">SUM(CG49:CG53)</f>
        <v>0</v>
      </c>
      <c r="CH48" s="179"/>
      <c r="CI48" s="78"/>
      <c r="CJ48" s="184">
        <f>SUM(CJ49:CJ53)</f>
        <v>0</v>
      </c>
      <c r="CK48" s="179"/>
      <c r="CL48" s="179">
        <f>SUM(CL49:CL53)</f>
        <v>0</v>
      </c>
      <c r="CM48" s="179"/>
      <c r="CN48" s="179">
        <f>SUM(CN49:CN53)</f>
        <v>0</v>
      </c>
      <c r="CO48" s="179"/>
      <c r="CP48" s="179">
        <f t="shared" ref="CP48" si="250">SUM(CP49:CP53)</f>
        <v>0</v>
      </c>
      <c r="CQ48" s="179"/>
      <c r="CR48" s="179"/>
    </row>
    <row r="49" spans="1:96" s="79" customFormat="1" x14ac:dyDescent="0.35">
      <c r="A49" s="190"/>
      <c r="B49" s="201" t="s">
        <v>191</v>
      </c>
      <c r="C49" s="207"/>
      <c r="D49" s="243"/>
      <c r="E49" s="244"/>
      <c r="F49" s="245"/>
      <c r="G49" s="246"/>
      <c r="H49" s="247"/>
      <c r="I49" s="247"/>
      <c r="J49" s="248"/>
      <c r="K49" s="265">
        <f>F49*G49</f>
        <v>0</v>
      </c>
      <c r="L49" s="180"/>
      <c r="M49" s="207"/>
      <c r="N49" s="248"/>
      <c r="O49" s="248"/>
      <c r="P49" s="248"/>
      <c r="Q49" s="186">
        <f t="shared" ref="Q49:Q53" si="251">SUM(N49:P49)</f>
        <v>0</v>
      </c>
      <c r="R49" s="180"/>
      <c r="S49" s="179"/>
      <c r="T49" s="248"/>
      <c r="U49" s="187"/>
      <c r="V49" s="248"/>
      <c r="W49" s="187"/>
      <c r="X49" s="248"/>
      <c r="Y49" s="264"/>
      <c r="Z49" s="186">
        <f t="shared" si="209"/>
        <v>0</v>
      </c>
      <c r="AA49" s="264"/>
      <c r="AB49" s="180"/>
      <c r="AC49" s="180"/>
      <c r="AD49" s="180"/>
      <c r="AE49" s="179"/>
      <c r="AF49" s="233">
        <f>BL49</f>
        <v>0</v>
      </c>
      <c r="AG49" s="225">
        <f t="shared" ref="AG49:AG53" si="252">BM49</f>
        <v>0</v>
      </c>
      <c r="AH49" s="234">
        <f t="shared" ref="AH49:AH53" si="253">BN49</f>
        <v>0</v>
      </c>
      <c r="AI49" s="185">
        <f t="shared" ref="AI49:AI53" si="254">BO49</f>
        <v>0</v>
      </c>
      <c r="AJ49" s="185">
        <f t="shared" ref="AJ49:AJ53" si="255">BP49</f>
        <v>0</v>
      </c>
      <c r="AK49" s="186">
        <f t="shared" ref="AK49:AK53" si="256">BQ49</f>
        <v>0</v>
      </c>
      <c r="AL49" s="186">
        <f t="shared" ref="AL49:AL53" si="257">SUM(AI49:AK49)</f>
        <v>0</v>
      </c>
      <c r="AM49" s="180"/>
      <c r="AN49" s="180"/>
      <c r="AO49" s="233">
        <f>BU49</f>
        <v>0</v>
      </c>
      <c r="AP49" s="225">
        <f t="shared" ref="AP49:AP53" si="258">BV49</f>
        <v>0</v>
      </c>
      <c r="AQ49" s="234">
        <f t="shared" ref="AQ49:AQ53" si="259">BW49</f>
        <v>0</v>
      </c>
      <c r="AR49" s="185">
        <f t="shared" ref="AR49:AR53" si="260">BX49</f>
        <v>0</v>
      </c>
      <c r="AS49" s="185">
        <f t="shared" ref="AS49:AS53" si="261">BY49</f>
        <v>0</v>
      </c>
      <c r="AT49" s="186">
        <f t="shared" ref="AT49:AT53" si="262">BZ49</f>
        <v>0</v>
      </c>
      <c r="AU49" s="186">
        <f t="shared" ref="AU49:AU53" si="263">SUM(AR49:AT49)</f>
        <v>0</v>
      </c>
      <c r="AV49" s="180"/>
      <c r="AW49" s="180"/>
      <c r="AX49" s="186">
        <f>T49+AI49+AR49</f>
        <v>0</v>
      </c>
      <c r="AY49" s="187"/>
      <c r="AZ49" s="185">
        <f>V49+AJ49+AS49</f>
        <v>0</v>
      </c>
      <c r="BA49" s="187"/>
      <c r="BB49" s="186">
        <f>X49+AK49+AT49</f>
        <v>0</v>
      </c>
      <c r="BC49" s="187"/>
      <c r="BD49" s="186">
        <f t="shared" ref="BD49:BD53" si="264">SUM(AX49:BB49)</f>
        <v>0</v>
      </c>
      <c r="BE49" s="187"/>
      <c r="BF49" s="180"/>
      <c r="BG49" s="180"/>
      <c r="BH49" s="180"/>
      <c r="BI49" s="180"/>
      <c r="BJ49" s="78"/>
      <c r="BK49" s="78"/>
      <c r="BL49" s="244"/>
      <c r="BM49" s="245"/>
      <c r="BN49" s="246"/>
      <c r="BO49" s="247"/>
      <c r="BP49" s="247"/>
      <c r="BQ49" s="248"/>
      <c r="BR49" s="265">
        <f>BM49*BN49</f>
        <v>0</v>
      </c>
      <c r="BS49" s="180"/>
      <c r="BT49" s="78"/>
      <c r="BU49" s="244"/>
      <c r="BV49" s="245"/>
      <c r="BW49" s="246"/>
      <c r="BX49" s="247"/>
      <c r="BY49" s="247"/>
      <c r="BZ49" s="248"/>
      <c r="CA49" s="265">
        <f>BV49*BW49</f>
        <v>0</v>
      </c>
      <c r="CB49" s="180"/>
      <c r="CC49" s="78"/>
      <c r="CD49" s="186">
        <f t="shared" ref="CD49:CF53" si="265">H49+BO49+BX49</f>
        <v>0</v>
      </c>
      <c r="CE49" s="185">
        <f t="shared" si="265"/>
        <v>0</v>
      </c>
      <c r="CF49" s="186">
        <f t="shared" si="265"/>
        <v>0</v>
      </c>
      <c r="CG49" s="186">
        <f t="shared" ref="CG49:CG53" si="266">SUM(CD49:CF49)</f>
        <v>0</v>
      </c>
      <c r="CH49" s="180"/>
      <c r="CI49" s="78"/>
      <c r="CJ49" s="186">
        <f>T49+BO49+BX49</f>
        <v>0</v>
      </c>
      <c r="CK49" s="187"/>
      <c r="CL49" s="186">
        <f>V49+BP49+BY49</f>
        <v>0</v>
      </c>
      <c r="CM49" s="187"/>
      <c r="CN49" s="186">
        <f>X49+BQ49+BZ49</f>
        <v>0</v>
      </c>
      <c r="CO49" s="187"/>
      <c r="CP49" s="186">
        <f>CJ49+CL49+CN49</f>
        <v>0</v>
      </c>
      <c r="CQ49" s="187"/>
      <c r="CR49" s="180"/>
    </row>
    <row r="50" spans="1:96" s="79" customFormat="1" x14ac:dyDescent="0.35">
      <c r="A50" s="190"/>
      <c r="B50" s="201" t="s">
        <v>191</v>
      </c>
      <c r="C50" s="207"/>
      <c r="D50" s="243"/>
      <c r="E50" s="244"/>
      <c r="F50" s="245"/>
      <c r="G50" s="246"/>
      <c r="H50" s="247"/>
      <c r="I50" s="247"/>
      <c r="J50" s="248"/>
      <c r="K50" s="265">
        <f>F50*G50</f>
        <v>0</v>
      </c>
      <c r="L50" s="180"/>
      <c r="M50" s="207"/>
      <c r="N50" s="248"/>
      <c r="O50" s="248"/>
      <c r="P50" s="248"/>
      <c r="Q50" s="186">
        <f t="shared" si="251"/>
        <v>0</v>
      </c>
      <c r="R50" s="180"/>
      <c r="S50" s="179"/>
      <c r="T50" s="248"/>
      <c r="U50" s="187"/>
      <c r="V50" s="248"/>
      <c r="W50" s="187"/>
      <c r="X50" s="248"/>
      <c r="Y50" s="264"/>
      <c r="Z50" s="186">
        <f t="shared" si="209"/>
        <v>0</v>
      </c>
      <c r="AA50" s="264"/>
      <c r="AB50" s="180"/>
      <c r="AC50" s="180"/>
      <c r="AD50" s="180"/>
      <c r="AE50" s="179"/>
      <c r="AF50" s="233">
        <f t="shared" ref="AF50:AF53" si="267">BL50</f>
        <v>0</v>
      </c>
      <c r="AG50" s="225">
        <f t="shared" si="252"/>
        <v>0</v>
      </c>
      <c r="AH50" s="234">
        <f t="shared" si="253"/>
        <v>0</v>
      </c>
      <c r="AI50" s="185">
        <f t="shared" si="254"/>
        <v>0</v>
      </c>
      <c r="AJ50" s="185">
        <f t="shared" si="255"/>
        <v>0</v>
      </c>
      <c r="AK50" s="186">
        <f t="shared" si="256"/>
        <v>0</v>
      </c>
      <c r="AL50" s="186">
        <f t="shared" si="257"/>
        <v>0</v>
      </c>
      <c r="AM50" s="180"/>
      <c r="AN50" s="180"/>
      <c r="AO50" s="233">
        <f t="shared" ref="AO50:AO53" si="268">BU50</f>
        <v>0</v>
      </c>
      <c r="AP50" s="225">
        <f t="shared" si="258"/>
        <v>0</v>
      </c>
      <c r="AQ50" s="234">
        <f t="shared" si="259"/>
        <v>0</v>
      </c>
      <c r="AR50" s="185">
        <f t="shared" si="260"/>
        <v>0</v>
      </c>
      <c r="AS50" s="185">
        <f t="shared" si="261"/>
        <v>0</v>
      </c>
      <c r="AT50" s="186">
        <f t="shared" si="262"/>
        <v>0</v>
      </c>
      <c r="AU50" s="186">
        <f t="shared" si="263"/>
        <v>0</v>
      </c>
      <c r="AV50" s="180"/>
      <c r="AW50" s="180"/>
      <c r="AX50" s="186">
        <f>T50+AI50+AR50</f>
        <v>0</v>
      </c>
      <c r="AY50" s="187"/>
      <c r="AZ50" s="185">
        <f>V50+AJ50+AS50</f>
        <v>0</v>
      </c>
      <c r="BA50" s="187"/>
      <c r="BB50" s="186">
        <f>X50+AK50+AT50</f>
        <v>0</v>
      </c>
      <c r="BC50" s="187"/>
      <c r="BD50" s="186">
        <f t="shared" si="264"/>
        <v>0</v>
      </c>
      <c r="BE50" s="187"/>
      <c r="BF50" s="180"/>
      <c r="BG50" s="180"/>
      <c r="BH50" s="180"/>
      <c r="BI50" s="180"/>
      <c r="BJ50" s="78"/>
      <c r="BK50" s="78"/>
      <c r="BL50" s="244"/>
      <c r="BM50" s="245"/>
      <c r="BN50" s="246"/>
      <c r="BO50" s="247"/>
      <c r="BP50" s="247"/>
      <c r="BQ50" s="248"/>
      <c r="BR50" s="265">
        <f>BM50*BN50</f>
        <v>0</v>
      </c>
      <c r="BS50" s="180"/>
      <c r="BT50" s="78"/>
      <c r="BU50" s="244"/>
      <c r="BV50" s="245"/>
      <c r="BW50" s="246"/>
      <c r="BX50" s="247"/>
      <c r="BY50" s="247"/>
      <c r="BZ50" s="248"/>
      <c r="CA50" s="265">
        <f>BV50*BW50</f>
        <v>0</v>
      </c>
      <c r="CB50" s="180"/>
      <c r="CC50" s="78"/>
      <c r="CD50" s="186">
        <f t="shared" si="265"/>
        <v>0</v>
      </c>
      <c r="CE50" s="185">
        <f t="shared" si="265"/>
        <v>0</v>
      </c>
      <c r="CF50" s="186">
        <f t="shared" si="265"/>
        <v>0</v>
      </c>
      <c r="CG50" s="186">
        <f t="shared" si="266"/>
        <v>0</v>
      </c>
      <c r="CH50" s="180"/>
      <c r="CI50" s="78"/>
      <c r="CJ50" s="186">
        <f>T50+BO50+BX50</f>
        <v>0</v>
      </c>
      <c r="CK50" s="187"/>
      <c r="CL50" s="186">
        <f>V50+BP50+BY50</f>
        <v>0</v>
      </c>
      <c r="CM50" s="187"/>
      <c r="CN50" s="186">
        <f>X50+BQ50+BZ50</f>
        <v>0</v>
      </c>
      <c r="CO50" s="187"/>
      <c r="CP50" s="186">
        <f t="shared" ref="CP50:CP53" si="269">CJ50+CL50+CN50</f>
        <v>0</v>
      </c>
      <c r="CQ50" s="187"/>
      <c r="CR50" s="180"/>
    </row>
    <row r="51" spans="1:96" s="79" customFormat="1" x14ac:dyDescent="0.35">
      <c r="A51" s="190"/>
      <c r="B51" s="201" t="s">
        <v>191</v>
      </c>
      <c r="C51" s="207"/>
      <c r="D51" s="243"/>
      <c r="E51" s="244"/>
      <c r="F51" s="245"/>
      <c r="G51" s="246"/>
      <c r="H51" s="247"/>
      <c r="I51" s="247"/>
      <c r="J51" s="248"/>
      <c r="K51" s="265">
        <f t="shared" ref="K51:K53" si="270">F51*G51</f>
        <v>0</v>
      </c>
      <c r="L51" s="180"/>
      <c r="M51" s="207"/>
      <c r="N51" s="248"/>
      <c r="O51" s="248"/>
      <c r="P51" s="248"/>
      <c r="Q51" s="186">
        <f t="shared" si="251"/>
        <v>0</v>
      </c>
      <c r="R51" s="180"/>
      <c r="S51" s="179"/>
      <c r="T51" s="248"/>
      <c r="U51" s="187"/>
      <c r="V51" s="248"/>
      <c r="W51" s="187"/>
      <c r="X51" s="248"/>
      <c r="Y51" s="264"/>
      <c r="Z51" s="186">
        <f t="shared" si="209"/>
        <v>0</v>
      </c>
      <c r="AA51" s="264"/>
      <c r="AB51" s="180"/>
      <c r="AC51" s="180"/>
      <c r="AD51" s="180"/>
      <c r="AE51" s="179"/>
      <c r="AF51" s="233">
        <f t="shared" si="267"/>
        <v>0</v>
      </c>
      <c r="AG51" s="225">
        <f t="shared" si="252"/>
        <v>0</v>
      </c>
      <c r="AH51" s="234">
        <f t="shared" si="253"/>
        <v>0</v>
      </c>
      <c r="AI51" s="185">
        <f t="shared" si="254"/>
        <v>0</v>
      </c>
      <c r="AJ51" s="185">
        <f t="shared" si="255"/>
        <v>0</v>
      </c>
      <c r="AK51" s="186">
        <f t="shared" si="256"/>
        <v>0</v>
      </c>
      <c r="AL51" s="186">
        <f t="shared" si="257"/>
        <v>0</v>
      </c>
      <c r="AM51" s="180"/>
      <c r="AN51" s="180"/>
      <c r="AO51" s="233">
        <f t="shared" si="268"/>
        <v>0</v>
      </c>
      <c r="AP51" s="225">
        <f t="shared" si="258"/>
        <v>0</v>
      </c>
      <c r="AQ51" s="234">
        <f t="shared" si="259"/>
        <v>0</v>
      </c>
      <c r="AR51" s="185">
        <f t="shared" si="260"/>
        <v>0</v>
      </c>
      <c r="AS51" s="185">
        <f t="shared" si="261"/>
        <v>0</v>
      </c>
      <c r="AT51" s="186">
        <f t="shared" si="262"/>
        <v>0</v>
      </c>
      <c r="AU51" s="186">
        <f t="shared" si="263"/>
        <v>0</v>
      </c>
      <c r="AV51" s="180"/>
      <c r="AW51" s="180"/>
      <c r="AX51" s="186">
        <f>T51+AI51+AR51</f>
        <v>0</v>
      </c>
      <c r="AY51" s="187"/>
      <c r="AZ51" s="185">
        <f>V51+AJ51+AS51</f>
        <v>0</v>
      </c>
      <c r="BA51" s="187"/>
      <c r="BB51" s="186">
        <f>X51+AK51+AT51</f>
        <v>0</v>
      </c>
      <c r="BC51" s="187"/>
      <c r="BD51" s="186">
        <f t="shared" si="264"/>
        <v>0</v>
      </c>
      <c r="BE51" s="187"/>
      <c r="BF51" s="180"/>
      <c r="BG51" s="180"/>
      <c r="BH51" s="180"/>
      <c r="BI51" s="180"/>
      <c r="BJ51" s="78"/>
      <c r="BK51" s="78"/>
      <c r="BL51" s="244"/>
      <c r="BM51" s="245"/>
      <c r="BN51" s="246"/>
      <c r="BO51" s="247"/>
      <c r="BP51" s="247"/>
      <c r="BQ51" s="248"/>
      <c r="BR51" s="265">
        <f t="shared" ref="BR51:BR53" si="271">BM51*BN51</f>
        <v>0</v>
      </c>
      <c r="BS51" s="180"/>
      <c r="BT51" s="78"/>
      <c r="BU51" s="244"/>
      <c r="BV51" s="245"/>
      <c r="BW51" s="246"/>
      <c r="BX51" s="247"/>
      <c r="BY51" s="247"/>
      <c r="BZ51" s="248"/>
      <c r="CA51" s="265">
        <f t="shared" ref="CA51:CA53" si="272">BV51*BW51</f>
        <v>0</v>
      </c>
      <c r="CB51" s="180"/>
      <c r="CC51" s="78"/>
      <c r="CD51" s="186">
        <f t="shared" si="265"/>
        <v>0</v>
      </c>
      <c r="CE51" s="185">
        <f t="shared" si="265"/>
        <v>0</v>
      </c>
      <c r="CF51" s="186">
        <f t="shared" si="265"/>
        <v>0</v>
      </c>
      <c r="CG51" s="186">
        <f t="shared" si="266"/>
        <v>0</v>
      </c>
      <c r="CH51" s="180"/>
      <c r="CI51" s="78"/>
      <c r="CJ51" s="186">
        <f>T51+BO51+BX51</f>
        <v>0</v>
      </c>
      <c r="CK51" s="187"/>
      <c r="CL51" s="186">
        <f>V51+BP51+BY51</f>
        <v>0</v>
      </c>
      <c r="CM51" s="187"/>
      <c r="CN51" s="186">
        <f>X51+BQ51+BZ51</f>
        <v>0</v>
      </c>
      <c r="CO51" s="187"/>
      <c r="CP51" s="186">
        <f t="shared" si="269"/>
        <v>0</v>
      </c>
      <c r="CQ51" s="187"/>
      <c r="CR51" s="180"/>
    </row>
    <row r="52" spans="1:96" s="79" customFormat="1" x14ac:dyDescent="0.35">
      <c r="A52" s="190"/>
      <c r="B52" s="201" t="s">
        <v>191</v>
      </c>
      <c r="C52" s="207"/>
      <c r="D52" s="243"/>
      <c r="E52" s="244"/>
      <c r="F52" s="245"/>
      <c r="G52" s="246"/>
      <c r="H52" s="247"/>
      <c r="I52" s="247"/>
      <c r="J52" s="248"/>
      <c r="K52" s="265">
        <f t="shared" si="270"/>
        <v>0</v>
      </c>
      <c r="L52" s="180"/>
      <c r="M52" s="207"/>
      <c r="N52" s="248"/>
      <c r="O52" s="248"/>
      <c r="P52" s="248"/>
      <c r="Q52" s="186">
        <f t="shared" si="251"/>
        <v>0</v>
      </c>
      <c r="R52" s="180"/>
      <c r="S52" s="179"/>
      <c r="T52" s="248"/>
      <c r="U52" s="187"/>
      <c r="V52" s="248"/>
      <c r="W52" s="187"/>
      <c r="X52" s="248"/>
      <c r="Y52" s="264"/>
      <c r="Z52" s="186">
        <f t="shared" si="209"/>
        <v>0</v>
      </c>
      <c r="AA52" s="264"/>
      <c r="AB52" s="180"/>
      <c r="AC52" s="180"/>
      <c r="AD52" s="180"/>
      <c r="AE52" s="179"/>
      <c r="AF52" s="233">
        <f t="shared" si="267"/>
        <v>0</v>
      </c>
      <c r="AG52" s="225">
        <f t="shared" si="252"/>
        <v>0</v>
      </c>
      <c r="AH52" s="234">
        <f t="shared" si="253"/>
        <v>0</v>
      </c>
      <c r="AI52" s="185">
        <f t="shared" si="254"/>
        <v>0</v>
      </c>
      <c r="AJ52" s="185">
        <f t="shared" si="255"/>
        <v>0</v>
      </c>
      <c r="AK52" s="186">
        <f t="shared" si="256"/>
        <v>0</v>
      </c>
      <c r="AL52" s="186">
        <f t="shared" si="257"/>
        <v>0</v>
      </c>
      <c r="AM52" s="180"/>
      <c r="AN52" s="180"/>
      <c r="AO52" s="233">
        <f t="shared" si="268"/>
        <v>0</v>
      </c>
      <c r="AP52" s="225">
        <f t="shared" si="258"/>
        <v>0</v>
      </c>
      <c r="AQ52" s="234">
        <f t="shared" si="259"/>
        <v>0</v>
      </c>
      <c r="AR52" s="185">
        <f t="shared" si="260"/>
        <v>0</v>
      </c>
      <c r="AS52" s="185">
        <f t="shared" si="261"/>
        <v>0</v>
      </c>
      <c r="AT52" s="186">
        <f t="shared" si="262"/>
        <v>0</v>
      </c>
      <c r="AU52" s="186">
        <f t="shared" si="263"/>
        <v>0</v>
      </c>
      <c r="AV52" s="180"/>
      <c r="AW52" s="180"/>
      <c r="AX52" s="186">
        <f>T52+AI52+AR52</f>
        <v>0</v>
      </c>
      <c r="AY52" s="187"/>
      <c r="AZ52" s="185">
        <f>V52+AJ52+AS52</f>
        <v>0</v>
      </c>
      <c r="BA52" s="187"/>
      <c r="BB52" s="186">
        <f>X52+AK52+AT52</f>
        <v>0</v>
      </c>
      <c r="BC52" s="187"/>
      <c r="BD52" s="186">
        <f t="shared" si="264"/>
        <v>0</v>
      </c>
      <c r="BE52" s="187"/>
      <c r="BF52" s="180"/>
      <c r="BG52" s="180"/>
      <c r="BH52" s="180"/>
      <c r="BI52" s="180"/>
      <c r="BJ52" s="78"/>
      <c r="BK52" s="78"/>
      <c r="BL52" s="244"/>
      <c r="BM52" s="245"/>
      <c r="BN52" s="246"/>
      <c r="BO52" s="247"/>
      <c r="BP52" s="247"/>
      <c r="BQ52" s="248"/>
      <c r="BR52" s="265">
        <f t="shared" si="271"/>
        <v>0</v>
      </c>
      <c r="BS52" s="180"/>
      <c r="BT52" s="78"/>
      <c r="BU52" s="244"/>
      <c r="BV52" s="245"/>
      <c r="BW52" s="246"/>
      <c r="BX52" s="247"/>
      <c r="BY52" s="247"/>
      <c r="BZ52" s="248"/>
      <c r="CA52" s="265">
        <f t="shared" si="272"/>
        <v>0</v>
      </c>
      <c r="CB52" s="180"/>
      <c r="CC52" s="78"/>
      <c r="CD52" s="186">
        <f t="shared" si="265"/>
        <v>0</v>
      </c>
      <c r="CE52" s="185">
        <f t="shared" si="265"/>
        <v>0</v>
      </c>
      <c r="CF52" s="186">
        <f t="shared" si="265"/>
        <v>0</v>
      </c>
      <c r="CG52" s="186">
        <f t="shared" si="266"/>
        <v>0</v>
      </c>
      <c r="CH52" s="180"/>
      <c r="CI52" s="78"/>
      <c r="CJ52" s="186">
        <f>T52+BO52+BX52</f>
        <v>0</v>
      </c>
      <c r="CK52" s="187"/>
      <c r="CL52" s="186">
        <f>V52+BP52+BY52</f>
        <v>0</v>
      </c>
      <c r="CM52" s="187"/>
      <c r="CN52" s="186">
        <f>X52+BQ52+BZ52</f>
        <v>0</v>
      </c>
      <c r="CO52" s="187"/>
      <c r="CP52" s="186">
        <f t="shared" si="269"/>
        <v>0</v>
      </c>
      <c r="CQ52" s="187"/>
      <c r="CR52" s="180"/>
    </row>
    <row r="53" spans="1:96" s="79" customFormat="1" x14ac:dyDescent="0.35">
      <c r="A53" s="190"/>
      <c r="B53" s="201" t="s">
        <v>191</v>
      </c>
      <c r="C53" s="207"/>
      <c r="D53" s="243"/>
      <c r="E53" s="244"/>
      <c r="F53" s="245"/>
      <c r="G53" s="246"/>
      <c r="H53" s="247"/>
      <c r="I53" s="247"/>
      <c r="J53" s="248"/>
      <c r="K53" s="265">
        <f t="shared" si="270"/>
        <v>0</v>
      </c>
      <c r="L53" s="180"/>
      <c r="M53" s="207"/>
      <c r="N53" s="248"/>
      <c r="O53" s="248"/>
      <c r="P53" s="248"/>
      <c r="Q53" s="186">
        <f t="shared" si="251"/>
        <v>0</v>
      </c>
      <c r="R53" s="180"/>
      <c r="S53" s="179"/>
      <c r="T53" s="248"/>
      <c r="U53" s="187"/>
      <c r="V53" s="248"/>
      <c r="W53" s="187"/>
      <c r="X53" s="248"/>
      <c r="Y53" s="264"/>
      <c r="Z53" s="186">
        <f t="shared" si="209"/>
        <v>0</v>
      </c>
      <c r="AA53" s="264"/>
      <c r="AB53" s="180"/>
      <c r="AC53" s="180"/>
      <c r="AD53" s="180"/>
      <c r="AE53" s="179"/>
      <c r="AF53" s="233">
        <f t="shared" si="267"/>
        <v>0</v>
      </c>
      <c r="AG53" s="225">
        <f t="shared" si="252"/>
        <v>0</v>
      </c>
      <c r="AH53" s="234">
        <f t="shared" si="253"/>
        <v>0</v>
      </c>
      <c r="AI53" s="185">
        <f t="shared" si="254"/>
        <v>0</v>
      </c>
      <c r="AJ53" s="185">
        <f t="shared" si="255"/>
        <v>0</v>
      </c>
      <c r="AK53" s="186">
        <f t="shared" si="256"/>
        <v>0</v>
      </c>
      <c r="AL53" s="186">
        <f t="shared" si="257"/>
        <v>0</v>
      </c>
      <c r="AM53" s="180"/>
      <c r="AN53" s="180"/>
      <c r="AO53" s="233">
        <f t="shared" si="268"/>
        <v>0</v>
      </c>
      <c r="AP53" s="225">
        <f t="shared" si="258"/>
        <v>0</v>
      </c>
      <c r="AQ53" s="234">
        <f t="shared" si="259"/>
        <v>0</v>
      </c>
      <c r="AR53" s="185">
        <f t="shared" si="260"/>
        <v>0</v>
      </c>
      <c r="AS53" s="185">
        <f t="shared" si="261"/>
        <v>0</v>
      </c>
      <c r="AT53" s="186">
        <f t="shared" si="262"/>
        <v>0</v>
      </c>
      <c r="AU53" s="186">
        <f t="shared" si="263"/>
        <v>0</v>
      </c>
      <c r="AV53" s="180"/>
      <c r="AW53" s="180"/>
      <c r="AX53" s="186">
        <f>T53+AI53+AR53</f>
        <v>0</v>
      </c>
      <c r="AY53" s="187"/>
      <c r="AZ53" s="185">
        <f>V53+AJ53+AS53</f>
        <v>0</v>
      </c>
      <c r="BA53" s="187"/>
      <c r="BB53" s="186">
        <f>X53+AK53+AT53</f>
        <v>0</v>
      </c>
      <c r="BC53" s="187"/>
      <c r="BD53" s="186">
        <f t="shared" si="264"/>
        <v>0</v>
      </c>
      <c r="BE53" s="187"/>
      <c r="BF53" s="180"/>
      <c r="BG53" s="180"/>
      <c r="BH53" s="180"/>
      <c r="BI53" s="180"/>
      <c r="BJ53" s="78"/>
      <c r="BK53" s="78"/>
      <c r="BL53" s="244"/>
      <c r="BM53" s="245"/>
      <c r="BN53" s="246"/>
      <c r="BO53" s="247"/>
      <c r="BP53" s="247"/>
      <c r="BQ53" s="248"/>
      <c r="BR53" s="265">
        <f t="shared" si="271"/>
        <v>0</v>
      </c>
      <c r="BS53" s="180"/>
      <c r="BT53" s="78"/>
      <c r="BU53" s="244"/>
      <c r="BV53" s="245"/>
      <c r="BW53" s="246"/>
      <c r="BX53" s="247"/>
      <c r="BY53" s="247"/>
      <c r="BZ53" s="248"/>
      <c r="CA53" s="265">
        <f t="shared" si="272"/>
        <v>0</v>
      </c>
      <c r="CB53" s="180"/>
      <c r="CC53" s="78"/>
      <c r="CD53" s="186">
        <f t="shared" si="265"/>
        <v>0</v>
      </c>
      <c r="CE53" s="185">
        <f t="shared" si="265"/>
        <v>0</v>
      </c>
      <c r="CF53" s="186">
        <f t="shared" si="265"/>
        <v>0</v>
      </c>
      <c r="CG53" s="186">
        <f t="shared" si="266"/>
        <v>0</v>
      </c>
      <c r="CH53" s="180"/>
      <c r="CI53" s="78"/>
      <c r="CJ53" s="186">
        <f>T53+BO53+BX53</f>
        <v>0</v>
      </c>
      <c r="CK53" s="187"/>
      <c r="CL53" s="186">
        <f>V53+BP53+BY53</f>
        <v>0</v>
      </c>
      <c r="CM53" s="187"/>
      <c r="CN53" s="186">
        <f>X53+BQ53+BZ53</f>
        <v>0</v>
      </c>
      <c r="CO53" s="187"/>
      <c r="CP53" s="186">
        <f t="shared" si="269"/>
        <v>0</v>
      </c>
      <c r="CQ53" s="187"/>
      <c r="CR53" s="180"/>
    </row>
    <row r="54" spans="1:96" s="79" customFormat="1" x14ac:dyDescent="0.35">
      <c r="A54" s="190">
        <v>2.2999999999999998</v>
      </c>
      <c r="B54" s="200" t="s">
        <v>169</v>
      </c>
      <c r="C54" s="206"/>
      <c r="D54" s="199"/>
      <c r="E54" s="232"/>
      <c r="F54" s="224"/>
      <c r="G54" s="217"/>
      <c r="H54" s="184">
        <f>SUM(H55:H59)</f>
        <v>0</v>
      </c>
      <c r="I54" s="179">
        <f t="shared" ref="I54:K54" si="273">SUM(I55:I59)</f>
        <v>0</v>
      </c>
      <c r="J54" s="179">
        <f t="shared" si="273"/>
        <v>0</v>
      </c>
      <c r="K54" s="179">
        <f t="shared" si="273"/>
        <v>0</v>
      </c>
      <c r="L54" s="179"/>
      <c r="M54" s="206"/>
      <c r="N54" s="184">
        <f t="shared" ref="N54:Q54" si="274">SUM(N55:N59)</f>
        <v>0</v>
      </c>
      <c r="O54" s="179">
        <f t="shared" si="274"/>
        <v>0</v>
      </c>
      <c r="P54" s="179">
        <f t="shared" si="274"/>
        <v>0</v>
      </c>
      <c r="Q54" s="179">
        <f t="shared" si="274"/>
        <v>0</v>
      </c>
      <c r="R54" s="179"/>
      <c r="S54" s="179"/>
      <c r="T54" s="184">
        <f t="shared" ref="T54" si="275">SUM(T55:T59)</f>
        <v>0</v>
      </c>
      <c r="U54" s="179"/>
      <c r="V54" s="179">
        <f t="shared" ref="V54" si="276">SUM(V55:V59)</f>
        <v>0</v>
      </c>
      <c r="W54" s="179"/>
      <c r="X54" s="179">
        <f t="shared" ref="X54" si="277">SUM(X55:X59)</f>
        <v>0</v>
      </c>
      <c r="Y54" s="206"/>
      <c r="Z54" s="179">
        <f t="shared" si="209"/>
        <v>0</v>
      </c>
      <c r="AA54" s="206"/>
      <c r="AB54" s="179"/>
      <c r="AC54" s="179"/>
      <c r="AD54" s="179"/>
      <c r="AE54" s="179"/>
      <c r="AF54" s="232"/>
      <c r="AG54" s="224"/>
      <c r="AH54" s="217"/>
      <c r="AI54" s="184">
        <f t="shared" ref="AI54:AL54" si="278">SUM(AI55:AI59)</f>
        <v>0</v>
      </c>
      <c r="AJ54" s="179">
        <f t="shared" si="278"/>
        <v>0</v>
      </c>
      <c r="AK54" s="179">
        <f t="shared" si="278"/>
        <v>0</v>
      </c>
      <c r="AL54" s="179">
        <f t="shared" si="278"/>
        <v>0</v>
      </c>
      <c r="AM54" s="179"/>
      <c r="AN54" s="179"/>
      <c r="AO54" s="232"/>
      <c r="AP54" s="224"/>
      <c r="AQ54" s="217"/>
      <c r="AR54" s="184">
        <f t="shared" ref="AR54:AU54" si="279">SUM(AR55:AR59)</f>
        <v>0</v>
      </c>
      <c r="AS54" s="179">
        <f t="shared" si="279"/>
        <v>0</v>
      </c>
      <c r="AT54" s="179">
        <f t="shared" si="279"/>
        <v>0</v>
      </c>
      <c r="AU54" s="179">
        <f t="shared" si="279"/>
        <v>0</v>
      </c>
      <c r="AV54" s="179"/>
      <c r="AW54" s="179"/>
      <c r="AX54" s="184">
        <f>SUM(AX55:AX59)</f>
        <v>0</v>
      </c>
      <c r="AY54" s="179"/>
      <c r="AZ54" s="179">
        <f>SUM(AZ55:AZ59)</f>
        <v>0</v>
      </c>
      <c r="BA54" s="179"/>
      <c r="BB54" s="179">
        <f>SUM(BB55:BB59)</f>
        <v>0</v>
      </c>
      <c r="BC54" s="179"/>
      <c r="BD54" s="179">
        <f t="shared" ref="BD54" si="280">SUM(BD55:BD59)</f>
        <v>0</v>
      </c>
      <c r="BE54" s="179"/>
      <c r="BF54" s="179"/>
      <c r="BG54" s="179"/>
      <c r="BH54" s="179"/>
      <c r="BI54" s="179"/>
      <c r="BJ54" s="78"/>
      <c r="BK54" s="78"/>
      <c r="BL54" s="232"/>
      <c r="BM54" s="224"/>
      <c r="BN54" s="217"/>
      <c r="BO54" s="184">
        <f>SUM(BO55:BO59)</f>
        <v>0</v>
      </c>
      <c r="BP54" s="179">
        <f t="shared" ref="BP54:BR54" si="281">SUM(BP55:BP59)</f>
        <v>0</v>
      </c>
      <c r="BQ54" s="179">
        <f t="shared" si="281"/>
        <v>0</v>
      </c>
      <c r="BR54" s="179">
        <f t="shared" si="281"/>
        <v>0</v>
      </c>
      <c r="BS54" s="179"/>
      <c r="BT54" s="78"/>
      <c r="BU54" s="232"/>
      <c r="BV54" s="224"/>
      <c r="BW54" s="217"/>
      <c r="BX54" s="184">
        <f>SUM(BX55:BX59)</f>
        <v>0</v>
      </c>
      <c r="BY54" s="179">
        <f t="shared" ref="BY54:CA54" si="282">SUM(BY55:BY59)</f>
        <v>0</v>
      </c>
      <c r="BZ54" s="179">
        <f t="shared" si="282"/>
        <v>0</v>
      </c>
      <c r="CA54" s="179">
        <f t="shared" si="282"/>
        <v>0</v>
      </c>
      <c r="CB54" s="179"/>
      <c r="CC54" s="78"/>
      <c r="CD54" s="184">
        <f>SUM(CD55:CD59)</f>
        <v>0</v>
      </c>
      <c r="CE54" s="179">
        <f>SUM(CE55:CE59)</f>
        <v>0</v>
      </c>
      <c r="CF54" s="179">
        <f>SUM(CF55:CF59)</f>
        <v>0</v>
      </c>
      <c r="CG54" s="179">
        <f t="shared" ref="CG54" si="283">SUM(CG55:CG59)</f>
        <v>0</v>
      </c>
      <c r="CH54" s="179"/>
      <c r="CI54" s="78"/>
      <c r="CJ54" s="184">
        <f>SUM(CJ55:CJ59)</f>
        <v>0</v>
      </c>
      <c r="CK54" s="179"/>
      <c r="CL54" s="179">
        <f>SUM(CL55:CL59)</f>
        <v>0</v>
      </c>
      <c r="CM54" s="179"/>
      <c r="CN54" s="179">
        <f>SUM(CN55:CN59)</f>
        <v>0</v>
      </c>
      <c r="CO54" s="179"/>
      <c r="CP54" s="179">
        <f t="shared" ref="CP54" si="284">SUM(CP55:CP59)</f>
        <v>0</v>
      </c>
      <c r="CQ54" s="179"/>
      <c r="CR54" s="179"/>
    </row>
    <row r="55" spans="1:96" x14ac:dyDescent="0.35">
      <c r="B55" s="201" t="s">
        <v>191</v>
      </c>
      <c r="C55" s="207"/>
      <c r="D55" s="243"/>
      <c r="E55" s="244"/>
      <c r="F55" s="245"/>
      <c r="G55" s="246"/>
      <c r="H55" s="247"/>
      <c r="I55" s="247"/>
      <c r="J55" s="248"/>
      <c r="K55" s="265">
        <f>F55*G55</f>
        <v>0</v>
      </c>
      <c r="L55" s="180"/>
      <c r="M55" s="207"/>
      <c r="N55" s="248"/>
      <c r="O55" s="248"/>
      <c r="P55" s="248"/>
      <c r="Q55" s="186">
        <f t="shared" ref="Q55:Q59" si="285">SUM(N55:P55)</f>
        <v>0</v>
      </c>
      <c r="R55" s="180"/>
      <c r="S55" s="179"/>
      <c r="T55" s="248"/>
      <c r="U55" s="187"/>
      <c r="V55" s="248"/>
      <c r="W55" s="187"/>
      <c r="X55" s="248"/>
      <c r="Y55" s="264"/>
      <c r="Z55" s="186">
        <f t="shared" si="209"/>
        <v>0</v>
      </c>
      <c r="AA55" s="264"/>
      <c r="AB55" s="180"/>
      <c r="AC55" s="180"/>
      <c r="AD55" s="180"/>
      <c r="AE55" s="179"/>
      <c r="AF55" s="233">
        <f>BL55</f>
        <v>0</v>
      </c>
      <c r="AG55" s="225">
        <f t="shared" ref="AG55:AG59" si="286">BM55</f>
        <v>0</v>
      </c>
      <c r="AH55" s="234">
        <f t="shared" ref="AH55:AH59" si="287">BN55</f>
        <v>0</v>
      </c>
      <c r="AI55" s="185">
        <f t="shared" ref="AI55:AI59" si="288">BO55</f>
        <v>0</v>
      </c>
      <c r="AJ55" s="185">
        <f t="shared" ref="AJ55:AJ59" si="289">BP55</f>
        <v>0</v>
      </c>
      <c r="AK55" s="186">
        <f t="shared" ref="AK55:AK59" si="290">BQ55</f>
        <v>0</v>
      </c>
      <c r="AL55" s="186">
        <f t="shared" ref="AL55:AL59" si="291">SUM(AI55:AK55)</f>
        <v>0</v>
      </c>
      <c r="AM55" s="180"/>
      <c r="AN55" s="180"/>
      <c r="AO55" s="233">
        <f>BU55</f>
        <v>0</v>
      </c>
      <c r="AP55" s="225">
        <f t="shared" ref="AP55:AP59" si="292">BV55</f>
        <v>0</v>
      </c>
      <c r="AQ55" s="234">
        <f t="shared" ref="AQ55:AQ59" si="293">BW55</f>
        <v>0</v>
      </c>
      <c r="AR55" s="185">
        <f t="shared" ref="AR55:AR59" si="294">BX55</f>
        <v>0</v>
      </c>
      <c r="AS55" s="185">
        <f t="shared" ref="AS55:AS59" si="295">BY55</f>
        <v>0</v>
      </c>
      <c r="AT55" s="186">
        <f t="shared" ref="AT55:AT59" si="296">BZ55</f>
        <v>0</v>
      </c>
      <c r="AU55" s="186">
        <f t="shared" ref="AU55:AU59" si="297">SUM(AR55:AT55)</f>
        <v>0</v>
      </c>
      <c r="AV55" s="180"/>
      <c r="AW55" s="180"/>
      <c r="AX55" s="186">
        <f>T55+AI55+AR55</f>
        <v>0</v>
      </c>
      <c r="AY55" s="187"/>
      <c r="AZ55" s="185">
        <f>V55+AJ55+AS55</f>
        <v>0</v>
      </c>
      <c r="BA55" s="187"/>
      <c r="BB55" s="186">
        <f>X55+AK55+AT55</f>
        <v>0</v>
      </c>
      <c r="BC55" s="187"/>
      <c r="BD55" s="186">
        <f t="shared" ref="BD55:BD59" si="298">SUM(AX55:BB55)</f>
        <v>0</v>
      </c>
      <c r="BE55" s="187"/>
      <c r="BF55" s="180"/>
      <c r="BG55" s="180"/>
      <c r="BH55" s="180"/>
      <c r="BI55" s="180"/>
      <c r="BL55" s="244"/>
      <c r="BM55" s="245"/>
      <c r="BN55" s="246"/>
      <c r="BO55" s="247"/>
      <c r="BP55" s="247"/>
      <c r="BQ55" s="248"/>
      <c r="BR55" s="265">
        <f>BM55*BN55</f>
        <v>0</v>
      </c>
      <c r="BS55" s="180"/>
      <c r="BU55" s="244"/>
      <c r="BV55" s="245"/>
      <c r="BW55" s="246"/>
      <c r="BX55" s="247"/>
      <c r="BY55" s="247"/>
      <c r="BZ55" s="248"/>
      <c r="CA55" s="265">
        <f>BV55*BW55</f>
        <v>0</v>
      </c>
      <c r="CB55" s="180"/>
      <c r="CD55" s="186">
        <f t="shared" ref="CD55:CF59" si="299">H55+BO55+BX55</f>
        <v>0</v>
      </c>
      <c r="CE55" s="185">
        <f t="shared" si="299"/>
        <v>0</v>
      </c>
      <c r="CF55" s="186">
        <f t="shared" si="299"/>
        <v>0</v>
      </c>
      <c r="CG55" s="186">
        <f t="shared" ref="CG55:CG59" si="300">SUM(CD55:CF55)</f>
        <v>0</v>
      </c>
      <c r="CH55" s="180"/>
      <c r="CJ55" s="186">
        <f>T55+BO55+BX55</f>
        <v>0</v>
      </c>
      <c r="CK55" s="187"/>
      <c r="CL55" s="186">
        <f>V55+BP55+BY55</f>
        <v>0</v>
      </c>
      <c r="CM55" s="187"/>
      <c r="CN55" s="186">
        <f>X55+BQ55+BZ55</f>
        <v>0</v>
      </c>
      <c r="CO55" s="187"/>
      <c r="CP55" s="186">
        <f>CJ55+CL55+CN55</f>
        <v>0</v>
      </c>
      <c r="CQ55" s="187"/>
      <c r="CR55" s="180"/>
    </row>
    <row r="56" spans="1:96" x14ac:dyDescent="0.35">
      <c r="B56" s="201" t="s">
        <v>191</v>
      </c>
      <c r="C56" s="207"/>
      <c r="D56" s="243"/>
      <c r="E56" s="244"/>
      <c r="F56" s="245"/>
      <c r="G56" s="246"/>
      <c r="H56" s="247"/>
      <c r="I56" s="247"/>
      <c r="J56" s="248"/>
      <c r="K56" s="265">
        <f>F56*G56</f>
        <v>0</v>
      </c>
      <c r="L56" s="180"/>
      <c r="M56" s="207"/>
      <c r="N56" s="248"/>
      <c r="O56" s="248"/>
      <c r="P56" s="248"/>
      <c r="Q56" s="186">
        <f t="shared" si="285"/>
        <v>0</v>
      </c>
      <c r="R56" s="180"/>
      <c r="S56" s="179"/>
      <c r="T56" s="248"/>
      <c r="U56" s="187"/>
      <c r="V56" s="248"/>
      <c r="W56" s="187"/>
      <c r="X56" s="248"/>
      <c r="Y56" s="264"/>
      <c r="Z56" s="186">
        <f t="shared" si="209"/>
        <v>0</v>
      </c>
      <c r="AA56" s="264"/>
      <c r="AB56" s="180"/>
      <c r="AC56" s="180"/>
      <c r="AD56" s="180"/>
      <c r="AE56" s="179"/>
      <c r="AF56" s="233">
        <f t="shared" ref="AF56:AF59" si="301">BL56</f>
        <v>0</v>
      </c>
      <c r="AG56" s="225">
        <f t="shared" si="286"/>
        <v>0</v>
      </c>
      <c r="AH56" s="234">
        <f t="shared" si="287"/>
        <v>0</v>
      </c>
      <c r="AI56" s="185">
        <f t="shared" si="288"/>
        <v>0</v>
      </c>
      <c r="AJ56" s="185">
        <f t="shared" si="289"/>
        <v>0</v>
      </c>
      <c r="AK56" s="186">
        <f t="shared" si="290"/>
        <v>0</v>
      </c>
      <c r="AL56" s="186">
        <f t="shared" si="291"/>
        <v>0</v>
      </c>
      <c r="AM56" s="180"/>
      <c r="AN56" s="180"/>
      <c r="AO56" s="233">
        <f t="shared" ref="AO56:AO59" si="302">BU56</f>
        <v>0</v>
      </c>
      <c r="AP56" s="225">
        <f t="shared" si="292"/>
        <v>0</v>
      </c>
      <c r="AQ56" s="234">
        <f t="shared" si="293"/>
        <v>0</v>
      </c>
      <c r="AR56" s="185">
        <f t="shared" si="294"/>
        <v>0</v>
      </c>
      <c r="AS56" s="185">
        <f t="shared" si="295"/>
        <v>0</v>
      </c>
      <c r="AT56" s="186">
        <f t="shared" si="296"/>
        <v>0</v>
      </c>
      <c r="AU56" s="186">
        <f t="shared" si="297"/>
        <v>0</v>
      </c>
      <c r="AV56" s="180"/>
      <c r="AW56" s="180"/>
      <c r="AX56" s="186">
        <f>T56+AI56+AR56</f>
        <v>0</v>
      </c>
      <c r="AY56" s="187"/>
      <c r="AZ56" s="185">
        <f>V56+AJ56+AS56</f>
        <v>0</v>
      </c>
      <c r="BA56" s="187"/>
      <c r="BB56" s="186">
        <f>X56+AK56+AT56</f>
        <v>0</v>
      </c>
      <c r="BC56" s="187"/>
      <c r="BD56" s="186">
        <f t="shared" si="298"/>
        <v>0</v>
      </c>
      <c r="BE56" s="187"/>
      <c r="BF56" s="180"/>
      <c r="BG56" s="180"/>
      <c r="BH56" s="180"/>
      <c r="BI56" s="180"/>
      <c r="BL56" s="244"/>
      <c r="BM56" s="245"/>
      <c r="BN56" s="246"/>
      <c r="BO56" s="247"/>
      <c r="BP56" s="247"/>
      <c r="BQ56" s="248"/>
      <c r="BR56" s="265">
        <f>BM56*BN56</f>
        <v>0</v>
      </c>
      <c r="BS56" s="180"/>
      <c r="BU56" s="244"/>
      <c r="BV56" s="245"/>
      <c r="BW56" s="246"/>
      <c r="BX56" s="247"/>
      <c r="BY56" s="247"/>
      <c r="BZ56" s="248"/>
      <c r="CA56" s="265">
        <f>BV56*BW56</f>
        <v>0</v>
      </c>
      <c r="CB56" s="180"/>
      <c r="CD56" s="186">
        <f t="shared" si="299"/>
        <v>0</v>
      </c>
      <c r="CE56" s="185">
        <f t="shared" si="299"/>
        <v>0</v>
      </c>
      <c r="CF56" s="186">
        <f t="shared" si="299"/>
        <v>0</v>
      </c>
      <c r="CG56" s="186">
        <f t="shared" si="300"/>
        <v>0</v>
      </c>
      <c r="CH56" s="180"/>
      <c r="CJ56" s="186">
        <f>T56+BO56+BX56</f>
        <v>0</v>
      </c>
      <c r="CK56" s="187"/>
      <c r="CL56" s="186">
        <f>V56+BP56+BY56</f>
        <v>0</v>
      </c>
      <c r="CM56" s="187"/>
      <c r="CN56" s="186">
        <f>X56+BQ56+BZ56</f>
        <v>0</v>
      </c>
      <c r="CO56" s="187"/>
      <c r="CP56" s="186">
        <f t="shared" ref="CP56:CP59" si="303">CJ56+CL56+CN56</f>
        <v>0</v>
      </c>
      <c r="CQ56" s="187"/>
      <c r="CR56" s="180"/>
    </row>
    <row r="57" spans="1:96" x14ac:dyDescent="0.35">
      <c r="B57" s="201" t="s">
        <v>191</v>
      </c>
      <c r="C57" s="207"/>
      <c r="D57" s="243"/>
      <c r="E57" s="244"/>
      <c r="F57" s="245"/>
      <c r="G57" s="246"/>
      <c r="H57" s="247"/>
      <c r="I57" s="247"/>
      <c r="J57" s="248"/>
      <c r="K57" s="265">
        <f t="shared" ref="K57:K59" si="304">F57*G57</f>
        <v>0</v>
      </c>
      <c r="L57" s="180"/>
      <c r="M57" s="207"/>
      <c r="N57" s="248"/>
      <c r="O57" s="248"/>
      <c r="P57" s="248"/>
      <c r="Q57" s="186">
        <f t="shared" si="285"/>
        <v>0</v>
      </c>
      <c r="R57" s="180"/>
      <c r="S57" s="179"/>
      <c r="T57" s="248"/>
      <c r="U57" s="187"/>
      <c r="V57" s="248"/>
      <c r="W57" s="187"/>
      <c r="X57" s="248"/>
      <c r="Y57" s="264"/>
      <c r="Z57" s="186">
        <f t="shared" si="209"/>
        <v>0</v>
      </c>
      <c r="AA57" s="264"/>
      <c r="AB57" s="180"/>
      <c r="AC57" s="180"/>
      <c r="AD57" s="180"/>
      <c r="AE57" s="179"/>
      <c r="AF57" s="233">
        <f t="shared" si="301"/>
        <v>0</v>
      </c>
      <c r="AG57" s="225">
        <f t="shared" si="286"/>
        <v>0</v>
      </c>
      <c r="AH57" s="234">
        <f t="shared" si="287"/>
        <v>0</v>
      </c>
      <c r="AI57" s="185">
        <f t="shared" si="288"/>
        <v>0</v>
      </c>
      <c r="AJ57" s="185">
        <f t="shared" si="289"/>
        <v>0</v>
      </c>
      <c r="AK57" s="186">
        <f t="shared" si="290"/>
        <v>0</v>
      </c>
      <c r="AL57" s="186">
        <f t="shared" si="291"/>
        <v>0</v>
      </c>
      <c r="AM57" s="180"/>
      <c r="AN57" s="180"/>
      <c r="AO57" s="233">
        <f t="shared" si="302"/>
        <v>0</v>
      </c>
      <c r="AP57" s="225">
        <f t="shared" si="292"/>
        <v>0</v>
      </c>
      <c r="AQ57" s="234">
        <f t="shared" si="293"/>
        <v>0</v>
      </c>
      <c r="AR57" s="185">
        <f t="shared" si="294"/>
        <v>0</v>
      </c>
      <c r="AS57" s="185">
        <f t="shared" si="295"/>
        <v>0</v>
      </c>
      <c r="AT57" s="186">
        <f t="shared" si="296"/>
        <v>0</v>
      </c>
      <c r="AU57" s="186">
        <f t="shared" si="297"/>
        <v>0</v>
      </c>
      <c r="AV57" s="180"/>
      <c r="AW57" s="180"/>
      <c r="AX57" s="186">
        <f>T57+AI57+AR57</f>
        <v>0</v>
      </c>
      <c r="AY57" s="187"/>
      <c r="AZ57" s="185">
        <f>V57+AJ57+AS57</f>
        <v>0</v>
      </c>
      <c r="BA57" s="187"/>
      <c r="BB57" s="186">
        <f>X57+AK57+AT57</f>
        <v>0</v>
      </c>
      <c r="BC57" s="187"/>
      <c r="BD57" s="186">
        <f t="shared" si="298"/>
        <v>0</v>
      </c>
      <c r="BE57" s="187"/>
      <c r="BF57" s="180"/>
      <c r="BG57" s="180"/>
      <c r="BH57" s="180"/>
      <c r="BI57" s="180"/>
      <c r="BL57" s="244"/>
      <c r="BM57" s="245"/>
      <c r="BN57" s="246"/>
      <c r="BO57" s="247"/>
      <c r="BP57" s="247"/>
      <c r="BQ57" s="248"/>
      <c r="BR57" s="265">
        <f t="shared" ref="BR57:BR59" si="305">BM57*BN57</f>
        <v>0</v>
      </c>
      <c r="BS57" s="180"/>
      <c r="BU57" s="244"/>
      <c r="BV57" s="245"/>
      <c r="BW57" s="246"/>
      <c r="BX57" s="247"/>
      <c r="BY57" s="247"/>
      <c r="BZ57" s="248"/>
      <c r="CA57" s="265">
        <f t="shared" ref="CA57:CA59" si="306">BV57*BW57</f>
        <v>0</v>
      </c>
      <c r="CB57" s="180"/>
      <c r="CD57" s="186">
        <f t="shared" si="299"/>
        <v>0</v>
      </c>
      <c r="CE57" s="185">
        <f t="shared" si="299"/>
        <v>0</v>
      </c>
      <c r="CF57" s="186">
        <f t="shared" si="299"/>
        <v>0</v>
      </c>
      <c r="CG57" s="186">
        <f t="shared" si="300"/>
        <v>0</v>
      </c>
      <c r="CH57" s="180"/>
      <c r="CJ57" s="186">
        <f>T57+BO57+BX57</f>
        <v>0</v>
      </c>
      <c r="CK57" s="187"/>
      <c r="CL57" s="186">
        <f>V57+BP57+BY57</f>
        <v>0</v>
      </c>
      <c r="CM57" s="187"/>
      <c r="CN57" s="186">
        <f>X57+BQ57+BZ57</f>
        <v>0</v>
      </c>
      <c r="CO57" s="187"/>
      <c r="CP57" s="186">
        <f t="shared" si="303"/>
        <v>0</v>
      </c>
      <c r="CQ57" s="187"/>
      <c r="CR57" s="180"/>
    </row>
    <row r="58" spans="1:96" x14ac:dyDescent="0.35">
      <c r="B58" s="201" t="s">
        <v>191</v>
      </c>
      <c r="C58" s="207"/>
      <c r="D58" s="243"/>
      <c r="E58" s="244"/>
      <c r="F58" s="245"/>
      <c r="G58" s="246"/>
      <c r="H58" s="247"/>
      <c r="I58" s="247"/>
      <c r="J58" s="248"/>
      <c r="K58" s="265">
        <f t="shared" si="304"/>
        <v>0</v>
      </c>
      <c r="L58" s="180"/>
      <c r="M58" s="207"/>
      <c r="N58" s="248"/>
      <c r="O58" s="248"/>
      <c r="P58" s="248"/>
      <c r="Q58" s="186">
        <f t="shared" si="285"/>
        <v>0</v>
      </c>
      <c r="R58" s="180"/>
      <c r="S58" s="179"/>
      <c r="T58" s="248"/>
      <c r="U58" s="187"/>
      <c r="V58" s="248"/>
      <c r="W58" s="187"/>
      <c r="X58" s="248"/>
      <c r="Y58" s="264"/>
      <c r="Z58" s="186">
        <f t="shared" si="209"/>
        <v>0</v>
      </c>
      <c r="AA58" s="264"/>
      <c r="AB58" s="180"/>
      <c r="AC58" s="180"/>
      <c r="AD58" s="180"/>
      <c r="AE58" s="179"/>
      <c r="AF58" s="233">
        <f t="shared" si="301"/>
        <v>0</v>
      </c>
      <c r="AG58" s="225">
        <f t="shared" si="286"/>
        <v>0</v>
      </c>
      <c r="AH58" s="234">
        <f t="shared" si="287"/>
        <v>0</v>
      </c>
      <c r="AI58" s="185">
        <f t="shared" si="288"/>
        <v>0</v>
      </c>
      <c r="AJ58" s="185">
        <f t="shared" si="289"/>
        <v>0</v>
      </c>
      <c r="AK58" s="186">
        <f t="shared" si="290"/>
        <v>0</v>
      </c>
      <c r="AL58" s="186">
        <f t="shared" si="291"/>
        <v>0</v>
      </c>
      <c r="AM58" s="180"/>
      <c r="AN58" s="180"/>
      <c r="AO58" s="233">
        <f t="shared" si="302"/>
        <v>0</v>
      </c>
      <c r="AP58" s="225">
        <f t="shared" si="292"/>
        <v>0</v>
      </c>
      <c r="AQ58" s="234">
        <f t="shared" si="293"/>
        <v>0</v>
      </c>
      <c r="AR58" s="185">
        <f t="shared" si="294"/>
        <v>0</v>
      </c>
      <c r="AS58" s="185">
        <f t="shared" si="295"/>
        <v>0</v>
      </c>
      <c r="AT58" s="186">
        <f t="shared" si="296"/>
        <v>0</v>
      </c>
      <c r="AU58" s="186">
        <f t="shared" si="297"/>
        <v>0</v>
      </c>
      <c r="AV58" s="180"/>
      <c r="AW58" s="180"/>
      <c r="AX58" s="186">
        <f>T58+AI58+AR58</f>
        <v>0</v>
      </c>
      <c r="AY58" s="187"/>
      <c r="AZ58" s="185">
        <f>V58+AJ58+AS58</f>
        <v>0</v>
      </c>
      <c r="BA58" s="187"/>
      <c r="BB58" s="186">
        <f>X58+AK58+AT58</f>
        <v>0</v>
      </c>
      <c r="BC58" s="187"/>
      <c r="BD58" s="186">
        <f t="shared" si="298"/>
        <v>0</v>
      </c>
      <c r="BE58" s="187"/>
      <c r="BF58" s="180"/>
      <c r="BG58" s="180"/>
      <c r="BH58" s="180"/>
      <c r="BI58" s="180"/>
      <c r="BL58" s="244"/>
      <c r="BM58" s="245"/>
      <c r="BN58" s="246"/>
      <c r="BO58" s="247"/>
      <c r="BP58" s="247"/>
      <c r="BQ58" s="248"/>
      <c r="BR58" s="265">
        <f t="shared" si="305"/>
        <v>0</v>
      </c>
      <c r="BS58" s="180"/>
      <c r="BU58" s="244"/>
      <c r="BV58" s="245"/>
      <c r="BW58" s="246"/>
      <c r="BX58" s="247"/>
      <c r="BY58" s="247"/>
      <c r="BZ58" s="248"/>
      <c r="CA58" s="265">
        <f t="shared" si="306"/>
        <v>0</v>
      </c>
      <c r="CB58" s="180"/>
      <c r="CD58" s="186">
        <f t="shared" si="299"/>
        <v>0</v>
      </c>
      <c r="CE58" s="185">
        <f t="shared" si="299"/>
        <v>0</v>
      </c>
      <c r="CF58" s="186">
        <f t="shared" si="299"/>
        <v>0</v>
      </c>
      <c r="CG58" s="186">
        <f t="shared" si="300"/>
        <v>0</v>
      </c>
      <c r="CH58" s="180"/>
      <c r="CJ58" s="186">
        <f>T58+BO58+BX58</f>
        <v>0</v>
      </c>
      <c r="CK58" s="187"/>
      <c r="CL58" s="186">
        <f>V58+BP58+BY58</f>
        <v>0</v>
      </c>
      <c r="CM58" s="187"/>
      <c r="CN58" s="186">
        <f>X58+BQ58+BZ58</f>
        <v>0</v>
      </c>
      <c r="CO58" s="187"/>
      <c r="CP58" s="186">
        <f t="shared" si="303"/>
        <v>0</v>
      </c>
      <c r="CQ58" s="187"/>
      <c r="CR58" s="180"/>
    </row>
    <row r="59" spans="1:96" x14ac:dyDescent="0.35">
      <c r="B59" s="201" t="s">
        <v>191</v>
      </c>
      <c r="C59" s="207"/>
      <c r="D59" s="243"/>
      <c r="E59" s="244"/>
      <c r="F59" s="245"/>
      <c r="G59" s="246"/>
      <c r="H59" s="247"/>
      <c r="I59" s="247"/>
      <c r="J59" s="248"/>
      <c r="K59" s="265">
        <f t="shared" si="304"/>
        <v>0</v>
      </c>
      <c r="L59" s="180"/>
      <c r="M59" s="207"/>
      <c r="N59" s="248"/>
      <c r="O59" s="248"/>
      <c r="P59" s="248"/>
      <c r="Q59" s="186">
        <f t="shared" si="285"/>
        <v>0</v>
      </c>
      <c r="R59" s="180"/>
      <c r="S59" s="179"/>
      <c r="T59" s="248"/>
      <c r="U59" s="187"/>
      <c r="V59" s="248"/>
      <c r="W59" s="187"/>
      <c r="X59" s="248"/>
      <c r="Y59" s="264"/>
      <c r="Z59" s="186">
        <f t="shared" si="209"/>
        <v>0</v>
      </c>
      <c r="AA59" s="264"/>
      <c r="AB59" s="180"/>
      <c r="AC59" s="180"/>
      <c r="AD59" s="180"/>
      <c r="AE59" s="179"/>
      <c r="AF59" s="233">
        <f t="shared" si="301"/>
        <v>0</v>
      </c>
      <c r="AG59" s="225">
        <f t="shared" si="286"/>
        <v>0</v>
      </c>
      <c r="AH59" s="234">
        <f t="shared" si="287"/>
        <v>0</v>
      </c>
      <c r="AI59" s="185">
        <f t="shared" si="288"/>
        <v>0</v>
      </c>
      <c r="AJ59" s="185">
        <f t="shared" si="289"/>
        <v>0</v>
      </c>
      <c r="AK59" s="186">
        <f t="shared" si="290"/>
        <v>0</v>
      </c>
      <c r="AL59" s="186">
        <f t="shared" si="291"/>
        <v>0</v>
      </c>
      <c r="AM59" s="180"/>
      <c r="AN59" s="180"/>
      <c r="AO59" s="233">
        <f t="shared" si="302"/>
        <v>0</v>
      </c>
      <c r="AP59" s="225">
        <f t="shared" si="292"/>
        <v>0</v>
      </c>
      <c r="AQ59" s="234">
        <f t="shared" si="293"/>
        <v>0</v>
      </c>
      <c r="AR59" s="185">
        <f t="shared" si="294"/>
        <v>0</v>
      </c>
      <c r="AS59" s="185">
        <f t="shared" si="295"/>
        <v>0</v>
      </c>
      <c r="AT59" s="186">
        <f t="shared" si="296"/>
        <v>0</v>
      </c>
      <c r="AU59" s="186">
        <f t="shared" si="297"/>
        <v>0</v>
      </c>
      <c r="AV59" s="180"/>
      <c r="AW59" s="180"/>
      <c r="AX59" s="186">
        <f>T59+AI59+AR59</f>
        <v>0</v>
      </c>
      <c r="AY59" s="187"/>
      <c r="AZ59" s="185">
        <f>V59+AJ59+AS59</f>
        <v>0</v>
      </c>
      <c r="BA59" s="187"/>
      <c r="BB59" s="186">
        <f>X59+AK59+AT59</f>
        <v>0</v>
      </c>
      <c r="BC59" s="187"/>
      <c r="BD59" s="186">
        <f t="shared" si="298"/>
        <v>0</v>
      </c>
      <c r="BE59" s="187"/>
      <c r="BF59" s="180"/>
      <c r="BG59" s="180"/>
      <c r="BH59" s="180"/>
      <c r="BI59" s="180"/>
      <c r="BL59" s="244"/>
      <c r="BM59" s="245"/>
      <c r="BN59" s="246"/>
      <c r="BO59" s="247"/>
      <c r="BP59" s="247"/>
      <c r="BQ59" s="248"/>
      <c r="BR59" s="265">
        <f t="shared" si="305"/>
        <v>0</v>
      </c>
      <c r="BS59" s="180"/>
      <c r="BU59" s="244"/>
      <c r="BV59" s="245"/>
      <c r="BW59" s="246"/>
      <c r="BX59" s="247"/>
      <c r="BY59" s="247"/>
      <c r="BZ59" s="248"/>
      <c r="CA59" s="265">
        <f t="shared" si="306"/>
        <v>0</v>
      </c>
      <c r="CB59" s="180"/>
      <c r="CD59" s="186">
        <f t="shared" si="299"/>
        <v>0</v>
      </c>
      <c r="CE59" s="185">
        <f t="shared" si="299"/>
        <v>0</v>
      </c>
      <c r="CF59" s="186">
        <f t="shared" si="299"/>
        <v>0</v>
      </c>
      <c r="CG59" s="186">
        <f t="shared" si="300"/>
        <v>0</v>
      </c>
      <c r="CH59" s="180"/>
      <c r="CJ59" s="186">
        <f>T59+BO59+BX59</f>
        <v>0</v>
      </c>
      <c r="CK59" s="187"/>
      <c r="CL59" s="186">
        <f>V59+BP59+BY59</f>
        <v>0</v>
      </c>
      <c r="CM59" s="187"/>
      <c r="CN59" s="186">
        <f>X59+BQ59+BZ59</f>
        <v>0</v>
      </c>
      <c r="CO59" s="187"/>
      <c r="CP59" s="186">
        <f t="shared" si="303"/>
        <v>0</v>
      </c>
      <c r="CQ59" s="187"/>
      <c r="CR59" s="180"/>
    </row>
    <row r="60" spans="1:96" s="79" customFormat="1" x14ac:dyDescent="0.35">
      <c r="A60" s="190">
        <v>2.4</v>
      </c>
      <c r="B60" s="200" t="s">
        <v>169</v>
      </c>
      <c r="C60" s="206"/>
      <c r="D60" s="199"/>
      <c r="E60" s="232"/>
      <c r="F60" s="224"/>
      <c r="G60" s="217"/>
      <c r="H60" s="184">
        <f t="shared" ref="H60:J60" si="307">SUM(H61:H65)</f>
        <v>0</v>
      </c>
      <c r="I60" s="179">
        <f t="shared" si="307"/>
        <v>0</v>
      </c>
      <c r="J60" s="179">
        <f t="shared" si="307"/>
        <v>0</v>
      </c>
      <c r="K60" s="179">
        <f t="shared" ref="K60" si="308">SUM(K61:K65)</f>
        <v>0</v>
      </c>
      <c r="L60" s="179"/>
      <c r="M60" s="206"/>
      <c r="N60" s="184">
        <f t="shared" ref="N60:Q60" si="309">SUM(N61:N65)</f>
        <v>0</v>
      </c>
      <c r="O60" s="179">
        <f t="shared" si="309"/>
        <v>0</v>
      </c>
      <c r="P60" s="179">
        <f t="shared" si="309"/>
        <v>0</v>
      </c>
      <c r="Q60" s="179">
        <f t="shared" si="309"/>
        <v>0</v>
      </c>
      <c r="R60" s="179"/>
      <c r="S60" s="179"/>
      <c r="T60" s="184">
        <f t="shared" ref="T60" si="310">SUM(T61:T65)</f>
        <v>0</v>
      </c>
      <c r="U60" s="179"/>
      <c r="V60" s="179">
        <f t="shared" ref="V60" si="311">SUM(V61:V65)</f>
        <v>0</v>
      </c>
      <c r="W60" s="179"/>
      <c r="X60" s="179">
        <f t="shared" ref="X60" si="312">SUM(X61:X65)</f>
        <v>0</v>
      </c>
      <c r="Y60" s="206"/>
      <c r="Z60" s="179">
        <f t="shared" si="209"/>
        <v>0</v>
      </c>
      <c r="AA60" s="206"/>
      <c r="AB60" s="179"/>
      <c r="AC60" s="179"/>
      <c r="AD60" s="179"/>
      <c r="AE60" s="179"/>
      <c r="AF60" s="232"/>
      <c r="AG60" s="224"/>
      <c r="AH60" s="217"/>
      <c r="AI60" s="184">
        <f t="shared" ref="AI60:AK60" si="313">SUM(AI61:AI65)</f>
        <v>0</v>
      </c>
      <c r="AJ60" s="179">
        <f t="shared" si="313"/>
        <v>0</v>
      </c>
      <c r="AK60" s="179">
        <f t="shared" si="313"/>
        <v>0</v>
      </c>
      <c r="AL60" s="179">
        <f t="shared" ref="AL60" si="314">SUM(AL61:AL65)</f>
        <v>0</v>
      </c>
      <c r="AM60" s="179"/>
      <c r="AN60" s="179"/>
      <c r="AO60" s="232"/>
      <c r="AP60" s="224"/>
      <c r="AQ60" s="217"/>
      <c r="AR60" s="184">
        <f t="shared" ref="AR60:AT60" si="315">SUM(AR61:AR65)</f>
        <v>0</v>
      </c>
      <c r="AS60" s="179">
        <f t="shared" si="315"/>
        <v>0</v>
      </c>
      <c r="AT60" s="179">
        <f t="shared" si="315"/>
        <v>0</v>
      </c>
      <c r="AU60" s="179">
        <f t="shared" ref="AU60" si="316">SUM(AU61:AU65)</f>
        <v>0</v>
      </c>
      <c r="AV60" s="179"/>
      <c r="AW60" s="179"/>
      <c r="AX60" s="184">
        <f>SUM(AX61:AX65)</f>
        <v>0</v>
      </c>
      <c r="AY60" s="179"/>
      <c r="AZ60" s="179">
        <f>SUM(AZ61:AZ65)</f>
        <v>0</v>
      </c>
      <c r="BA60" s="179"/>
      <c r="BB60" s="179">
        <f>SUM(BB61:BB65)</f>
        <v>0</v>
      </c>
      <c r="BC60" s="179"/>
      <c r="BD60" s="179">
        <f t="shared" ref="BD60" si="317">SUM(BD61:BD65)</f>
        <v>0</v>
      </c>
      <c r="BE60" s="179"/>
      <c r="BF60" s="179"/>
      <c r="BG60" s="179"/>
      <c r="BH60" s="179"/>
      <c r="BI60" s="179"/>
      <c r="BJ60" s="78"/>
      <c r="BK60" s="78"/>
      <c r="BL60" s="232"/>
      <c r="BM60" s="224"/>
      <c r="BN60" s="217"/>
      <c r="BO60" s="184">
        <f t="shared" ref="BO60:BR60" si="318">SUM(BO61:BO65)</f>
        <v>0</v>
      </c>
      <c r="BP60" s="179">
        <f t="shared" si="318"/>
        <v>0</v>
      </c>
      <c r="BQ60" s="179">
        <f t="shared" si="318"/>
        <v>0</v>
      </c>
      <c r="BR60" s="179">
        <f t="shared" si="318"/>
        <v>0</v>
      </c>
      <c r="BS60" s="179"/>
      <c r="BT60" s="78"/>
      <c r="BU60" s="232"/>
      <c r="BV60" s="224"/>
      <c r="BW60" s="217"/>
      <c r="BX60" s="184">
        <f t="shared" ref="BX60:CA60" si="319">SUM(BX61:BX65)</f>
        <v>0</v>
      </c>
      <c r="BY60" s="179">
        <f t="shared" si="319"/>
        <v>0</v>
      </c>
      <c r="BZ60" s="179">
        <f t="shared" si="319"/>
        <v>0</v>
      </c>
      <c r="CA60" s="179">
        <f t="shared" si="319"/>
        <v>0</v>
      </c>
      <c r="CB60" s="179"/>
      <c r="CC60" s="78"/>
      <c r="CD60" s="184">
        <f>SUM(CD61:CD65)</f>
        <v>0</v>
      </c>
      <c r="CE60" s="179">
        <f>SUM(CE61:CE65)</f>
        <v>0</v>
      </c>
      <c r="CF60" s="179">
        <f>SUM(CF61:CF65)</f>
        <v>0</v>
      </c>
      <c r="CG60" s="179">
        <f t="shared" ref="CG60" si="320">SUM(CG61:CG65)</f>
        <v>0</v>
      </c>
      <c r="CH60" s="179"/>
      <c r="CI60" s="78"/>
      <c r="CJ60" s="184">
        <f>SUM(CJ61:CJ65)</f>
        <v>0</v>
      </c>
      <c r="CK60" s="179"/>
      <c r="CL60" s="179">
        <f>SUM(CL61:CL65)</f>
        <v>0</v>
      </c>
      <c r="CM60" s="179"/>
      <c r="CN60" s="179">
        <f>SUM(CN61:CN65)</f>
        <v>0</v>
      </c>
      <c r="CO60" s="179"/>
      <c r="CP60" s="179">
        <f t="shared" ref="CP60" si="321">SUM(CP61:CP65)</f>
        <v>0</v>
      </c>
      <c r="CQ60" s="179"/>
      <c r="CR60" s="179"/>
    </row>
    <row r="61" spans="1:96" x14ac:dyDescent="0.35">
      <c r="B61" s="201" t="s">
        <v>191</v>
      </c>
      <c r="C61" s="207"/>
      <c r="D61" s="243"/>
      <c r="E61" s="244"/>
      <c r="F61" s="245"/>
      <c r="G61" s="246"/>
      <c r="H61" s="247"/>
      <c r="I61" s="247"/>
      <c r="J61" s="248"/>
      <c r="K61" s="265">
        <f>F61*G61</f>
        <v>0</v>
      </c>
      <c r="L61" s="180"/>
      <c r="M61" s="207"/>
      <c r="N61" s="248"/>
      <c r="O61" s="248"/>
      <c r="P61" s="248"/>
      <c r="Q61" s="186">
        <f t="shared" ref="Q61:Q65" si="322">SUM(N61:P61)</f>
        <v>0</v>
      </c>
      <c r="R61" s="180"/>
      <c r="S61" s="179"/>
      <c r="T61" s="248"/>
      <c r="U61" s="187"/>
      <c r="V61" s="248"/>
      <c r="W61" s="187"/>
      <c r="X61" s="248"/>
      <c r="Y61" s="264"/>
      <c r="Z61" s="186">
        <f t="shared" si="209"/>
        <v>0</v>
      </c>
      <c r="AA61" s="264"/>
      <c r="AB61" s="180"/>
      <c r="AC61" s="180"/>
      <c r="AD61" s="180"/>
      <c r="AE61" s="179"/>
      <c r="AF61" s="233">
        <f>BL61</f>
        <v>0</v>
      </c>
      <c r="AG61" s="225">
        <f t="shared" ref="AG61:AG65" si="323">BM61</f>
        <v>0</v>
      </c>
      <c r="AH61" s="234">
        <f t="shared" ref="AH61:AH65" si="324">BN61</f>
        <v>0</v>
      </c>
      <c r="AI61" s="185">
        <f t="shared" ref="AI61:AI65" si="325">BO61</f>
        <v>0</v>
      </c>
      <c r="AJ61" s="185">
        <f t="shared" ref="AJ61:AJ65" si="326">BP61</f>
        <v>0</v>
      </c>
      <c r="AK61" s="186">
        <f t="shared" ref="AK61:AK65" si="327">BQ61</f>
        <v>0</v>
      </c>
      <c r="AL61" s="186">
        <f t="shared" ref="AL61:AL65" si="328">SUM(AI61:AK61)</f>
        <v>0</v>
      </c>
      <c r="AM61" s="180"/>
      <c r="AN61" s="180"/>
      <c r="AO61" s="233">
        <f>BU61</f>
        <v>0</v>
      </c>
      <c r="AP61" s="225">
        <f t="shared" ref="AP61:AP65" si="329">BV61</f>
        <v>0</v>
      </c>
      <c r="AQ61" s="234">
        <f t="shared" ref="AQ61:AQ65" si="330">BW61</f>
        <v>0</v>
      </c>
      <c r="AR61" s="185">
        <f t="shared" ref="AR61:AR65" si="331">BX61</f>
        <v>0</v>
      </c>
      <c r="AS61" s="185">
        <f t="shared" ref="AS61:AS65" si="332">BY61</f>
        <v>0</v>
      </c>
      <c r="AT61" s="186">
        <f t="shared" ref="AT61:AT65" si="333">BZ61</f>
        <v>0</v>
      </c>
      <c r="AU61" s="186">
        <f t="shared" ref="AU61:AU65" si="334">SUM(AR61:AT61)</f>
        <v>0</v>
      </c>
      <c r="AV61" s="180"/>
      <c r="AW61" s="180"/>
      <c r="AX61" s="186">
        <f>T61+AI61+AR61</f>
        <v>0</v>
      </c>
      <c r="AY61" s="187"/>
      <c r="AZ61" s="185">
        <f>V61+AJ61+AS61</f>
        <v>0</v>
      </c>
      <c r="BA61" s="187"/>
      <c r="BB61" s="186">
        <f>X61+AK61+AT61</f>
        <v>0</v>
      </c>
      <c r="BC61" s="187"/>
      <c r="BD61" s="186">
        <f t="shared" ref="BD61:BD65" si="335">SUM(AX61:BB61)</f>
        <v>0</v>
      </c>
      <c r="BE61" s="187"/>
      <c r="BF61" s="180"/>
      <c r="BG61" s="180"/>
      <c r="BH61" s="180"/>
      <c r="BI61" s="180"/>
      <c r="BL61" s="244"/>
      <c r="BM61" s="245"/>
      <c r="BN61" s="246"/>
      <c r="BO61" s="247"/>
      <c r="BP61" s="247"/>
      <c r="BQ61" s="248"/>
      <c r="BR61" s="265">
        <f>BM61*BN61</f>
        <v>0</v>
      </c>
      <c r="BS61" s="180"/>
      <c r="BU61" s="244"/>
      <c r="BV61" s="245"/>
      <c r="BW61" s="246"/>
      <c r="BX61" s="247"/>
      <c r="BY61" s="247"/>
      <c r="BZ61" s="248"/>
      <c r="CA61" s="265">
        <f>BV61*BW61</f>
        <v>0</v>
      </c>
      <c r="CB61" s="180"/>
      <c r="CD61" s="186">
        <f t="shared" ref="CD61:CF65" si="336">H61+BO61+BX61</f>
        <v>0</v>
      </c>
      <c r="CE61" s="185">
        <f t="shared" si="336"/>
        <v>0</v>
      </c>
      <c r="CF61" s="186">
        <f t="shared" si="336"/>
        <v>0</v>
      </c>
      <c r="CG61" s="186">
        <f t="shared" ref="CG61:CG65" si="337">SUM(CD61:CF61)</f>
        <v>0</v>
      </c>
      <c r="CH61" s="180"/>
      <c r="CJ61" s="186">
        <f>T61+BO61+BX61</f>
        <v>0</v>
      </c>
      <c r="CK61" s="187"/>
      <c r="CL61" s="186">
        <f>V61+BP61+BY61</f>
        <v>0</v>
      </c>
      <c r="CM61" s="187"/>
      <c r="CN61" s="186">
        <f>X61+BQ61+BZ61</f>
        <v>0</v>
      </c>
      <c r="CO61" s="187"/>
      <c r="CP61" s="186">
        <f>CJ61+CL61+CN61</f>
        <v>0</v>
      </c>
      <c r="CQ61" s="187"/>
      <c r="CR61" s="180"/>
    </row>
    <row r="62" spans="1:96" x14ac:dyDescent="0.35">
      <c r="B62" s="201" t="s">
        <v>191</v>
      </c>
      <c r="C62" s="207"/>
      <c r="D62" s="243"/>
      <c r="E62" s="244"/>
      <c r="F62" s="245"/>
      <c r="G62" s="246"/>
      <c r="H62" s="247"/>
      <c r="I62" s="247"/>
      <c r="J62" s="248"/>
      <c r="K62" s="265">
        <f>F62*G62</f>
        <v>0</v>
      </c>
      <c r="L62" s="180"/>
      <c r="M62" s="207"/>
      <c r="N62" s="248"/>
      <c r="O62" s="248"/>
      <c r="P62" s="248"/>
      <c r="Q62" s="186">
        <f t="shared" si="322"/>
        <v>0</v>
      </c>
      <c r="R62" s="180"/>
      <c r="S62" s="179"/>
      <c r="T62" s="248"/>
      <c r="U62" s="187"/>
      <c r="V62" s="248"/>
      <c r="W62" s="187"/>
      <c r="X62" s="248"/>
      <c r="Y62" s="264"/>
      <c r="Z62" s="186">
        <f t="shared" si="209"/>
        <v>0</v>
      </c>
      <c r="AA62" s="264"/>
      <c r="AB62" s="180"/>
      <c r="AC62" s="180"/>
      <c r="AD62" s="180"/>
      <c r="AE62" s="179"/>
      <c r="AF62" s="233">
        <f t="shared" ref="AF62:AF65" si="338">BL62</f>
        <v>0</v>
      </c>
      <c r="AG62" s="225">
        <f t="shared" si="323"/>
        <v>0</v>
      </c>
      <c r="AH62" s="234">
        <f t="shared" si="324"/>
        <v>0</v>
      </c>
      <c r="AI62" s="185">
        <f t="shared" si="325"/>
        <v>0</v>
      </c>
      <c r="AJ62" s="185">
        <f t="shared" si="326"/>
        <v>0</v>
      </c>
      <c r="AK62" s="186">
        <f t="shared" si="327"/>
        <v>0</v>
      </c>
      <c r="AL62" s="186">
        <f t="shared" si="328"/>
        <v>0</v>
      </c>
      <c r="AM62" s="180"/>
      <c r="AN62" s="180"/>
      <c r="AO62" s="233">
        <f t="shared" ref="AO62:AO65" si="339">BU62</f>
        <v>0</v>
      </c>
      <c r="AP62" s="225">
        <f t="shared" si="329"/>
        <v>0</v>
      </c>
      <c r="AQ62" s="234">
        <f t="shared" si="330"/>
        <v>0</v>
      </c>
      <c r="AR62" s="185">
        <f t="shared" si="331"/>
        <v>0</v>
      </c>
      <c r="AS62" s="185">
        <f t="shared" si="332"/>
        <v>0</v>
      </c>
      <c r="AT62" s="186">
        <f t="shared" si="333"/>
        <v>0</v>
      </c>
      <c r="AU62" s="186">
        <f t="shared" si="334"/>
        <v>0</v>
      </c>
      <c r="AV62" s="180"/>
      <c r="AW62" s="180"/>
      <c r="AX62" s="186">
        <f>T62+AI62+AR62</f>
        <v>0</v>
      </c>
      <c r="AY62" s="187"/>
      <c r="AZ62" s="185">
        <f>V62+AJ62+AS62</f>
        <v>0</v>
      </c>
      <c r="BA62" s="187"/>
      <c r="BB62" s="186">
        <f>X62+AK62+AT62</f>
        <v>0</v>
      </c>
      <c r="BC62" s="187"/>
      <c r="BD62" s="186">
        <f t="shared" si="335"/>
        <v>0</v>
      </c>
      <c r="BE62" s="187"/>
      <c r="BF62" s="180"/>
      <c r="BG62" s="180"/>
      <c r="BH62" s="180"/>
      <c r="BI62" s="180"/>
      <c r="BL62" s="244"/>
      <c r="BM62" s="245"/>
      <c r="BN62" s="246"/>
      <c r="BO62" s="247"/>
      <c r="BP62" s="247"/>
      <c r="BQ62" s="248"/>
      <c r="BR62" s="265">
        <f>BM62*BN62</f>
        <v>0</v>
      </c>
      <c r="BS62" s="180"/>
      <c r="BU62" s="244"/>
      <c r="BV62" s="245"/>
      <c r="BW62" s="246"/>
      <c r="BX62" s="247"/>
      <c r="BY62" s="247"/>
      <c r="BZ62" s="248"/>
      <c r="CA62" s="265">
        <f>BV62*BW62</f>
        <v>0</v>
      </c>
      <c r="CB62" s="180"/>
      <c r="CD62" s="186">
        <f t="shared" si="336"/>
        <v>0</v>
      </c>
      <c r="CE62" s="185">
        <f t="shared" si="336"/>
        <v>0</v>
      </c>
      <c r="CF62" s="186">
        <f t="shared" si="336"/>
        <v>0</v>
      </c>
      <c r="CG62" s="186">
        <f t="shared" si="337"/>
        <v>0</v>
      </c>
      <c r="CH62" s="180"/>
      <c r="CJ62" s="186">
        <f>T62+BO62+BX62</f>
        <v>0</v>
      </c>
      <c r="CK62" s="187"/>
      <c r="CL62" s="186">
        <f>V62+BP62+BY62</f>
        <v>0</v>
      </c>
      <c r="CM62" s="187"/>
      <c r="CN62" s="186">
        <f>X62+BQ62+BZ62</f>
        <v>0</v>
      </c>
      <c r="CO62" s="187"/>
      <c r="CP62" s="186">
        <f t="shared" ref="CP62:CP65" si="340">CJ62+CL62+CN62</f>
        <v>0</v>
      </c>
      <c r="CQ62" s="187"/>
      <c r="CR62" s="180"/>
    </row>
    <row r="63" spans="1:96" x14ac:dyDescent="0.35">
      <c r="B63" s="201" t="s">
        <v>191</v>
      </c>
      <c r="C63" s="207"/>
      <c r="D63" s="243"/>
      <c r="E63" s="244"/>
      <c r="F63" s="245"/>
      <c r="G63" s="246"/>
      <c r="H63" s="247"/>
      <c r="I63" s="247"/>
      <c r="J63" s="248"/>
      <c r="K63" s="265">
        <f t="shared" ref="K63:K65" si="341">F63*G63</f>
        <v>0</v>
      </c>
      <c r="L63" s="180"/>
      <c r="M63" s="207"/>
      <c r="N63" s="248"/>
      <c r="O63" s="248"/>
      <c r="P63" s="248"/>
      <c r="Q63" s="186">
        <f t="shared" si="322"/>
        <v>0</v>
      </c>
      <c r="R63" s="180"/>
      <c r="S63" s="179"/>
      <c r="T63" s="248"/>
      <c r="U63" s="187"/>
      <c r="V63" s="248"/>
      <c r="W63" s="187"/>
      <c r="X63" s="248"/>
      <c r="Y63" s="264"/>
      <c r="Z63" s="186">
        <f t="shared" si="209"/>
        <v>0</v>
      </c>
      <c r="AA63" s="264"/>
      <c r="AB63" s="180"/>
      <c r="AC63" s="180"/>
      <c r="AD63" s="180"/>
      <c r="AE63" s="179"/>
      <c r="AF63" s="233">
        <f t="shared" si="338"/>
        <v>0</v>
      </c>
      <c r="AG63" s="225">
        <f t="shared" si="323"/>
        <v>0</v>
      </c>
      <c r="AH63" s="234">
        <f t="shared" si="324"/>
        <v>0</v>
      </c>
      <c r="AI63" s="185">
        <f t="shared" si="325"/>
        <v>0</v>
      </c>
      <c r="AJ63" s="185">
        <f t="shared" si="326"/>
        <v>0</v>
      </c>
      <c r="AK63" s="186">
        <f t="shared" si="327"/>
        <v>0</v>
      </c>
      <c r="AL63" s="186">
        <f t="shared" si="328"/>
        <v>0</v>
      </c>
      <c r="AM63" s="180"/>
      <c r="AN63" s="180"/>
      <c r="AO63" s="233">
        <f t="shared" si="339"/>
        <v>0</v>
      </c>
      <c r="AP63" s="225">
        <f t="shared" si="329"/>
        <v>0</v>
      </c>
      <c r="AQ63" s="234">
        <f t="shared" si="330"/>
        <v>0</v>
      </c>
      <c r="AR63" s="185">
        <f t="shared" si="331"/>
        <v>0</v>
      </c>
      <c r="AS63" s="185">
        <f t="shared" si="332"/>
        <v>0</v>
      </c>
      <c r="AT63" s="186">
        <f t="shared" si="333"/>
        <v>0</v>
      </c>
      <c r="AU63" s="186">
        <f t="shared" si="334"/>
        <v>0</v>
      </c>
      <c r="AV63" s="180"/>
      <c r="AW63" s="180"/>
      <c r="AX63" s="186">
        <f>T63+AI63+AR63</f>
        <v>0</v>
      </c>
      <c r="AY63" s="187"/>
      <c r="AZ63" s="185">
        <f>V63+AJ63+AS63</f>
        <v>0</v>
      </c>
      <c r="BA63" s="187"/>
      <c r="BB63" s="186">
        <f>X63+AK63+AT63</f>
        <v>0</v>
      </c>
      <c r="BC63" s="187"/>
      <c r="BD63" s="186">
        <f t="shared" si="335"/>
        <v>0</v>
      </c>
      <c r="BE63" s="187"/>
      <c r="BF63" s="180"/>
      <c r="BG63" s="180"/>
      <c r="BH63" s="180"/>
      <c r="BI63" s="180"/>
      <c r="BL63" s="244"/>
      <c r="BM63" s="245"/>
      <c r="BN63" s="246"/>
      <c r="BO63" s="247"/>
      <c r="BP63" s="247"/>
      <c r="BQ63" s="248"/>
      <c r="BR63" s="265">
        <f t="shared" ref="BR63:BR65" si="342">BM63*BN63</f>
        <v>0</v>
      </c>
      <c r="BS63" s="180"/>
      <c r="BU63" s="244"/>
      <c r="BV63" s="245"/>
      <c r="BW63" s="246"/>
      <c r="BX63" s="247"/>
      <c r="BY63" s="247"/>
      <c r="BZ63" s="248"/>
      <c r="CA63" s="265">
        <f t="shared" ref="CA63:CA65" si="343">BV63*BW63</f>
        <v>0</v>
      </c>
      <c r="CB63" s="180"/>
      <c r="CD63" s="186">
        <f t="shared" si="336"/>
        <v>0</v>
      </c>
      <c r="CE63" s="185">
        <f t="shared" si="336"/>
        <v>0</v>
      </c>
      <c r="CF63" s="186">
        <f t="shared" si="336"/>
        <v>0</v>
      </c>
      <c r="CG63" s="186">
        <f t="shared" si="337"/>
        <v>0</v>
      </c>
      <c r="CH63" s="180"/>
      <c r="CJ63" s="186">
        <f>T63+BO63+BX63</f>
        <v>0</v>
      </c>
      <c r="CK63" s="187"/>
      <c r="CL63" s="186">
        <f>V63+BP63+BY63</f>
        <v>0</v>
      </c>
      <c r="CM63" s="187"/>
      <c r="CN63" s="186">
        <f>X63+BQ63+BZ63</f>
        <v>0</v>
      </c>
      <c r="CO63" s="187"/>
      <c r="CP63" s="186">
        <f t="shared" si="340"/>
        <v>0</v>
      </c>
      <c r="CQ63" s="187"/>
      <c r="CR63" s="180"/>
    </row>
    <row r="64" spans="1:96" x14ac:dyDescent="0.35">
      <c r="B64" s="201" t="s">
        <v>191</v>
      </c>
      <c r="C64" s="207"/>
      <c r="D64" s="243"/>
      <c r="E64" s="244"/>
      <c r="F64" s="245"/>
      <c r="G64" s="246"/>
      <c r="H64" s="247"/>
      <c r="I64" s="247"/>
      <c r="J64" s="248"/>
      <c r="K64" s="265">
        <f t="shared" si="341"/>
        <v>0</v>
      </c>
      <c r="L64" s="180"/>
      <c r="M64" s="207"/>
      <c r="N64" s="248"/>
      <c r="O64" s="248"/>
      <c r="P64" s="248"/>
      <c r="Q64" s="186">
        <f t="shared" si="322"/>
        <v>0</v>
      </c>
      <c r="R64" s="180"/>
      <c r="S64" s="179"/>
      <c r="T64" s="248"/>
      <c r="U64" s="187"/>
      <c r="V64" s="248"/>
      <c r="W64" s="187"/>
      <c r="X64" s="248"/>
      <c r="Y64" s="264"/>
      <c r="Z64" s="186">
        <f t="shared" si="209"/>
        <v>0</v>
      </c>
      <c r="AA64" s="264"/>
      <c r="AB64" s="180"/>
      <c r="AC64" s="180"/>
      <c r="AD64" s="180"/>
      <c r="AE64" s="179"/>
      <c r="AF64" s="233">
        <f t="shared" si="338"/>
        <v>0</v>
      </c>
      <c r="AG64" s="225">
        <f t="shared" si="323"/>
        <v>0</v>
      </c>
      <c r="AH64" s="234">
        <f t="shared" si="324"/>
        <v>0</v>
      </c>
      <c r="AI64" s="185">
        <f t="shared" si="325"/>
        <v>0</v>
      </c>
      <c r="AJ64" s="185">
        <f t="shared" si="326"/>
        <v>0</v>
      </c>
      <c r="AK64" s="186">
        <f t="shared" si="327"/>
        <v>0</v>
      </c>
      <c r="AL64" s="186">
        <f t="shared" si="328"/>
        <v>0</v>
      </c>
      <c r="AM64" s="180"/>
      <c r="AN64" s="180"/>
      <c r="AO64" s="233">
        <f t="shared" si="339"/>
        <v>0</v>
      </c>
      <c r="AP64" s="225">
        <f t="shared" si="329"/>
        <v>0</v>
      </c>
      <c r="AQ64" s="234">
        <f t="shared" si="330"/>
        <v>0</v>
      </c>
      <c r="AR64" s="185">
        <f t="shared" si="331"/>
        <v>0</v>
      </c>
      <c r="AS64" s="185">
        <f t="shared" si="332"/>
        <v>0</v>
      </c>
      <c r="AT64" s="186">
        <f t="shared" si="333"/>
        <v>0</v>
      </c>
      <c r="AU64" s="186">
        <f t="shared" si="334"/>
        <v>0</v>
      </c>
      <c r="AV64" s="180"/>
      <c r="AW64" s="180"/>
      <c r="AX64" s="186">
        <f>T64+AI64+AR64</f>
        <v>0</v>
      </c>
      <c r="AY64" s="187"/>
      <c r="AZ64" s="185">
        <f>V64+AJ64+AS64</f>
        <v>0</v>
      </c>
      <c r="BA64" s="187"/>
      <c r="BB64" s="186">
        <f>X64+AK64+AT64</f>
        <v>0</v>
      </c>
      <c r="BC64" s="187"/>
      <c r="BD64" s="186">
        <f t="shared" si="335"/>
        <v>0</v>
      </c>
      <c r="BE64" s="187"/>
      <c r="BF64" s="180"/>
      <c r="BG64" s="180"/>
      <c r="BH64" s="180"/>
      <c r="BI64" s="180"/>
      <c r="BL64" s="244"/>
      <c r="BM64" s="245"/>
      <c r="BN64" s="246"/>
      <c r="BO64" s="247"/>
      <c r="BP64" s="247"/>
      <c r="BQ64" s="248"/>
      <c r="BR64" s="265">
        <f t="shared" si="342"/>
        <v>0</v>
      </c>
      <c r="BS64" s="180"/>
      <c r="BU64" s="244"/>
      <c r="BV64" s="245"/>
      <c r="BW64" s="246"/>
      <c r="BX64" s="247"/>
      <c r="BY64" s="247"/>
      <c r="BZ64" s="248"/>
      <c r="CA64" s="265">
        <f t="shared" si="343"/>
        <v>0</v>
      </c>
      <c r="CB64" s="180"/>
      <c r="CD64" s="186">
        <f t="shared" si="336"/>
        <v>0</v>
      </c>
      <c r="CE64" s="185">
        <f t="shared" si="336"/>
        <v>0</v>
      </c>
      <c r="CF64" s="186">
        <f t="shared" si="336"/>
        <v>0</v>
      </c>
      <c r="CG64" s="186">
        <f t="shared" si="337"/>
        <v>0</v>
      </c>
      <c r="CH64" s="180"/>
      <c r="CJ64" s="186">
        <f>T64+BO64+BX64</f>
        <v>0</v>
      </c>
      <c r="CK64" s="187"/>
      <c r="CL64" s="186">
        <f>V64+BP64+BY64</f>
        <v>0</v>
      </c>
      <c r="CM64" s="187"/>
      <c r="CN64" s="186">
        <f>X64+BQ64+BZ64</f>
        <v>0</v>
      </c>
      <c r="CO64" s="187"/>
      <c r="CP64" s="186">
        <f t="shared" si="340"/>
        <v>0</v>
      </c>
      <c r="CQ64" s="187"/>
      <c r="CR64" s="180"/>
    </row>
    <row r="65" spans="1:96" x14ac:dyDescent="0.35">
      <c r="B65" s="201" t="s">
        <v>191</v>
      </c>
      <c r="C65" s="207"/>
      <c r="D65" s="243"/>
      <c r="E65" s="244"/>
      <c r="F65" s="245"/>
      <c r="G65" s="246"/>
      <c r="H65" s="247"/>
      <c r="I65" s="247"/>
      <c r="J65" s="248"/>
      <c r="K65" s="265">
        <f t="shared" si="341"/>
        <v>0</v>
      </c>
      <c r="L65" s="180"/>
      <c r="M65" s="207"/>
      <c r="N65" s="248"/>
      <c r="O65" s="248"/>
      <c r="P65" s="248"/>
      <c r="Q65" s="186">
        <f t="shared" si="322"/>
        <v>0</v>
      </c>
      <c r="R65" s="180"/>
      <c r="S65" s="179"/>
      <c r="T65" s="248"/>
      <c r="U65" s="187"/>
      <c r="V65" s="248"/>
      <c r="W65" s="187"/>
      <c r="X65" s="248"/>
      <c r="Y65" s="264"/>
      <c r="Z65" s="186">
        <f t="shared" si="209"/>
        <v>0</v>
      </c>
      <c r="AA65" s="264"/>
      <c r="AB65" s="180"/>
      <c r="AC65" s="180"/>
      <c r="AD65" s="180"/>
      <c r="AE65" s="179"/>
      <c r="AF65" s="233">
        <f t="shared" si="338"/>
        <v>0</v>
      </c>
      <c r="AG65" s="225">
        <f t="shared" si="323"/>
        <v>0</v>
      </c>
      <c r="AH65" s="234">
        <f t="shared" si="324"/>
        <v>0</v>
      </c>
      <c r="AI65" s="185">
        <f t="shared" si="325"/>
        <v>0</v>
      </c>
      <c r="AJ65" s="185">
        <f t="shared" si="326"/>
        <v>0</v>
      </c>
      <c r="AK65" s="186">
        <f t="shared" si="327"/>
        <v>0</v>
      </c>
      <c r="AL65" s="186">
        <f t="shared" si="328"/>
        <v>0</v>
      </c>
      <c r="AM65" s="180"/>
      <c r="AN65" s="180"/>
      <c r="AO65" s="233">
        <f t="shared" si="339"/>
        <v>0</v>
      </c>
      <c r="AP65" s="225">
        <f t="shared" si="329"/>
        <v>0</v>
      </c>
      <c r="AQ65" s="234">
        <f t="shared" si="330"/>
        <v>0</v>
      </c>
      <c r="AR65" s="185">
        <f t="shared" si="331"/>
        <v>0</v>
      </c>
      <c r="AS65" s="185">
        <f t="shared" si="332"/>
        <v>0</v>
      </c>
      <c r="AT65" s="186">
        <f t="shared" si="333"/>
        <v>0</v>
      </c>
      <c r="AU65" s="186">
        <f t="shared" si="334"/>
        <v>0</v>
      </c>
      <c r="AV65" s="180"/>
      <c r="AW65" s="180"/>
      <c r="AX65" s="186">
        <f>T65+AI65+AR65</f>
        <v>0</v>
      </c>
      <c r="AY65" s="187"/>
      <c r="AZ65" s="185">
        <f>V65+AJ65+AS65</f>
        <v>0</v>
      </c>
      <c r="BA65" s="187"/>
      <c r="BB65" s="186">
        <f>X65+AK65+AT65</f>
        <v>0</v>
      </c>
      <c r="BC65" s="187"/>
      <c r="BD65" s="186">
        <f t="shared" si="335"/>
        <v>0</v>
      </c>
      <c r="BE65" s="187"/>
      <c r="BF65" s="180"/>
      <c r="BG65" s="180"/>
      <c r="BH65" s="180"/>
      <c r="BI65" s="180"/>
      <c r="BL65" s="244"/>
      <c r="BM65" s="245"/>
      <c r="BN65" s="246"/>
      <c r="BO65" s="247"/>
      <c r="BP65" s="247"/>
      <c r="BQ65" s="248"/>
      <c r="BR65" s="265">
        <f t="shared" si="342"/>
        <v>0</v>
      </c>
      <c r="BS65" s="180"/>
      <c r="BU65" s="244"/>
      <c r="BV65" s="245"/>
      <c r="BW65" s="246"/>
      <c r="BX65" s="247"/>
      <c r="BY65" s="247"/>
      <c r="BZ65" s="248"/>
      <c r="CA65" s="265">
        <f t="shared" si="343"/>
        <v>0</v>
      </c>
      <c r="CB65" s="180"/>
      <c r="CD65" s="186">
        <f t="shared" si="336"/>
        <v>0</v>
      </c>
      <c r="CE65" s="185">
        <f t="shared" si="336"/>
        <v>0</v>
      </c>
      <c r="CF65" s="186">
        <f t="shared" si="336"/>
        <v>0</v>
      </c>
      <c r="CG65" s="186">
        <f t="shared" si="337"/>
        <v>0</v>
      </c>
      <c r="CH65" s="180"/>
      <c r="CJ65" s="186">
        <f>T65+BO65+BX65</f>
        <v>0</v>
      </c>
      <c r="CK65" s="187"/>
      <c r="CL65" s="186">
        <f>V65+BP65+BY65</f>
        <v>0</v>
      </c>
      <c r="CM65" s="187"/>
      <c r="CN65" s="186">
        <f>X65+BQ65+BZ65</f>
        <v>0</v>
      </c>
      <c r="CO65" s="187"/>
      <c r="CP65" s="186">
        <f t="shared" si="340"/>
        <v>0</v>
      </c>
      <c r="CQ65" s="187"/>
      <c r="CR65" s="180"/>
    </row>
    <row r="66" spans="1:96" s="79" customFormat="1" x14ac:dyDescent="0.35">
      <c r="A66" s="190">
        <v>2.5</v>
      </c>
      <c r="B66" s="200" t="s">
        <v>169</v>
      </c>
      <c r="C66" s="206"/>
      <c r="D66" s="199"/>
      <c r="E66" s="232"/>
      <c r="F66" s="224"/>
      <c r="G66" s="217"/>
      <c r="H66" s="179">
        <f t="shared" ref="H66:J66" si="344">SUM(H67:H71)</f>
        <v>0</v>
      </c>
      <c r="I66" s="179">
        <f t="shared" si="344"/>
        <v>0</v>
      </c>
      <c r="J66" s="179">
        <f t="shared" si="344"/>
        <v>0</v>
      </c>
      <c r="K66" s="179">
        <f t="shared" ref="K66" si="345">SUM(K67:K71)</f>
        <v>0</v>
      </c>
      <c r="L66" s="179"/>
      <c r="M66" s="206"/>
      <c r="N66" s="184">
        <f t="shared" ref="N66:Q66" si="346">SUM(N67:N71)</f>
        <v>0</v>
      </c>
      <c r="O66" s="179">
        <f t="shared" si="346"/>
        <v>0</v>
      </c>
      <c r="P66" s="179">
        <f t="shared" si="346"/>
        <v>0</v>
      </c>
      <c r="Q66" s="179">
        <f t="shared" si="346"/>
        <v>0</v>
      </c>
      <c r="R66" s="179"/>
      <c r="S66" s="179"/>
      <c r="T66" s="184">
        <f t="shared" ref="T66" si="347">SUM(T67:T71)</f>
        <v>0</v>
      </c>
      <c r="U66" s="179"/>
      <c r="V66" s="179">
        <f t="shared" ref="V66" si="348">SUM(V67:V71)</f>
        <v>0</v>
      </c>
      <c r="W66" s="179"/>
      <c r="X66" s="179">
        <f t="shared" ref="X66" si="349">SUM(X67:X71)</f>
        <v>0</v>
      </c>
      <c r="Y66" s="206"/>
      <c r="Z66" s="179">
        <f t="shared" si="209"/>
        <v>0</v>
      </c>
      <c r="AA66" s="206"/>
      <c r="AB66" s="179"/>
      <c r="AC66" s="179"/>
      <c r="AD66" s="179"/>
      <c r="AE66" s="179"/>
      <c r="AF66" s="232"/>
      <c r="AG66" s="224"/>
      <c r="AH66" s="217"/>
      <c r="AI66" s="179">
        <f t="shared" ref="AI66:AL66" si="350">SUM(AI67:AI71)</f>
        <v>0</v>
      </c>
      <c r="AJ66" s="179">
        <f t="shared" si="350"/>
        <v>0</v>
      </c>
      <c r="AK66" s="179">
        <f t="shared" si="350"/>
        <v>0</v>
      </c>
      <c r="AL66" s="179">
        <f t="shared" si="350"/>
        <v>0</v>
      </c>
      <c r="AM66" s="179"/>
      <c r="AN66" s="179"/>
      <c r="AO66" s="232"/>
      <c r="AP66" s="224"/>
      <c r="AQ66" s="217"/>
      <c r="AR66" s="179">
        <f t="shared" ref="AR66:AU66" si="351">SUM(AR67:AR71)</f>
        <v>0</v>
      </c>
      <c r="AS66" s="179">
        <f t="shared" si="351"/>
        <v>0</v>
      </c>
      <c r="AT66" s="179">
        <f t="shared" si="351"/>
        <v>0</v>
      </c>
      <c r="AU66" s="179">
        <f t="shared" si="351"/>
        <v>0</v>
      </c>
      <c r="AV66" s="179"/>
      <c r="AW66" s="179"/>
      <c r="AX66" s="179">
        <f>SUM(AX67:AX71)</f>
        <v>0</v>
      </c>
      <c r="AY66" s="179"/>
      <c r="AZ66" s="179">
        <f>SUM(AZ67:AZ71)</f>
        <v>0</v>
      </c>
      <c r="BA66" s="179"/>
      <c r="BB66" s="179">
        <f>SUM(BB67:BB71)</f>
        <v>0</v>
      </c>
      <c r="BC66" s="179"/>
      <c r="BD66" s="179">
        <f t="shared" ref="BD66" si="352">SUM(BD67:BD71)</f>
        <v>0</v>
      </c>
      <c r="BE66" s="179"/>
      <c r="BF66" s="179"/>
      <c r="BG66" s="179"/>
      <c r="BH66" s="179"/>
      <c r="BI66" s="179"/>
      <c r="BJ66" s="78"/>
      <c r="BK66" s="78"/>
      <c r="BL66" s="232"/>
      <c r="BM66" s="224"/>
      <c r="BN66" s="217"/>
      <c r="BO66" s="179">
        <f t="shared" ref="BO66:BR66" si="353">SUM(BO67:BO71)</f>
        <v>0</v>
      </c>
      <c r="BP66" s="179">
        <f t="shared" si="353"/>
        <v>0</v>
      </c>
      <c r="BQ66" s="179">
        <f t="shared" si="353"/>
        <v>0</v>
      </c>
      <c r="BR66" s="179">
        <f t="shared" si="353"/>
        <v>0</v>
      </c>
      <c r="BS66" s="179"/>
      <c r="BT66" s="78"/>
      <c r="BU66" s="232"/>
      <c r="BV66" s="224"/>
      <c r="BW66" s="217"/>
      <c r="BX66" s="179">
        <f t="shared" ref="BX66:CA66" si="354">SUM(BX67:BX71)</f>
        <v>0</v>
      </c>
      <c r="BY66" s="179">
        <f t="shared" si="354"/>
        <v>0</v>
      </c>
      <c r="BZ66" s="179">
        <f t="shared" si="354"/>
        <v>0</v>
      </c>
      <c r="CA66" s="179">
        <f t="shared" si="354"/>
        <v>0</v>
      </c>
      <c r="CB66" s="179"/>
      <c r="CC66" s="78"/>
      <c r="CD66" s="179">
        <f>SUM(CD67:CD71)</f>
        <v>0</v>
      </c>
      <c r="CE66" s="179">
        <f>SUM(CE67:CE71)</f>
        <v>0</v>
      </c>
      <c r="CF66" s="179">
        <f>SUM(CF67:CF71)</f>
        <v>0</v>
      </c>
      <c r="CG66" s="179">
        <f t="shared" ref="CG66" si="355">SUM(CG67:CG71)</f>
        <v>0</v>
      </c>
      <c r="CH66" s="179"/>
      <c r="CI66" s="78"/>
      <c r="CJ66" s="184">
        <f>SUM(CJ67:CJ71)</f>
        <v>0</v>
      </c>
      <c r="CK66" s="179"/>
      <c r="CL66" s="179">
        <f>SUM(CL67:CL71)</f>
        <v>0</v>
      </c>
      <c r="CM66" s="179"/>
      <c r="CN66" s="179">
        <f>SUM(CN67:CN71)</f>
        <v>0</v>
      </c>
      <c r="CO66" s="179"/>
      <c r="CP66" s="179">
        <f t="shared" ref="CP66" si="356">SUM(CP67:CP71)</f>
        <v>0</v>
      </c>
      <c r="CQ66" s="179"/>
      <c r="CR66" s="179"/>
    </row>
    <row r="67" spans="1:96" x14ac:dyDescent="0.35">
      <c r="B67" s="201" t="s">
        <v>191</v>
      </c>
      <c r="C67" s="207"/>
      <c r="D67" s="243"/>
      <c r="E67" s="244"/>
      <c r="F67" s="245"/>
      <c r="G67" s="246"/>
      <c r="H67" s="247"/>
      <c r="I67" s="247"/>
      <c r="J67" s="248"/>
      <c r="K67" s="265">
        <f>F67*G67</f>
        <v>0</v>
      </c>
      <c r="L67" s="180"/>
      <c r="M67" s="207"/>
      <c r="N67" s="248"/>
      <c r="O67" s="248"/>
      <c r="P67" s="248"/>
      <c r="Q67" s="186">
        <f t="shared" ref="Q67:Q71" si="357">SUM(N67:P67)</f>
        <v>0</v>
      </c>
      <c r="R67" s="180"/>
      <c r="S67" s="179"/>
      <c r="T67" s="248"/>
      <c r="U67" s="187"/>
      <c r="V67" s="248"/>
      <c r="W67" s="187"/>
      <c r="X67" s="248"/>
      <c r="Y67" s="264"/>
      <c r="Z67" s="186">
        <f t="shared" si="209"/>
        <v>0</v>
      </c>
      <c r="AA67" s="264"/>
      <c r="AB67" s="180"/>
      <c r="AC67" s="180"/>
      <c r="AD67" s="180"/>
      <c r="AE67" s="179"/>
      <c r="AF67" s="233">
        <f>BL67</f>
        <v>0</v>
      </c>
      <c r="AG67" s="225">
        <f t="shared" ref="AG67:AG71" si="358">BM67</f>
        <v>0</v>
      </c>
      <c r="AH67" s="234">
        <f t="shared" ref="AH67:AH71" si="359">BN67</f>
        <v>0</v>
      </c>
      <c r="AI67" s="185">
        <f t="shared" ref="AI67:AI71" si="360">BO67</f>
        <v>0</v>
      </c>
      <c r="AJ67" s="185">
        <f t="shared" ref="AJ67:AJ71" si="361">BP67</f>
        <v>0</v>
      </c>
      <c r="AK67" s="186">
        <f t="shared" ref="AK67:AK71" si="362">BQ67</f>
        <v>0</v>
      </c>
      <c r="AL67" s="186">
        <f t="shared" ref="AL67:AL71" si="363">SUM(AI67:AK67)</f>
        <v>0</v>
      </c>
      <c r="AM67" s="180"/>
      <c r="AN67" s="180"/>
      <c r="AO67" s="233">
        <f>BU67</f>
        <v>0</v>
      </c>
      <c r="AP67" s="225">
        <f t="shared" ref="AP67:AP71" si="364">BV67</f>
        <v>0</v>
      </c>
      <c r="AQ67" s="234">
        <f t="shared" ref="AQ67:AQ71" si="365">BW67</f>
        <v>0</v>
      </c>
      <c r="AR67" s="185">
        <f t="shared" ref="AR67:AR71" si="366">BX67</f>
        <v>0</v>
      </c>
      <c r="AS67" s="185">
        <f t="shared" ref="AS67:AS71" si="367">BY67</f>
        <v>0</v>
      </c>
      <c r="AT67" s="186">
        <f t="shared" ref="AT67:AT71" si="368">BZ67</f>
        <v>0</v>
      </c>
      <c r="AU67" s="186">
        <f t="shared" ref="AU67:AU71" si="369">SUM(AR67:AT67)</f>
        <v>0</v>
      </c>
      <c r="AV67" s="180"/>
      <c r="AW67" s="180"/>
      <c r="AX67" s="186">
        <f>T67+AI67+AR67</f>
        <v>0</v>
      </c>
      <c r="AY67" s="187"/>
      <c r="AZ67" s="185">
        <f>V67+AJ67+AS67</f>
        <v>0</v>
      </c>
      <c r="BA67" s="187"/>
      <c r="BB67" s="186">
        <f>X67+AK67+AT67</f>
        <v>0</v>
      </c>
      <c r="BC67" s="187"/>
      <c r="BD67" s="186">
        <f t="shared" ref="BD67:BD71" si="370">SUM(AX67:BB67)</f>
        <v>0</v>
      </c>
      <c r="BE67" s="187"/>
      <c r="BF67" s="180"/>
      <c r="BG67" s="180"/>
      <c r="BH67" s="180"/>
      <c r="BI67" s="180"/>
      <c r="BL67" s="244"/>
      <c r="BM67" s="245"/>
      <c r="BN67" s="246"/>
      <c r="BO67" s="247"/>
      <c r="BP67" s="247"/>
      <c r="BQ67" s="248"/>
      <c r="BR67" s="265">
        <f>BM67*BN67</f>
        <v>0</v>
      </c>
      <c r="BS67" s="180"/>
      <c r="BU67" s="244"/>
      <c r="BV67" s="245"/>
      <c r="BW67" s="246"/>
      <c r="BX67" s="247"/>
      <c r="BY67" s="247"/>
      <c r="BZ67" s="248"/>
      <c r="CA67" s="265">
        <f>BV67*BW67</f>
        <v>0</v>
      </c>
      <c r="CB67" s="180"/>
      <c r="CD67" s="186">
        <f t="shared" ref="CD67:CF71" si="371">H67+BO67+BX67</f>
        <v>0</v>
      </c>
      <c r="CE67" s="185">
        <f t="shared" si="371"/>
        <v>0</v>
      </c>
      <c r="CF67" s="186">
        <f t="shared" si="371"/>
        <v>0</v>
      </c>
      <c r="CG67" s="186">
        <f t="shared" ref="CG67:CG71" si="372">SUM(CD67:CF67)</f>
        <v>0</v>
      </c>
      <c r="CH67" s="180"/>
      <c r="CJ67" s="186">
        <f>T67+BO67+BX67</f>
        <v>0</v>
      </c>
      <c r="CK67" s="187"/>
      <c r="CL67" s="186">
        <f>V67+BP67+BY67</f>
        <v>0</v>
      </c>
      <c r="CM67" s="187"/>
      <c r="CN67" s="186">
        <f>X67+BQ67+BZ67</f>
        <v>0</v>
      </c>
      <c r="CO67" s="187"/>
      <c r="CP67" s="186">
        <f>CJ67+CL67+CN67</f>
        <v>0</v>
      </c>
      <c r="CQ67" s="187"/>
      <c r="CR67" s="180"/>
    </row>
    <row r="68" spans="1:96" x14ac:dyDescent="0.35">
      <c r="B68" s="201" t="s">
        <v>191</v>
      </c>
      <c r="C68" s="207"/>
      <c r="D68" s="243"/>
      <c r="E68" s="244"/>
      <c r="F68" s="245"/>
      <c r="G68" s="246"/>
      <c r="H68" s="247"/>
      <c r="I68" s="247"/>
      <c r="J68" s="248"/>
      <c r="K68" s="265">
        <f>F68*G68</f>
        <v>0</v>
      </c>
      <c r="L68" s="180"/>
      <c r="M68" s="207"/>
      <c r="N68" s="248"/>
      <c r="O68" s="248"/>
      <c r="P68" s="248"/>
      <c r="Q68" s="186">
        <f t="shared" si="357"/>
        <v>0</v>
      </c>
      <c r="R68" s="180"/>
      <c r="S68" s="179"/>
      <c r="T68" s="248"/>
      <c r="U68" s="187"/>
      <c r="V68" s="248"/>
      <c r="W68" s="187"/>
      <c r="X68" s="248"/>
      <c r="Y68" s="264"/>
      <c r="Z68" s="186">
        <f t="shared" si="209"/>
        <v>0</v>
      </c>
      <c r="AA68" s="264"/>
      <c r="AB68" s="180"/>
      <c r="AC68" s="180"/>
      <c r="AD68" s="180"/>
      <c r="AE68" s="179"/>
      <c r="AF68" s="233">
        <f t="shared" ref="AF68:AF71" si="373">BL68</f>
        <v>0</v>
      </c>
      <c r="AG68" s="225">
        <f t="shared" si="358"/>
        <v>0</v>
      </c>
      <c r="AH68" s="234">
        <f t="shared" si="359"/>
        <v>0</v>
      </c>
      <c r="AI68" s="185">
        <f t="shared" si="360"/>
        <v>0</v>
      </c>
      <c r="AJ68" s="185">
        <f t="shared" si="361"/>
        <v>0</v>
      </c>
      <c r="AK68" s="186">
        <f t="shared" si="362"/>
        <v>0</v>
      </c>
      <c r="AL68" s="186">
        <f t="shared" si="363"/>
        <v>0</v>
      </c>
      <c r="AM68" s="180"/>
      <c r="AN68" s="180"/>
      <c r="AO68" s="233">
        <f t="shared" ref="AO68:AO71" si="374">BU68</f>
        <v>0</v>
      </c>
      <c r="AP68" s="225">
        <f t="shared" si="364"/>
        <v>0</v>
      </c>
      <c r="AQ68" s="234">
        <f t="shared" si="365"/>
        <v>0</v>
      </c>
      <c r="AR68" s="185">
        <f t="shared" si="366"/>
        <v>0</v>
      </c>
      <c r="AS68" s="185">
        <f t="shared" si="367"/>
        <v>0</v>
      </c>
      <c r="AT68" s="186">
        <f t="shared" si="368"/>
        <v>0</v>
      </c>
      <c r="AU68" s="186">
        <f t="shared" si="369"/>
        <v>0</v>
      </c>
      <c r="AV68" s="180"/>
      <c r="AW68" s="180"/>
      <c r="AX68" s="186">
        <f>T68+AI68+AR68</f>
        <v>0</v>
      </c>
      <c r="AY68" s="187"/>
      <c r="AZ68" s="185">
        <f>V68+AJ68+AS68</f>
        <v>0</v>
      </c>
      <c r="BA68" s="187"/>
      <c r="BB68" s="186">
        <f>X68+AK68+AT68</f>
        <v>0</v>
      </c>
      <c r="BC68" s="187"/>
      <c r="BD68" s="186">
        <f t="shared" si="370"/>
        <v>0</v>
      </c>
      <c r="BE68" s="187"/>
      <c r="BF68" s="180"/>
      <c r="BG68" s="180"/>
      <c r="BH68" s="180"/>
      <c r="BI68" s="180"/>
      <c r="BL68" s="244"/>
      <c r="BM68" s="245"/>
      <c r="BN68" s="246"/>
      <c r="BO68" s="247"/>
      <c r="BP68" s="247"/>
      <c r="BQ68" s="248"/>
      <c r="BR68" s="265">
        <f>BM68*BN68</f>
        <v>0</v>
      </c>
      <c r="BS68" s="180"/>
      <c r="BU68" s="244"/>
      <c r="BV68" s="245"/>
      <c r="BW68" s="246"/>
      <c r="BX68" s="247"/>
      <c r="BY68" s="247"/>
      <c r="BZ68" s="248"/>
      <c r="CA68" s="265">
        <f>BV68*BW68</f>
        <v>0</v>
      </c>
      <c r="CB68" s="180"/>
      <c r="CD68" s="186">
        <f t="shared" si="371"/>
        <v>0</v>
      </c>
      <c r="CE68" s="185">
        <f t="shared" si="371"/>
        <v>0</v>
      </c>
      <c r="CF68" s="186">
        <f t="shared" si="371"/>
        <v>0</v>
      </c>
      <c r="CG68" s="186">
        <f t="shared" si="372"/>
        <v>0</v>
      </c>
      <c r="CH68" s="180"/>
      <c r="CJ68" s="186">
        <f>T68+BO68+BX68</f>
        <v>0</v>
      </c>
      <c r="CK68" s="187"/>
      <c r="CL68" s="186">
        <f>V68+BP68+BY68</f>
        <v>0</v>
      </c>
      <c r="CM68" s="187"/>
      <c r="CN68" s="186">
        <f>X68+BQ68+BZ68</f>
        <v>0</v>
      </c>
      <c r="CO68" s="187"/>
      <c r="CP68" s="186">
        <f t="shared" ref="CP68:CP71" si="375">CJ68+CL68+CN68</f>
        <v>0</v>
      </c>
      <c r="CQ68" s="187"/>
      <c r="CR68" s="180"/>
    </row>
    <row r="69" spans="1:96" x14ac:dyDescent="0.35">
      <c r="B69" s="201" t="s">
        <v>191</v>
      </c>
      <c r="C69" s="207"/>
      <c r="D69" s="243"/>
      <c r="E69" s="244"/>
      <c r="F69" s="245"/>
      <c r="G69" s="246"/>
      <c r="H69" s="247"/>
      <c r="I69" s="247"/>
      <c r="J69" s="248"/>
      <c r="K69" s="265">
        <f t="shared" ref="K69:K71" si="376">F69*G69</f>
        <v>0</v>
      </c>
      <c r="L69" s="180"/>
      <c r="M69" s="207"/>
      <c r="N69" s="248"/>
      <c r="O69" s="248"/>
      <c r="P69" s="248"/>
      <c r="Q69" s="186">
        <f t="shared" si="357"/>
        <v>0</v>
      </c>
      <c r="R69" s="180"/>
      <c r="S69" s="179"/>
      <c r="T69" s="248"/>
      <c r="U69" s="187"/>
      <c r="V69" s="248"/>
      <c r="W69" s="187"/>
      <c r="X69" s="248"/>
      <c r="Y69" s="264"/>
      <c r="Z69" s="186">
        <f t="shared" si="209"/>
        <v>0</v>
      </c>
      <c r="AA69" s="264"/>
      <c r="AB69" s="180"/>
      <c r="AC69" s="180"/>
      <c r="AD69" s="180"/>
      <c r="AE69" s="179"/>
      <c r="AF69" s="233">
        <f t="shared" si="373"/>
        <v>0</v>
      </c>
      <c r="AG69" s="225">
        <f t="shared" si="358"/>
        <v>0</v>
      </c>
      <c r="AH69" s="234">
        <f t="shared" si="359"/>
        <v>0</v>
      </c>
      <c r="AI69" s="185">
        <f t="shared" si="360"/>
        <v>0</v>
      </c>
      <c r="AJ69" s="185">
        <f t="shared" si="361"/>
        <v>0</v>
      </c>
      <c r="AK69" s="186">
        <f t="shared" si="362"/>
        <v>0</v>
      </c>
      <c r="AL69" s="186">
        <f t="shared" si="363"/>
        <v>0</v>
      </c>
      <c r="AM69" s="180"/>
      <c r="AN69" s="180"/>
      <c r="AO69" s="233">
        <f t="shared" si="374"/>
        <v>0</v>
      </c>
      <c r="AP69" s="225">
        <f t="shared" si="364"/>
        <v>0</v>
      </c>
      <c r="AQ69" s="234">
        <f t="shared" si="365"/>
        <v>0</v>
      </c>
      <c r="AR69" s="185">
        <f t="shared" si="366"/>
        <v>0</v>
      </c>
      <c r="AS69" s="185">
        <f t="shared" si="367"/>
        <v>0</v>
      </c>
      <c r="AT69" s="186">
        <f t="shared" si="368"/>
        <v>0</v>
      </c>
      <c r="AU69" s="186">
        <f t="shared" si="369"/>
        <v>0</v>
      </c>
      <c r="AV69" s="180"/>
      <c r="AW69" s="180"/>
      <c r="AX69" s="186">
        <f>T69+AI69+AR69</f>
        <v>0</v>
      </c>
      <c r="AY69" s="187"/>
      <c r="AZ69" s="185">
        <f>V69+AJ69+AS69</f>
        <v>0</v>
      </c>
      <c r="BA69" s="187"/>
      <c r="BB69" s="186">
        <f>X69+AK69+AT69</f>
        <v>0</v>
      </c>
      <c r="BC69" s="187"/>
      <c r="BD69" s="186">
        <f t="shared" si="370"/>
        <v>0</v>
      </c>
      <c r="BE69" s="187"/>
      <c r="BF69" s="180"/>
      <c r="BG69" s="180"/>
      <c r="BH69" s="180"/>
      <c r="BI69" s="180"/>
      <c r="BL69" s="244"/>
      <c r="BM69" s="245"/>
      <c r="BN69" s="246"/>
      <c r="BO69" s="247"/>
      <c r="BP69" s="247"/>
      <c r="BQ69" s="248"/>
      <c r="BR69" s="265">
        <f t="shared" ref="BR69:BR71" si="377">BM69*BN69</f>
        <v>0</v>
      </c>
      <c r="BS69" s="180"/>
      <c r="BU69" s="244"/>
      <c r="BV69" s="245"/>
      <c r="BW69" s="246"/>
      <c r="BX69" s="247"/>
      <c r="BY69" s="247"/>
      <c r="BZ69" s="248"/>
      <c r="CA69" s="265">
        <f t="shared" ref="CA69:CA71" si="378">BV69*BW69</f>
        <v>0</v>
      </c>
      <c r="CB69" s="180"/>
      <c r="CD69" s="186">
        <f t="shared" si="371"/>
        <v>0</v>
      </c>
      <c r="CE69" s="185">
        <f t="shared" si="371"/>
        <v>0</v>
      </c>
      <c r="CF69" s="186">
        <f t="shared" si="371"/>
        <v>0</v>
      </c>
      <c r="CG69" s="186">
        <f t="shared" si="372"/>
        <v>0</v>
      </c>
      <c r="CH69" s="180"/>
      <c r="CJ69" s="186">
        <f>T69+BO69+BX69</f>
        <v>0</v>
      </c>
      <c r="CK69" s="187"/>
      <c r="CL69" s="186">
        <f>V69+BP69+BY69</f>
        <v>0</v>
      </c>
      <c r="CM69" s="187"/>
      <c r="CN69" s="186">
        <f>X69+BQ69+BZ69</f>
        <v>0</v>
      </c>
      <c r="CO69" s="187"/>
      <c r="CP69" s="186">
        <f t="shared" si="375"/>
        <v>0</v>
      </c>
      <c r="CQ69" s="187"/>
      <c r="CR69" s="180"/>
    </row>
    <row r="70" spans="1:96" x14ac:dyDescent="0.35">
      <c r="B70" s="201" t="s">
        <v>191</v>
      </c>
      <c r="C70" s="207"/>
      <c r="D70" s="243"/>
      <c r="E70" s="244"/>
      <c r="F70" s="245"/>
      <c r="G70" s="246"/>
      <c r="H70" s="247"/>
      <c r="I70" s="247"/>
      <c r="J70" s="248"/>
      <c r="K70" s="265">
        <f t="shared" si="376"/>
        <v>0</v>
      </c>
      <c r="L70" s="180"/>
      <c r="M70" s="207"/>
      <c r="N70" s="248"/>
      <c r="O70" s="248"/>
      <c r="P70" s="248"/>
      <c r="Q70" s="186">
        <f t="shared" si="357"/>
        <v>0</v>
      </c>
      <c r="R70" s="180"/>
      <c r="S70" s="179"/>
      <c r="T70" s="248"/>
      <c r="U70" s="187"/>
      <c r="V70" s="248"/>
      <c r="W70" s="187"/>
      <c r="X70" s="248"/>
      <c r="Y70" s="264"/>
      <c r="Z70" s="186">
        <f t="shared" si="209"/>
        <v>0</v>
      </c>
      <c r="AA70" s="264"/>
      <c r="AB70" s="180"/>
      <c r="AC70" s="180"/>
      <c r="AD70" s="180"/>
      <c r="AE70" s="179"/>
      <c r="AF70" s="233">
        <f t="shared" si="373"/>
        <v>0</v>
      </c>
      <c r="AG70" s="225">
        <f t="shared" si="358"/>
        <v>0</v>
      </c>
      <c r="AH70" s="234">
        <f t="shared" si="359"/>
        <v>0</v>
      </c>
      <c r="AI70" s="185">
        <f t="shared" si="360"/>
        <v>0</v>
      </c>
      <c r="AJ70" s="185">
        <f t="shared" si="361"/>
        <v>0</v>
      </c>
      <c r="AK70" s="186">
        <f t="shared" si="362"/>
        <v>0</v>
      </c>
      <c r="AL70" s="186">
        <f t="shared" si="363"/>
        <v>0</v>
      </c>
      <c r="AM70" s="180"/>
      <c r="AN70" s="180"/>
      <c r="AO70" s="233">
        <f t="shared" si="374"/>
        <v>0</v>
      </c>
      <c r="AP70" s="225">
        <f t="shared" si="364"/>
        <v>0</v>
      </c>
      <c r="AQ70" s="234">
        <f t="shared" si="365"/>
        <v>0</v>
      </c>
      <c r="AR70" s="185">
        <f t="shared" si="366"/>
        <v>0</v>
      </c>
      <c r="AS70" s="185">
        <f t="shared" si="367"/>
        <v>0</v>
      </c>
      <c r="AT70" s="186">
        <f t="shared" si="368"/>
        <v>0</v>
      </c>
      <c r="AU70" s="186">
        <f t="shared" si="369"/>
        <v>0</v>
      </c>
      <c r="AV70" s="180"/>
      <c r="AW70" s="180"/>
      <c r="AX70" s="186">
        <f>T70+AI70+AR70</f>
        <v>0</v>
      </c>
      <c r="AY70" s="187"/>
      <c r="AZ70" s="185">
        <f>V70+AJ70+AS70</f>
        <v>0</v>
      </c>
      <c r="BA70" s="187"/>
      <c r="BB70" s="186">
        <f>X70+AK70+AT70</f>
        <v>0</v>
      </c>
      <c r="BC70" s="187"/>
      <c r="BD70" s="186">
        <f t="shared" si="370"/>
        <v>0</v>
      </c>
      <c r="BE70" s="187"/>
      <c r="BF70" s="180"/>
      <c r="BG70" s="180"/>
      <c r="BH70" s="180"/>
      <c r="BI70" s="180"/>
      <c r="BL70" s="244"/>
      <c r="BM70" s="245"/>
      <c r="BN70" s="246"/>
      <c r="BO70" s="247"/>
      <c r="BP70" s="247"/>
      <c r="BQ70" s="248"/>
      <c r="BR70" s="265">
        <f t="shared" si="377"/>
        <v>0</v>
      </c>
      <c r="BS70" s="180"/>
      <c r="BU70" s="244"/>
      <c r="BV70" s="245"/>
      <c r="BW70" s="246"/>
      <c r="BX70" s="247"/>
      <c r="BY70" s="247"/>
      <c r="BZ70" s="248"/>
      <c r="CA70" s="265">
        <f t="shared" si="378"/>
        <v>0</v>
      </c>
      <c r="CB70" s="180"/>
      <c r="CD70" s="186">
        <f t="shared" si="371"/>
        <v>0</v>
      </c>
      <c r="CE70" s="185">
        <f t="shared" si="371"/>
        <v>0</v>
      </c>
      <c r="CF70" s="186">
        <f t="shared" si="371"/>
        <v>0</v>
      </c>
      <c r="CG70" s="186">
        <f t="shared" si="372"/>
        <v>0</v>
      </c>
      <c r="CH70" s="180"/>
      <c r="CJ70" s="186">
        <f>T70+BO70+BX70</f>
        <v>0</v>
      </c>
      <c r="CK70" s="187"/>
      <c r="CL70" s="186">
        <f>V70+BP70+BY70</f>
        <v>0</v>
      </c>
      <c r="CM70" s="187"/>
      <c r="CN70" s="186">
        <f>X70+BQ70+BZ70</f>
        <v>0</v>
      </c>
      <c r="CO70" s="187"/>
      <c r="CP70" s="186">
        <f t="shared" si="375"/>
        <v>0</v>
      </c>
      <c r="CQ70" s="187"/>
      <c r="CR70" s="180"/>
    </row>
    <row r="71" spans="1:96" x14ac:dyDescent="0.35">
      <c r="B71" s="201" t="s">
        <v>191</v>
      </c>
      <c r="C71" s="207"/>
      <c r="D71" s="243"/>
      <c r="E71" s="244"/>
      <c r="F71" s="245"/>
      <c r="G71" s="246"/>
      <c r="H71" s="247"/>
      <c r="I71" s="247"/>
      <c r="J71" s="248"/>
      <c r="K71" s="265">
        <f t="shared" si="376"/>
        <v>0</v>
      </c>
      <c r="L71" s="180"/>
      <c r="M71" s="207"/>
      <c r="N71" s="248"/>
      <c r="O71" s="248"/>
      <c r="P71" s="248"/>
      <c r="Q71" s="186">
        <f t="shared" si="357"/>
        <v>0</v>
      </c>
      <c r="R71" s="180"/>
      <c r="S71" s="179"/>
      <c r="T71" s="248"/>
      <c r="U71" s="187"/>
      <c r="V71" s="248"/>
      <c r="W71" s="187"/>
      <c r="X71" s="248"/>
      <c r="Y71" s="264"/>
      <c r="Z71" s="186">
        <f t="shared" si="209"/>
        <v>0</v>
      </c>
      <c r="AA71" s="264"/>
      <c r="AB71" s="180"/>
      <c r="AC71" s="180"/>
      <c r="AD71" s="180"/>
      <c r="AE71" s="179"/>
      <c r="AF71" s="233">
        <f t="shared" si="373"/>
        <v>0</v>
      </c>
      <c r="AG71" s="225">
        <f t="shared" si="358"/>
        <v>0</v>
      </c>
      <c r="AH71" s="234">
        <f t="shared" si="359"/>
        <v>0</v>
      </c>
      <c r="AI71" s="185">
        <f t="shared" si="360"/>
        <v>0</v>
      </c>
      <c r="AJ71" s="185">
        <f t="shared" si="361"/>
        <v>0</v>
      </c>
      <c r="AK71" s="186">
        <f t="shared" si="362"/>
        <v>0</v>
      </c>
      <c r="AL71" s="186">
        <f t="shared" si="363"/>
        <v>0</v>
      </c>
      <c r="AM71" s="180"/>
      <c r="AN71" s="180"/>
      <c r="AO71" s="233">
        <f t="shared" si="374"/>
        <v>0</v>
      </c>
      <c r="AP71" s="225">
        <f t="shared" si="364"/>
        <v>0</v>
      </c>
      <c r="AQ71" s="234">
        <f t="shared" si="365"/>
        <v>0</v>
      </c>
      <c r="AR71" s="185">
        <f t="shared" si="366"/>
        <v>0</v>
      </c>
      <c r="AS71" s="185">
        <f t="shared" si="367"/>
        <v>0</v>
      </c>
      <c r="AT71" s="186">
        <f t="shared" si="368"/>
        <v>0</v>
      </c>
      <c r="AU71" s="186">
        <f t="shared" si="369"/>
        <v>0</v>
      </c>
      <c r="AV71" s="180"/>
      <c r="AW71" s="180"/>
      <c r="AX71" s="186">
        <f>T71+AI71+AR71</f>
        <v>0</v>
      </c>
      <c r="AY71" s="187"/>
      <c r="AZ71" s="185">
        <f>V71+AJ71+AS71</f>
        <v>0</v>
      </c>
      <c r="BA71" s="187"/>
      <c r="BB71" s="186">
        <f>X71+AK71+AT71</f>
        <v>0</v>
      </c>
      <c r="BC71" s="187"/>
      <c r="BD71" s="186">
        <f t="shared" si="370"/>
        <v>0</v>
      </c>
      <c r="BE71" s="187"/>
      <c r="BF71" s="180"/>
      <c r="BG71" s="180"/>
      <c r="BH71" s="180"/>
      <c r="BI71" s="180"/>
      <c r="BL71" s="244"/>
      <c r="BM71" s="245"/>
      <c r="BN71" s="246"/>
      <c r="BO71" s="247"/>
      <c r="BP71" s="247"/>
      <c r="BQ71" s="248"/>
      <c r="BR71" s="265">
        <f t="shared" si="377"/>
        <v>0</v>
      </c>
      <c r="BS71" s="180"/>
      <c r="BU71" s="244"/>
      <c r="BV71" s="245"/>
      <c r="BW71" s="246"/>
      <c r="BX71" s="247"/>
      <c r="BY71" s="247"/>
      <c r="BZ71" s="248"/>
      <c r="CA71" s="265">
        <f t="shared" si="378"/>
        <v>0</v>
      </c>
      <c r="CB71" s="180"/>
      <c r="CD71" s="186">
        <f t="shared" si="371"/>
        <v>0</v>
      </c>
      <c r="CE71" s="185">
        <f t="shared" si="371"/>
        <v>0</v>
      </c>
      <c r="CF71" s="186">
        <f t="shared" si="371"/>
        <v>0</v>
      </c>
      <c r="CG71" s="186">
        <f t="shared" si="372"/>
        <v>0</v>
      </c>
      <c r="CH71" s="180"/>
      <c r="CJ71" s="186">
        <f>T71+BO71+BX71</f>
        <v>0</v>
      </c>
      <c r="CK71" s="187"/>
      <c r="CL71" s="186">
        <f>V71+BP71+BY71</f>
        <v>0</v>
      </c>
      <c r="CM71" s="187"/>
      <c r="CN71" s="186">
        <f>X71+BQ71+BZ71</f>
        <v>0</v>
      </c>
      <c r="CO71" s="187"/>
      <c r="CP71" s="186">
        <f t="shared" si="375"/>
        <v>0</v>
      </c>
      <c r="CQ71" s="187"/>
      <c r="CR71" s="180"/>
    </row>
    <row r="72" spans="1:96" x14ac:dyDescent="0.35">
      <c r="C72" s="206"/>
      <c r="H72" s="159"/>
      <c r="I72" s="159"/>
      <c r="J72" s="159"/>
      <c r="K72" s="179"/>
      <c r="L72" s="179"/>
      <c r="M72" s="206"/>
      <c r="N72" s="159"/>
      <c r="O72" s="159"/>
      <c r="P72" s="159"/>
      <c r="Q72" s="179"/>
      <c r="R72" s="179"/>
      <c r="S72" s="179"/>
      <c r="T72" s="159"/>
      <c r="U72" s="159"/>
      <c r="V72" s="159"/>
      <c r="W72" s="159"/>
      <c r="X72" s="159"/>
      <c r="Y72" s="207"/>
      <c r="Z72" s="179"/>
      <c r="AA72" s="207"/>
      <c r="AB72" s="179"/>
      <c r="AC72" s="179"/>
      <c r="AD72" s="179"/>
      <c r="AE72" s="179"/>
      <c r="AI72" s="159"/>
      <c r="AJ72" s="159"/>
      <c r="AK72" s="159"/>
      <c r="AL72" s="179"/>
      <c r="AM72" s="179"/>
      <c r="AN72" s="179"/>
      <c r="AR72" s="159"/>
      <c r="AS72" s="159"/>
      <c r="AT72" s="159"/>
      <c r="AU72" s="179"/>
      <c r="AV72" s="179"/>
      <c r="AW72" s="179"/>
      <c r="AX72" s="159"/>
      <c r="AY72" s="159"/>
      <c r="AZ72" s="159"/>
      <c r="BA72" s="159"/>
      <c r="BB72" s="159"/>
      <c r="BC72" s="159"/>
      <c r="BD72" s="179"/>
      <c r="BE72" s="159"/>
      <c r="BF72" s="179"/>
      <c r="BG72" s="179"/>
      <c r="BH72" s="179"/>
      <c r="BI72" s="179"/>
      <c r="BO72" s="159"/>
      <c r="BP72" s="159"/>
      <c r="BQ72" s="159"/>
      <c r="BR72" s="179"/>
      <c r="BS72" s="179"/>
      <c r="BX72" s="159"/>
      <c r="BY72" s="159"/>
      <c r="BZ72" s="159"/>
      <c r="CA72" s="179"/>
      <c r="CB72" s="179"/>
      <c r="CD72" s="159"/>
      <c r="CE72" s="159"/>
      <c r="CF72" s="159"/>
      <c r="CG72" s="179"/>
      <c r="CH72" s="179"/>
      <c r="CJ72" s="159"/>
      <c r="CK72" s="159"/>
      <c r="CL72" s="159"/>
      <c r="CM72" s="159"/>
      <c r="CN72" s="159"/>
      <c r="CO72" s="159"/>
      <c r="CP72" s="179"/>
      <c r="CQ72" s="159"/>
      <c r="CR72" s="179"/>
    </row>
    <row r="73" spans="1:96" s="79" customFormat="1" x14ac:dyDescent="0.35">
      <c r="A73" s="190">
        <v>3</v>
      </c>
      <c r="B73" s="79" t="s">
        <v>164</v>
      </c>
      <c r="C73" s="205"/>
      <c r="D73" s="251"/>
      <c r="E73" s="251"/>
      <c r="F73" s="251"/>
      <c r="G73" s="251"/>
      <c r="H73" s="250">
        <f>H74+H80+H86+H92+H98</f>
        <v>6500</v>
      </c>
      <c r="I73" s="250">
        <f t="shared" ref="I73:K73" si="379">I74+I80+I86+I92+I98</f>
        <v>10000</v>
      </c>
      <c r="J73" s="250">
        <f t="shared" si="379"/>
        <v>0</v>
      </c>
      <c r="K73" s="250">
        <f t="shared" si="379"/>
        <v>16500</v>
      </c>
      <c r="L73" s="178"/>
      <c r="M73" s="205"/>
      <c r="N73" s="250">
        <f>N74+N80+N86+N92+N98</f>
        <v>0</v>
      </c>
      <c r="O73" s="250">
        <f t="shared" ref="O73" si="380">O74+O80+O86+O92+O98</f>
        <v>0</v>
      </c>
      <c r="P73" s="250">
        <f t="shared" ref="P73" si="381">P74+P80+P86+P92+P98</f>
        <v>0</v>
      </c>
      <c r="Q73" s="250">
        <f t="shared" ref="Q73" si="382">Q74+Q80+Q86+Q92+Q98</f>
        <v>0</v>
      </c>
      <c r="R73" s="178"/>
      <c r="S73" s="179"/>
      <c r="T73" s="250">
        <f>T74+T80+T86+T92+T98</f>
        <v>0</v>
      </c>
      <c r="U73" s="249">
        <f>IFERROR((T73-H73)/H73,0)</f>
        <v>-1</v>
      </c>
      <c r="V73" s="250">
        <f>V74+V80+V86+V92+V98</f>
        <v>0</v>
      </c>
      <c r="W73" s="249">
        <f>IFERROR((V73-I73)/I73,0)</f>
        <v>-1</v>
      </c>
      <c r="X73" s="250">
        <f>X74+X80+X86+X92+X98</f>
        <v>0</v>
      </c>
      <c r="Y73" s="249">
        <f>IFERROR((X73-J73)/J73,0)</f>
        <v>0</v>
      </c>
      <c r="Z73" s="250">
        <f>Z74+Z80+Z86+Z92+Z98</f>
        <v>0</v>
      </c>
      <c r="AA73" s="249">
        <f>IFERROR((Z73-K73)/K73,0)</f>
        <v>-1</v>
      </c>
      <c r="AB73" s="268"/>
      <c r="AC73" s="186" t="s">
        <v>193</v>
      </c>
      <c r="AD73" s="178"/>
      <c r="AE73" s="179"/>
      <c r="AF73" s="251"/>
      <c r="AG73" s="251"/>
      <c r="AH73" s="251"/>
      <c r="AI73" s="250">
        <f>AI74+AI80+AI86+AI92+AI98</f>
        <v>6500</v>
      </c>
      <c r="AJ73" s="250">
        <f t="shared" ref="AJ73" si="383">AJ74+AJ80+AJ86+AJ92+AJ98</f>
        <v>10000</v>
      </c>
      <c r="AK73" s="250">
        <f t="shared" ref="AK73" si="384">AK74+AK80+AK86+AK92+AK98</f>
        <v>0</v>
      </c>
      <c r="AL73" s="250">
        <f t="shared" ref="AL73" si="385">AL74+AL80+AL86+AL92+AL98</f>
        <v>16500</v>
      </c>
      <c r="AM73" s="178"/>
      <c r="AN73" s="178"/>
      <c r="AO73" s="251"/>
      <c r="AP73" s="251"/>
      <c r="AQ73" s="251"/>
      <c r="AR73" s="250">
        <f>AR74+AR80+AR86+AR92+AR98</f>
        <v>6500</v>
      </c>
      <c r="AS73" s="250">
        <f t="shared" ref="AS73" si="386">AS74+AS80+AS86+AS92+AS98</f>
        <v>10000</v>
      </c>
      <c r="AT73" s="250">
        <f t="shared" ref="AT73" si="387">AT74+AT80+AT86+AT92+AT98</f>
        <v>0</v>
      </c>
      <c r="AU73" s="250">
        <f t="shared" ref="AU73" si="388">AU74+AU80+AU86+AU92+AU98</f>
        <v>16500</v>
      </c>
      <c r="AV73" s="178"/>
      <c r="AW73" s="178"/>
      <c r="AX73" s="250">
        <f>AX74+AX80+AX86+AX92+AX98</f>
        <v>13000</v>
      </c>
      <c r="AY73" s="249">
        <f>IFERROR((AX73-CD73)/CD73,0)</f>
        <v>-0.33333333333333331</v>
      </c>
      <c r="AZ73" s="250">
        <f t="shared" ref="AZ73" si="389">AZ74+AZ80+AZ86+AZ92+AZ98</f>
        <v>20000</v>
      </c>
      <c r="BA73" s="249">
        <f>IFERROR((AZ73-CE73)/CE73,0)</f>
        <v>-0.33333333333333331</v>
      </c>
      <c r="BB73" s="250">
        <f t="shared" ref="BB73" si="390">BB74+BB80+BB86+BB92+BB98</f>
        <v>0</v>
      </c>
      <c r="BC73" s="249">
        <f>IFERROR((BB73-CF73)/CF73,0)</f>
        <v>0</v>
      </c>
      <c r="BD73" s="250">
        <f t="shared" ref="BD73" si="391">BD74+BD80+BD86+BD92+BD98</f>
        <v>33000</v>
      </c>
      <c r="BE73" s="249">
        <f>IFERROR((BD73-CG73)/CG73,0)</f>
        <v>-0.33333333333333331</v>
      </c>
      <c r="BF73" s="268"/>
      <c r="BG73" s="186" t="s">
        <v>193</v>
      </c>
      <c r="BH73" s="178"/>
      <c r="BI73" s="178"/>
      <c r="BJ73" s="78"/>
      <c r="BK73" s="78"/>
      <c r="BL73" s="251"/>
      <c r="BM73" s="251"/>
      <c r="BN73" s="251"/>
      <c r="BO73" s="250">
        <f>BO74+BO80+BO86+BO92+BO98</f>
        <v>6500</v>
      </c>
      <c r="BP73" s="250">
        <f t="shared" ref="BP73" si="392">BP74+BP80+BP86+BP92+BP98</f>
        <v>10000</v>
      </c>
      <c r="BQ73" s="250">
        <f t="shared" ref="BQ73" si="393">BQ74+BQ80+BQ86+BQ92+BQ98</f>
        <v>0</v>
      </c>
      <c r="BR73" s="250">
        <f t="shared" ref="BR73" si="394">BR74+BR80+BR86+BR92+BR98</f>
        <v>16500</v>
      </c>
      <c r="BS73" s="178"/>
      <c r="BT73" s="78"/>
      <c r="BU73" s="251"/>
      <c r="BV73" s="251"/>
      <c r="BW73" s="251"/>
      <c r="BX73" s="250">
        <f>BX74+BX80+BX86+BX92+BX98</f>
        <v>6500</v>
      </c>
      <c r="BY73" s="250">
        <f t="shared" ref="BY73:CA73" si="395">BY74+BY80+BY86+BY92+BY98</f>
        <v>10000</v>
      </c>
      <c r="BZ73" s="250">
        <f t="shared" si="395"/>
        <v>0</v>
      </c>
      <c r="CA73" s="250">
        <f t="shared" si="395"/>
        <v>16500</v>
      </c>
      <c r="CB73" s="178"/>
      <c r="CC73" s="78"/>
      <c r="CD73" s="250">
        <f>CD74+CD80+CD86+CD92+CD98</f>
        <v>19500</v>
      </c>
      <c r="CE73" s="250">
        <f t="shared" ref="CE73" si="396">CE74+CE80+CE86+CE92+CE98</f>
        <v>30000</v>
      </c>
      <c r="CF73" s="250">
        <f t="shared" ref="CF73" si="397">CF74+CF80+CF86+CF92+CF98</f>
        <v>0</v>
      </c>
      <c r="CG73" s="250">
        <f t="shared" ref="CG73" si="398">CG74+CG80+CG86+CG92+CG98</f>
        <v>49500</v>
      </c>
      <c r="CH73" s="178"/>
      <c r="CI73" s="78"/>
      <c r="CJ73" s="250">
        <f>CJ74+CJ80+CJ86+CJ92+CJ98</f>
        <v>13000</v>
      </c>
      <c r="CK73" s="249">
        <f>IFERROR((CJ73-CD73)/CD73,0)</f>
        <v>-0.33333333333333331</v>
      </c>
      <c r="CL73" s="250">
        <f>CL74+CL80+CL86+CL92+CL98</f>
        <v>20000</v>
      </c>
      <c r="CM73" s="249">
        <f>IFERROR((CL73-CE73)/CE73,0)</f>
        <v>-0.33333333333333331</v>
      </c>
      <c r="CN73" s="250">
        <f>CN74+CN80+CN86+CN92+CN98</f>
        <v>0</v>
      </c>
      <c r="CO73" s="249">
        <f>IFERROR((CN73-CF73)/CF73,0)</f>
        <v>0</v>
      </c>
      <c r="CP73" s="250">
        <f>CP74+CP80+CP86+CP92+CP98</f>
        <v>33000</v>
      </c>
      <c r="CQ73" s="249">
        <f>IFERROR((CP73-CG73)/CG73,0)</f>
        <v>-0.33333333333333331</v>
      </c>
      <c r="CR73" s="178"/>
    </row>
    <row r="74" spans="1:96" s="79" customFormat="1" x14ac:dyDescent="0.35">
      <c r="A74" s="190">
        <v>3.1</v>
      </c>
      <c r="B74" s="275" t="s">
        <v>204</v>
      </c>
      <c r="C74" s="206"/>
      <c r="D74" s="202"/>
      <c r="E74" s="232"/>
      <c r="F74" s="224"/>
      <c r="G74" s="217"/>
      <c r="H74" s="203">
        <f>SUM(H75:H79)</f>
        <v>6500</v>
      </c>
      <c r="I74" s="179">
        <f t="shared" ref="I74:K74" si="399">SUM(I75:I79)</f>
        <v>10000</v>
      </c>
      <c r="J74" s="179">
        <f t="shared" si="399"/>
        <v>0</v>
      </c>
      <c r="K74" s="179">
        <f t="shared" si="399"/>
        <v>16500</v>
      </c>
      <c r="L74" s="179"/>
      <c r="M74" s="206"/>
      <c r="N74" s="203">
        <f t="shared" ref="N74:Q74" si="400">SUM(N75:N79)</f>
        <v>0</v>
      </c>
      <c r="O74" s="179">
        <f t="shared" si="400"/>
        <v>0</v>
      </c>
      <c r="P74" s="179">
        <f t="shared" si="400"/>
        <v>0</v>
      </c>
      <c r="Q74" s="179">
        <f t="shared" si="400"/>
        <v>0</v>
      </c>
      <c r="R74" s="179"/>
      <c r="S74" s="179"/>
      <c r="T74" s="203">
        <f t="shared" ref="T74" si="401">SUM(T75:T79)</f>
        <v>0</v>
      </c>
      <c r="U74" s="179"/>
      <c r="V74" s="179">
        <f t="shared" ref="V74" si="402">SUM(V75:V79)</f>
        <v>0</v>
      </c>
      <c r="W74" s="179"/>
      <c r="X74" s="179">
        <f t="shared" ref="X74" si="403">SUM(X75:X79)</f>
        <v>0</v>
      </c>
      <c r="Y74" s="206"/>
      <c r="Z74" s="179">
        <f t="shared" ref="Z74:Z103" si="404">T74+V74+X74</f>
        <v>0</v>
      </c>
      <c r="AA74" s="206"/>
      <c r="AB74" s="179"/>
      <c r="AC74" s="179"/>
      <c r="AD74" s="179"/>
      <c r="AE74" s="179"/>
      <c r="AF74" s="232"/>
      <c r="AG74" s="224"/>
      <c r="AH74" s="217"/>
      <c r="AI74" s="203">
        <f t="shared" ref="AI74:AL74" si="405">SUM(AI75:AI79)</f>
        <v>6500</v>
      </c>
      <c r="AJ74" s="179">
        <f t="shared" si="405"/>
        <v>10000</v>
      </c>
      <c r="AK74" s="179">
        <f t="shared" si="405"/>
        <v>0</v>
      </c>
      <c r="AL74" s="179">
        <f t="shared" si="405"/>
        <v>16500</v>
      </c>
      <c r="AM74" s="179"/>
      <c r="AN74" s="179"/>
      <c r="AO74" s="232"/>
      <c r="AP74" s="224"/>
      <c r="AQ74" s="217"/>
      <c r="AR74" s="203">
        <f t="shared" ref="AR74:AU74" si="406">SUM(AR75:AR79)</f>
        <v>6500</v>
      </c>
      <c r="AS74" s="179">
        <f t="shared" si="406"/>
        <v>10000</v>
      </c>
      <c r="AT74" s="179">
        <f t="shared" si="406"/>
        <v>0</v>
      </c>
      <c r="AU74" s="179">
        <f t="shared" si="406"/>
        <v>16500</v>
      </c>
      <c r="AV74" s="179"/>
      <c r="AW74" s="179"/>
      <c r="AX74" s="203">
        <f>SUM(AX75:AX79)</f>
        <v>13000</v>
      </c>
      <c r="AY74" s="179"/>
      <c r="AZ74" s="179">
        <f>SUM(AZ75:AZ79)</f>
        <v>20000</v>
      </c>
      <c r="BA74" s="179"/>
      <c r="BB74" s="179">
        <f>SUM(BB75:BB79)</f>
        <v>0</v>
      </c>
      <c r="BC74" s="179"/>
      <c r="BD74" s="179">
        <f t="shared" ref="BD74" si="407">SUM(BD75:BD79)</f>
        <v>33000</v>
      </c>
      <c r="BE74" s="179"/>
      <c r="BF74" s="179"/>
      <c r="BG74" s="179"/>
      <c r="BH74" s="179"/>
      <c r="BI74" s="179"/>
      <c r="BJ74" s="78"/>
      <c r="BK74" s="78"/>
      <c r="BL74" s="232"/>
      <c r="BM74" s="224"/>
      <c r="BN74" s="217"/>
      <c r="BO74" s="203">
        <f t="shared" ref="BO74:BR74" si="408">SUM(BO75:BO79)</f>
        <v>6500</v>
      </c>
      <c r="BP74" s="179">
        <f t="shared" si="408"/>
        <v>10000</v>
      </c>
      <c r="BQ74" s="179">
        <f t="shared" si="408"/>
        <v>0</v>
      </c>
      <c r="BR74" s="179">
        <f t="shared" si="408"/>
        <v>16500</v>
      </c>
      <c r="BS74" s="179"/>
      <c r="BT74" s="78"/>
      <c r="BU74" s="232"/>
      <c r="BV74" s="224"/>
      <c r="BW74" s="217"/>
      <c r="BX74" s="203">
        <f t="shared" ref="BX74:CA74" si="409">SUM(BX75:BX79)</f>
        <v>6500</v>
      </c>
      <c r="BY74" s="179">
        <f t="shared" si="409"/>
        <v>10000</v>
      </c>
      <c r="BZ74" s="179">
        <f t="shared" si="409"/>
        <v>0</v>
      </c>
      <c r="CA74" s="179">
        <f t="shared" si="409"/>
        <v>16500</v>
      </c>
      <c r="CB74" s="179"/>
      <c r="CC74" s="78"/>
      <c r="CD74" s="203">
        <f>SUM(CD75:CD79)</f>
        <v>19500</v>
      </c>
      <c r="CE74" s="179">
        <f>SUM(CE75:CE79)</f>
        <v>30000</v>
      </c>
      <c r="CF74" s="179">
        <f>SUM(CF75:CF79)</f>
        <v>0</v>
      </c>
      <c r="CG74" s="179">
        <f t="shared" ref="CG74" si="410">SUM(CG75:CG79)</f>
        <v>49500</v>
      </c>
      <c r="CH74" s="179"/>
      <c r="CI74" s="78"/>
      <c r="CJ74" s="203">
        <f>SUM(CJ75:CJ79)</f>
        <v>13000</v>
      </c>
      <c r="CK74" s="179"/>
      <c r="CL74" s="179">
        <f>SUM(CL75:CL79)</f>
        <v>20000</v>
      </c>
      <c r="CM74" s="179"/>
      <c r="CN74" s="179">
        <f>SUM(CN75:CN79)</f>
        <v>0</v>
      </c>
      <c r="CO74" s="179"/>
      <c r="CP74" s="179">
        <f t="shared" ref="CP74" si="411">SUM(CP75:CP79)</f>
        <v>33000</v>
      </c>
      <c r="CQ74" s="179"/>
      <c r="CR74" s="179"/>
    </row>
    <row r="75" spans="1:96" s="79" customFormat="1" ht="29" x14ac:dyDescent="0.35">
      <c r="A75" s="190"/>
      <c r="B75" s="276" t="s">
        <v>205</v>
      </c>
      <c r="C75" s="207"/>
      <c r="D75" s="243" t="s">
        <v>135</v>
      </c>
      <c r="E75" s="244" t="s">
        <v>108</v>
      </c>
      <c r="F75" s="245">
        <v>15000</v>
      </c>
      <c r="G75" s="246">
        <v>1</v>
      </c>
      <c r="H75" s="271">
        <f>(K75/3)*1</f>
        <v>5000</v>
      </c>
      <c r="I75" s="271">
        <f>(K75/3)*2</f>
        <v>10000</v>
      </c>
      <c r="J75" s="248"/>
      <c r="K75" s="265">
        <f>F75*G75</f>
        <v>15000</v>
      </c>
      <c r="L75" s="180"/>
      <c r="M75" s="207"/>
      <c r="N75" s="248"/>
      <c r="O75" s="248"/>
      <c r="P75" s="248"/>
      <c r="Q75" s="186">
        <f t="shared" ref="Q75:Q79" si="412">SUM(N75:P75)</f>
        <v>0</v>
      </c>
      <c r="R75" s="180"/>
      <c r="S75" s="179"/>
      <c r="T75" s="248"/>
      <c r="U75" s="187"/>
      <c r="V75" s="248"/>
      <c r="W75" s="187"/>
      <c r="X75" s="248"/>
      <c r="Y75" s="264"/>
      <c r="Z75" s="186">
        <f t="shared" si="404"/>
        <v>0</v>
      </c>
      <c r="AA75" s="264"/>
      <c r="AB75" s="180"/>
      <c r="AC75" s="180"/>
      <c r="AD75" s="180"/>
      <c r="AE75" s="179"/>
      <c r="AF75" s="233" t="str">
        <f>BL75</f>
        <v>Consultancy contract</v>
      </c>
      <c r="AG75" s="225">
        <f t="shared" ref="AG75:AG79" si="413">BM75</f>
        <v>15000</v>
      </c>
      <c r="AH75" s="234">
        <f t="shared" ref="AH75:AH79" si="414">BN75</f>
        <v>1</v>
      </c>
      <c r="AI75" s="185">
        <f t="shared" ref="AI75:AI79" si="415">BO75</f>
        <v>5000</v>
      </c>
      <c r="AJ75" s="185">
        <f t="shared" ref="AJ75:AJ79" si="416">BP75</f>
        <v>10000</v>
      </c>
      <c r="AK75" s="186">
        <f t="shared" ref="AK75:AK79" si="417">BQ75</f>
        <v>0</v>
      </c>
      <c r="AL75" s="186">
        <f t="shared" ref="AL75:AL79" si="418">SUM(AI75:AK75)</f>
        <v>15000</v>
      </c>
      <c r="AM75" s="180"/>
      <c r="AN75" s="180"/>
      <c r="AO75" s="233" t="str">
        <f>BU75</f>
        <v>Consultancy contract</v>
      </c>
      <c r="AP75" s="225">
        <f t="shared" ref="AP75:AP79" si="419">BV75</f>
        <v>15000</v>
      </c>
      <c r="AQ75" s="234">
        <f t="shared" ref="AQ75:AQ79" si="420">BW75</f>
        <v>1</v>
      </c>
      <c r="AR75" s="185">
        <f t="shared" ref="AR75:AR79" si="421">BX75</f>
        <v>5000</v>
      </c>
      <c r="AS75" s="185">
        <f t="shared" ref="AS75:AS79" si="422">BY75</f>
        <v>10000</v>
      </c>
      <c r="AT75" s="186">
        <f t="shared" ref="AT75:AT79" si="423">BZ75</f>
        <v>0</v>
      </c>
      <c r="AU75" s="186">
        <f t="shared" ref="AU75:AU79" si="424">SUM(AR75:AT75)</f>
        <v>15000</v>
      </c>
      <c r="AV75" s="180"/>
      <c r="AW75" s="180"/>
      <c r="AX75" s="186">
        <f>T75+AI75+AR75</f>
        <v>10000</v>
      </c>
      <c r="AY75" s="187"/>
      <c r="AZ75" s="185">
        <f>V75+AJ75+AS75</f>
        <v>20000</v>
      </c>
      <c r="BA75" s="187"/>
      <c r="BB75" s="186">
        <f>X75+AK75+AT75</f>
        <v>0</v>
      </c>
      <c r="BC75" s="187"/>
      <c r="BD75" s="186">
        <f t="shared" ref="BD75:BD79" si="425">SUM(AX75:BB75)</f>
        <v>30000</v>
      </c>
      <c r="BE75" s="187"/>
      <c r="BF75" s="180"/>
      <c r="BG75" s="180"/>
      <c r="BH75" s="180"/>
      <c r="BI75" s="180"/>
      <c r="BJ75" s="78"/>
      <c r="BK75" s="78"/>
      <c r="BL75" s="244" t="s">
        <v>108</v>
      </c>
      <c r="BM75" s="245">
        <v>15000</v>
      </c>
      <c r="BN75" s="246">
        <v>1</v>
      </c>
      <c r="BO75" s="271">
        <f>(BR75/3)*1</f>
        <v>5000</v>
      </c>
      <c r="BP75" s="271">
        <f>(BR75/3)*2</f>
        <v>10000</v>
      </c>
      <c r="BQ75" s="272"/>
      <c r="BR75" s="265">
        <f>BM75*BN75</f>
        <v>15000</v>
      </c>
      <c r="BS75" s="180"/>
      <c r="BT75" s="78"/>
      <c r="BU75" s="244" t="s">
        <v>108</v>
      </c>
      <c r="BV75" s="245">
        <v>15000</v>
      </c>
      <c r="BW75" s="246">
        <v>1</v>
      </c>
      <c r="BX75" s="271">
        <f>(CA75/3)*1</f>
        <v>5000</v>
      </c>
      <c r="BY75" s="271">
        <f>(CA75/3)*2</f>
        <v>10000</v>
      </c>
      <c r="BZ75" s="272"/>
      <c r="CA75" s="265">
        <f>BV75*BW75</f>
        <v>15000</v>
      </c>
      <c r="CB75" s="180"/>
      <c r="CC75" s="78"/>
      <c r="CD75" s="186">
        <f t="shared" ref="CD75:CF79" si="426">H75+BO75+BX75</f>
        <v>15000</v>
      </c>
      <c r="CE75" s="185">
        <f t="shared" si="426"/>
        <v>30000</v>
      </c>
      <c r="CF75" s="186">
        <f t="shared" si="426"/>
        <v>0</v>
      </c>
      <c r="CG75" s="186">
        <f t="shared" ref="CG75:CG79" si="427">SUM(CD75:CF75)</f>
        <v>45000</v>
      </c>
      <c r="CH75" s="180"/>
      <c r="CI75" s="78"/>
      <c r="CJ75" s="186">
        <f>T75+BO75+BX75</f>
        <v>10000</v>
      </c>
      <c r="CK75" s="187"/>
      <c r="CL75" s="186">
        <f>V75+BP75+BY75</f>
        <v>20000</v>
      </c>
      <c r="CM75" s="187"/>
      <c r="CN75" s="186">
        <f>X75+BQ75+BZ75</f>
        <v>0</v>
      </c>
      <c r="CO75" s="187"/>
      <c r="CP75" s="186">
        <f>CJ75+CL75+CN75</f>
        <v>30000</v>
      </c>
      <c r="CQ75" s="187"/>
      <c r="CR75" s="180"/>
    </row>
    <row r="76" spans="1:96" s="79" customFormat="1" x14ac:dyDescent="0.35">
      <c r="A76" s="190"/>
      <c r="B76" s="276" t="s">
        <v>206</v>
      </c>
      <c r="C76" s="207"/>
      <c r="D76" s="243"/>
      <c r="E76" s="244" t="s">
        <v>108</v>
      </c>
      <c r="F76" s="245">
        <v>1500</v>
      </c>
      <c r="G76" s="246">
        <v>1</v>
      </c>
      <c r="H76" s="271">
        <f>K76</f>
        <v>1500</v>
      </c>
      <c r="I76" s="271"/>
      <c r="J76" s="248"/>
      <c r="K76" s="265">
        <f>F76*G76</f>
        <v>1500</v>
      </c>
      <c r="L76" s="180"/>
      <c r="M76" s="207"/>
      <c r="N76" s="248"/>
      <c r="O76" s="248"/>
      <c r="P76" s="248"/>
      <c r="Q76" s="186">
        <f t="shared" si="412"/>
        <v>0</v>
      </c>
      <c r="R76" s="180"/>
      <c r="S76" s="179"/>
      <c r="T76" s="248"/>
      <c r="U76" s="187"/>
      <c r="V76" s="248"/>
      <c r="W76" s="187"/>
      <c r="X76" s="248"/>
      <c r="Y76" s="264"/>
      <c r="Z76" s="186">
        <f t="shared" si="404"/>
        <v>0</v>
      </c>
      <c r="AA76" s="264"/>
      <c r="AB76" s="180"/>
      <c r="AC76" s="180"/>
      <c r="AD76" s="180"/>
      <c r="AE76" s="179"/>
      <c r="AF76" s="233" t="str">
        <f t="shared" ref="AF76:AF79" si="428">BL76</f>
        <v>Consultancy contract</v>
      </c>
      <c r="AG76" s="225">
        <f t="shared" si="413"/>
        <v>1500</v>
      </c>
      <c r="AH76" s="234">
        <f t="shared" si="414"/>
        <v>1</v>
      </c>
      <c r="AI76" s="185">
        <f t="shared" si="415"/>
        <v>1500</v>
      </c>
      <c r="AJ76" s="185">
        <f t="shared" si="416"/>
        <v>0</v>
      </c>
      <c r="AK76" s="186">
        <f t="shared" si="417"/>
        <v>0</v>
      </c>
      <c r="AL76" s="186">
        <f t="shared" si="418"/>
        <v>1500</v>
      </c>
      <c r="AM76" s="180"/>
      <c r="AN76" s="180"/>
      <c r="AO76" s="233" t="str">
        <f t="shared" ref="AO76:AO79" si="429">BU76</f>
        <v>Consultancy contract</v>
      </c>
      <c r="AP76" s="225">
        <f t="shared" si="419"/>
        <v>1500</v>
      </c>
      <c r="AQ76" s="234">
        <f t="shared" si="420"/>
        <v>1</v>
      </c>
      <c r="AR76" s="185">
        <f t="shared" si="421"/>
        <v>1500</v>
      </c>
      <c r="AS76" s="185">
        <f t="shared" si="422"/>
        <v>0</v>
      </c>
      <c r="AT76" s="186">
        <f t="shared" si="423"/>
        <v>0</v>
      </c>
      <c r="AU76" s="186">
        <f t="shared" si="424"/>
        <v>1500</v>
      </c>
      <c r="AV76" s="180"/>
      <c r="AW76" s="180"/>
      <c r="AX76" s="186">
        <f>T76+AI76+AR76</f>
        <v>3000</v>
      </c>
      <c r="AY76" s="187"/>
      <c r="AZ76" s="185">
        <f>V76+AJ76+AS76</f>
        <v>0</v>
      </c>
      <c r="BA76" s="187"/>
      <c r="BB76" s="186">
        <f>X76+AK76+AT76</f>
        <v>0</v>
      </c>
      <c r="BC76" s="187"/>
      <c r="BD76" s="186">
        <f t="shared" si="425"/>
        <v>3000</v>
      </c>
      <c r="BE76" s="187"/>
      <c r="BF76" s="180"/>
      <c r="BG76" s="180"/>
      <c r="BH76" s="180"/>
      <c r="BI76" s="180"/>
      <c r="BJ76" s="78"/>
      <c r="BK76" s="78"/>
      <c r="BL76" s="244" t="s">
        <v>108</v>
      </c>
      <c r="BM76" s="245">
        <v>1500</v>
      </c>
      <c r="BN76" s="246">
        <v>1</v>
      </c>
      <c r="BO76" s="271">
        <f>BR76</f>
        <v>1500</v>
      </c>
      <c r="BP76" s="271"/>
      <c r="BQ76" s="272"/>
      <c r="BR76" s="265">
        <f>BM76*BN76</f>
        <v>1500</v>
      </c>
      <c r="BS76" s="180"/>
      <c r="BT76" s="78"/>
      <c r="BU76" s="244" t="s">
        <v>108</v>
      </c>
      <c r="BV76" s="245">
        <v>1500</v>
      </c>
      <c r="BW76" s="246">
        <v>1</v>
      </c>
      <c r="BX76" s="271">
        <f>CA76</f>
        <v>1500</v>
      </c>
      <c r="BY76" s="271"/>
      <c r="BZ76" s="272"/>
      <c r="CA76" s="265">
        <f>BV76*BW76</f>
        <v>1500</v>
      </c>
      <c r="CB76" s="180"/>
      <c r="CC76" s="78"/>
      <c r="CD76" s="186">
        <f t="shared" si="426"/>
        <v>4500</v>
      </c>
      <c r="CE76" s="185">
        <f t="shared" si="426"/>
        <v>0</v>
      </c>
      <c r="CF76" s="186">
        <f t="shared" si="426"/>
        <v>0</v>
      </c>
      <c r="CG76" s="186">
        <f t="shared" si="427"/>
        <v>4500</v>
      </c>
      <c r="CH76" s="180"/>
      <c r="CI76" s="78"/>
      <c r="CJ76" s="186">
        <f>T76+BO76+BX76</f>
        <v>3000</v>
      </c>
      <c r="CK76" s="187"/>
      <c r="CL76" s="186">
        <f>V76+BP76+BY76</f>
        <v>0</v>
      </c>
      <c r="CM76" s="187"/>
      <c r="CN76" s="186">
        <f>X76+BQ76+BZ76</f>
        <v>0</v>
      </c>
      <c r="CO76" s="187"/>
      <c r="CP76" s="186">
        <f t="shared" ref="CP76:CP79" si="430">CJ76+CL76+CN76</f>
        <v>3000</v>
      </c>
      <c r="CQ76" s="187"/>
      <c r="CR76" s="180"/>
    </row>
    <row r="77" spans="1:96" s="79" customFormat="1" x14ac:dyDescent="0.35">
      <c r="A77" s="190"/>
      <c r="B77" s="201" t="s">
        <v>191</v>
      </c>
      <c r="C77" s="207"/>
      <c r="D77" s="243"/>
      <c r="E77" s="244"/>
      <c r="F77" s="245"/>
      <c r="G77" s="246"/>
      <c r="H77" s="247"/>
      <c r="I77" s="247"/>
      <c r="J77" s="248"/>
      <c r="K77" s="265">
        <f t="shared" ref="K77:K79" si="431">F77*G77</f>
        <v>0</v>
      </c>
      <c r="L77" s="180"/>
      <c r="M77" s="207"/>
      <c r="N77" s="248"/>
      <c r="O77" s="248"/>
      <c r="P77" s="248"/>
      <c r="Q77" s="186">
        <f t="shared" si="412"/>
        <v>0</v>
      </c>
      <c r="R77" s="180"/>
      <c r="S77" s="179"/>
      <c r="T77" s="248"/>
      <c r="U77" s="187"/>
      <c r="V77" s="248"/>
      <c r="W77" s="187"/>
      <c r="X77" s="248"/>
      <c r="Y77" s="264"/>
      <c r="Z77" s="186">
        <f t="shared" si="404"/>
        <v>0</v>
      </c>
      <c r="AA77" s="264"/>
      <c r="AB77" s="180"/>
      <c r="AC77" s="180"/>
      <c r="AD77" s="180"/>
      <c r="AE77" s="179"/>
      <c r="AF77" s="233">
        <f t="shared" si="428"/>
        <v>0</v>
      </c>
      <c r="AG77" s="225">
        <f t="shared" si="413"/>
        <v>0</v>
      </c>
      <c r="AH77" s="234">
        <f t="shared" si="414"/>
        <v>0</v>
      </c>
      <c r="AI77" s="185">
        <f t="shared" si="415"/>
        <v>0</v>
      </c>
      <c r="AJ77" s="185">
        <f t="shared" si="416"/>
        <v>0</v>
      </c>
      <c r="AK77" s="186">
        <f t="shared" si="417"/>
        <v>0</v>
      </c>
      <c r="AL77" s="186">
        <f t="shared" si="418"/>
        <v>0</v>
      </c>
      <c r="AM77" s="180"/>
      <c r="AN77" s="180"/>
      <c r="AO77" s="233">
        <f t="shared" si="429"/>
        <v>0</v>
      </c>
      <c r="AP77" s="225">
        <f t="shared" si="419"/>
        <v>0</v>
      </c>
      <c r="AQ77" s="234">
        <f t="shared" si="420"/>
        <v>0</v>
      </c>
      <c r="AR77" s="185">
        <f t="shared" si="421"/>
        <v>0</v>
      </c>
      <c r="AS77" s="185">
        <f t="shared" si="422"/>
        <v>0</v>
      </c>
      <c r="AT77" s="186">
        <f t="shared" si="423"/>
        <v>0</v>
      </c>
      <c r="AU77" s="186">
        <f t="shared" si="424"/>
        <v>0</v>
      </c>
      <c r="AV77" s="180"/>
      <c r="AW77" s="180"/>
      <c r="AX77" s="186">
        <f>T77+AI77+AR77</f>
        <v>0</v>
      </c>
      <c r="AY77" s="187"/>
      <c r="AZ77" s="185">
        <f>V77+AJ77+AS77</f>
        <v>0</v>
      </c>
      <c r="BA77" s="187"/>
      <c r="BB77" s="186">
        <f>X77+AK77+AT77</f>
        <v>0</v>
      </c>
      <c r="BC77" s="187"/>
      <c r="BD77" s="186">
        <f t="shared" si="425"/>
        <v>0</v>
      </c>
      <c r="BE77" s="187"/>
      <c r="BF77" s="180"/>
      <c r="BG77" s="180"/>
      <c r="BH77" s="180"/>
      <c r="BI77" s="180"/>
      <c r="BJ77" s="78"/>
      <c r="BK77" s="78"/>
      <c r="BL77" s="244"/>
      <c r="BM77" s="245"/>
      <c r="BN77" s="246"/>
      <c r="BO77" s="247"/>
      <c r="BP77" s="247"/>
      <c r="BQ77" s="248"/>
      <c r="BR77" s="265">
        <f t="shared" ref="BR77:BR79" si="432">BM77*BN77</f>
        <v>0</v>
      </c>
      <c r="BS77" s="180"/>
      <c r="BT77" s="78"/>
      <c r="BU77" s="244"/>
      <c r="BV77" s="245"/>
      <c r="BW77" s="246"/>
      <c r="BX77" s="247"/>
      <c r="BY77" s="247"/>
      <c r="BZ77" s="248"/>
      <c r="CA77" s="265">
        <f t="shared" ref="CA77:CA79" si="433">BV77*BW77</f>
        <v>0</v>
      </c>
      <c r="CB77" s="180"/>
      <c r="CC77" s="78"/>
      <c r="CD77" s="186">
        <f t="shared" si="426"/>
        <v>0</v>
      </c>
      <c r="CE77" s="185">
        <f t="shared" si="426"/>
        <v>0</v>
      </c>
      <c r="CF77" s="186">
        <f t="shared" si="426"/>
        <v>0</v>
      </c>
      <c r="CG77" s="186">
        <f t="shared" si="427"/>
        <v>0</v>
      </c>
      <c r="CH77" s="180"/>
      <c r="CI77" s="78"/>
      <c r="CJ77" s="186">
        <f>T77+BO77+BX77</f>
        <v>0</v>
      </c>
      <c r="CK77" s="187"/>
      <c r="CL77" s="186">
        <f>V77+BP77+BY77</f>
        <v>0</v>
      </c>
      <c r="CM77" s="187"/>
      <c r="CN77" s="186">
        <f>X77+BQ77+BZ77</f>
        <v>0</v>
      </c>
      <c r="CO77" s="187"/>
      <c r="CP77" s="186">
        <f t="shared" si="430"/>
        <v>0</v>
      </c>
      <c r="CQ77" s="187"/>
      <c r="CR77" s="180"/>
    </row>
    <row r="78" spans="1:96" s="79" customFormat="1" x14ac:dyDescent="0.35">
      <c r="A78" s="190"/>
      <c r="B78" s="201" t="s">
        <v>191</v>
      </c>
      <c r="C78" s="207"/>
      <c r="D78" s="243"/>
      <c r="E78" s="244"/>
      <c r="F78" s="245"/>
      <c r="G78" s="246"/>
      <c r="H78" s="247"/>
      <c r="I78" s="247"/>
      <c r="J78" s="248"/>
      <c r="K78" s="265">
        <f t="shared" si="431"/>
        <v>0</v>
      </c>
      <c r="L78" s="180"/>
      <c r="M78" s="207"/>
      <c r="N78" s="248"/>
      <c r="O78" s="248"/>
      <c r="P78" s="248"/>
      <c r="Q78" s="186">
        <f t="shared" si="412"/>
        <v>0</v>
      </c>
      <c r="R78" s="180"/>
      <c r="S78" s="179"/>
      <c r="T78" s="248"/>
      <c r="U78" s="187"/>
      <c r="V78" s="248"/>
      <c r="W78" s="187"/>
      <c r="X78" s="248"/>
      <c r="Y78" s="264"/>
      <c r="Z78" s="186">
        <f t="shared" si="404"/>
        <v>0</v>
      </c>
      <c r="AA78" s="264"/>
      <c r="AB78" s="180"/>
      <c r="AC78" s="180"/>
      <c r="AD78" s="180"/>
      <c r="AE78" s="179"/>
      <c r="AF78" s="233">
        <f t="shared" si="428"/>
        <v>0</v>
      </c>
      <c r="AG78" s="225">
        <f t="shared" si="413"/>
        <v>0</v>
      </c>
      <c r="AH78" s="234">
        <f t="shared" si="414"/>
        <v>0</v>
      </c>
      <c r="AI78" s="185">
        <f t="shared" si="415"/>
        <v>0</v>
      </c>
      <c r="AJ78" s="185">
        <f t="shared" si="416"/>
        <v>0</v>
      </c>
      <c r="AK78" s="186">
        <f t="shared" si="417"/>
        <v>0</v>
      </c>
      <c r="AL78" s="186">
        <f t="shared" si="418"/>
        <v>0</v>
      </c>
      <c r="AM78" s="180"/>
      <c r="AN78" s="180"/>
      <c r="AO78" s="233">
        <f t="shared" si="429"/>
        <v>0</v>
      </c>
      <c r="AP78" s="225">
        <f t="shared" si="419"/>
        <v>0</v>
      </c>
      <c r="AQ78" s="234">
        <f t="shared" si="420"/>
        <v>0</v>
      </c>
      <c r="AR78" s="185">
        <f t="shared" si="421"/>
        <v>0</v>
      </c>
      <c r="AS78" s="185">
        <f t="shared" si="422"/>
        <v>0</v>
      </c>
      <c r="AT78" s="186">
        <f t="shared" si="423"/>
        <v>0</v>
      </c>
      <c r="AU78" s="186">
        <f t="shared" si="424"/>
        <v>0</v>
      </c>
      <c r="AV78" s="180"/>
      <c r="AW78" s="180"/>
      <c r="AX78" s="186">
        <f>T78+AI78+AR78</f>
        <v>0</v>
      </c>
      <c r="AY78" s="187"/>
      <c r="AZ78" s="185">
        <f>V78+AJ78+AS78</f>
        <v>0</v>
      </c>
      <c r="BA78" s="187"/>
      <c r="BB78" s="186">
        <f>X78+AK78+AT78</f>
        <v>0</v>
      </c>
      <c r="BC78" s="187"/>
      <c r="BD78" s="186">
        <f t="shared" si="425"/>
        <v>0</v>
      </c>
      <c r="BE78" s="187"/>
      <c r="BF78" s="180"/>
      <c r="BG78" s="180"/>
      <c r="BH78" s="180"/>
      <c r="BI78" s="180"/>
      <c r="BJ78" s="78"/>
      <c r="BK78" s="78"/>
      <c r="BL78" s="244"/>
      <c r="BM78" s="245"/>
      <c r="BN78" s="246"/>
      <c r="BO78" s="247"/>
      <c r="BP78" s="247"/>
      <c r="BQ78" s="248"/>
      <c r="BR78" s="265">
        <f t="shared" si="432"/>
        <v>0</v>
      </c>
      <c r="BS78" s="180"/>
      <c r="BT78" s="78"/>
      <c r="BU78" s="244"/>
      <c r="BV78" s="245"/>
      <c r="BW78" s="246"/>
      <c r="BX78" s="247"/>
      <c r="BY78" s="247"/>
      <c r="BZ78" s="248"/>
      <c r="CA78" s="265">
        <f t="shared" si="433"/>
        <v>0</v>
      </c>
      <c r="CB78" s="180"/>
      <c r="CC78" s="78"/>
      <c r="CD78" s="186">
        <f t="shared" si="426"/>
        <v>0</v>
      </c>
      <c r="CE78" s="185">
        <f t="shared" si="426"/>
        <v>0</v>
      </c>
      <c r="CF78" s="186">
        <f t="shared" si="426"/>
        <v>0</v>
      </c>
      <c r="CG78" s="186">
        <f t="shared" si="427"/>
        <v>0</v>
      </c>
      <c r="CH78" s="180"/>
      <c r="CI78" s="78"/>
      <c r="CJ78" s="186">
        <f>T78+BO78+BX78</f>
        <v>0</v>
      </c>
      <c r="CK78" s="187"/>
      <c r="CL78" s="186">
        <f>V78+BP78+BY78</f>
        <v>0</v>
      </c>
      <c r="CM78" s="187"/>
      <c r="CN78" s="186">
        <f>X78+BQ78+BZ78</f>
        <v>0</v>
      </c>
      <c r="CO78" s="187"/>
      <c r="CP78" s="186">
        <f t="shared" si="430"/>
        <v>0</v>
      </c>
      <c r="CQ78" s="187"/>
      <c r="CR78" s="180"/>
    </row>
    <row r="79" spans="1:96" s="79" customFormat="1" x14ac:dyDescent="0.35">
      <c r="A79" s="190"/>
      <c r="B79" s="201" t="s">
        <v>191</v>
      </c>
      <c r="C79" s="207"/>
      <c r="D79" s="243"/>
      <c r="E79" s="244"/>
      <c r="F79" s="245"/>
      <c r="G79" s="246"/>
      <c r="H79" s="247"/>
      <c r="I79" s="247"/>
      <c r="J79" s="248"/>
      <c r="K79" s="265">
        <f t="shared" si="431"/>
        <v>0</v>
      </c>
      <c r="L79" s="180"/>
      <c r="M79" s="207"/>
      <c r="N79" s="248"/>
      <c r="O79" s="248"/>
      <c r="P79" s="248"/>
      <c r="Q79" s="186">
        <f t="shared" si="412"/>
        <v>0</v>
      </c>
      <c r="R79" s="180"/>
      <c r="S79" s="179"/>
      <c r="T79" s="248"/>
      <c r="U79" s="187"/>
      <c r="V79" s="248"/>
      <c r="W79" s="187"/>
      <c r="X79" s="248"/>
      <c r="Y79" s="264"/>
      <c r="Z79" s="186">
        <f t="shared" si="404"/>
        <v>0</v>
      </c>
      <c r="AA79" s="264"/>
      <c r="AB79" s="180"/>
      <c r="AC79" s="180"/>
      <c r="AD79" s="180"/>
      <c r="AE79" s="179"/>
      <c r="AF79" s="233">
        <f t="shared" si="428"/>
        <v>0</v>
      </c>
      <c r="AG79" s="225">
        <f t="shared" si="413"/>
        <v>0</v>
      </c>
      <c r="AH79" s="234">
        <f t="shared" si="414"/>
        <v>0</v>
      </c>
      <c r="AI79" s="185">
        <f t="shared" si="415"/>
        <v>0</v>
      </c>
      <c r="AJ79" s="185">
        <f t="shared" si="416"/>
        <v>0</v>
      </c>
      <c r="AK79" s="186">
        <f t="shared" si="417"/>
        <v>0</v>
      </c>
      <c r="AL79" s="186">
        <f t="shared" si="418"/>
        <v>0</v>
      </c>
      <c r="AM79" s="180"/>
      <c r="AN79" s="180"/>
      <c r="AO79" s="233">
        <f t="shared" si="429"/>
        <v>0</v>
      </c>
      <c r="AP79" s="225">
        <f t="shared" si="419"/>
        <v>0</v>
      </c>
      <c r="AQ79" s="234">
        <f t="shared" si="420"/>
        <v>0</v>
      </c>
      <c r="AR79" s="185">
        <f t="shared" si="421"/>
        <v>0</v>
      </c>
      <c r="AS79" s="185">
        <f t="shared" si="422"/>
        <v>0</v>
      </c>
      <c r="AT79" s="186">
        <f t="shared" si="423"/>
        <v>0</v>
      </c>
      <c r="AU79" s="186">
        <f t="shared" si="424"/>
        <v>0</v>
      </c>
      <c r="AV79" s="180"/>
      <c r="AW79" s="180"/>
      <c r="AX79" s="186">
        <f>T79+AI79+AR79</f>
        <v>0</v>
      </c>
      <c r="AY79" s="187"/>
      <c r="AZ79" s="185">
        <f>V79+AJ79+AS79</f>
        <v>0</v>
      </c>
      <c r="BA79" s="187"/>
      <c r="BB79" s="186">
        <f>X79+AK79+AT79</f>
        <v>0</v>
      </c>
      <c r="BC79" s="187"/>
      <c r="BD79" s="186">
        <f t="shared" si="425"/>
        <v>0</v>
      </c>
      <c r="BE79" s="187"/>
      <c r="BF79" s="180"/>
      <c r="BG79" s="180"/>
      <c r="BH79" s="180"/>
      <c r="BI79" s="180"/>
      <c r="BJ79" s="78"/>
      <c r="BK79" s="78"/>
      <c r="BL79" s="244"/>
      <c r="BM79" s="245"/>
      <c r="BN79" s="246"/>
      <c r="BO79" s="247"/>
      <c r="BP79" s="247"/>
      <c r="BQ79" s="248"/>
      <c r="BR79" s="265">
        <f t="shared" si="432"/>
        <v>0</v>
      </c>
      <c r="BS79" s="180"/>
      <c r="BT79" s="78"/>
      <c r="BU79" s="244"/>
      <c r="BV79" s="245"/>
      <c r="BW79" s="246"/>
      <c r="BX79" s="247"/>
      <c r="BY79" s="247"/>
      <c r="BZ79" s="248"/>
      <c r="CA79" s="265">
        <f t="shared" si="433"/>
        <v>0</v>
      </c>
      <c r="CB79" s="180"/>
      <c r="CC79" s="78"/>
      <c r="CD79" s="186">
        <f t="shared" si="426"/>
        <v>0</v>
      </c>
      <c r="CE79" s="185">
        <f t="shared" si="426"/>
        <v>0</v>
      </c>
      <c r="CF79" s="186">
        <f t="shared" si="426"/>
        <v>0</v>
      </c>
      <c r="CG79" s="186">
        <f t="shared" si="427"/>
        <v>0</v>
      </c>
      <c r="CH79" s="180"/>
      <c r="CI79" s="78"/>
      <c r="CJ79" s="186">
        <f>T79+BO79+BX79</f>
        <v>0</v>
      </c>
      <c r="CK79" s="187"/>
      <c r="CL79" s="186">
        <f>V79+BP79+BY79</f>
        <v>0</v>
      </c>
      <c r="CM79" s="187"/>
      <c r="CN79" s="186">
        <f>X79+BQ79+BZ79</f>
        <v>0</v>
      </c>
      <c r="CO79" s="187"/>
      <c r="CP79" s="186">
        <f t="shared" si="430"/>
        <v>0</v>
      </c>
      <c r="CQ79" s="187"/>
      <c r="CR79" s="180"/>
    </row>
    <row r="80" spans="1:96" s="79" customFormat="1" x14ac:dyDescent="0.35">
      <c r="A80" s="190">
        <v>3.2</v>
      </c>
      <c r="B80" s="200" t="s">
        <v>169</v>
      </c>
      <c r="C80" s="206"/>
      <c r="D80" s="199"/>
      <c r="E80" s="232"/>
      <c r="F80" s="224"/>
      <c r="G80" s="217"/>
      <c r="H80" s="184">
        <f>SUM(H81:H85)</f>
        <v>0</v>
      </c>
      <c r="I80" s="179">
        <f t="shared" ref="I80:K80" si="434">SUM(I81:I85)</f>
        <v>0</v>
      </c>
      <c r="J80" s="179">
        <f t="shared" si="434"/>
        <v>0</v>
      </c>
      <c r="K80" s="179">
        <f t="shared" si="434"/>
        <v>0</v>
      </c>
      <c r="L80" s="179"/>
      <c r="M80" s="206"/>
      <c r="N80" s="184">
        <f t="shared" ref="N80:Q80" si="435">SUM(N81:N85)</f>
        <v>0</v>
      </c>
      <c r="O80" s="179">
        <f t="shared" si="435"/>
        <v>0</v>
      </c>
      <c r="P80" s="179">
        <f t="shared" si="435"/>
        <v>0</v>
      </c>
      <c r="Q80" s="179">
        <f t="shared" si="435"/>
        <v>0</v>
      </c>
      <c r="R80" s="179"/>
      <c r="S80" s="179"/>
      <c r="T80" s="184">
        <f t="shared" ref="T80" si="436">SUM(T81:T85)</f>
        <v>0</v>
      </c>
      <c r="U80" s="179"/>
      <c r="V80" s="179">
        <f t="shared" ref="V80" si="437">SUM(V81:V85)</f>
        <v>0</v>
      </c>
      <c r="W80" s="179"/>
      <c r="X80" s="179">
        <f t="shared" ref="X80" si="438">SUM(X81:X85)</f>
        <v>0</v>
      </c>
      <c r="Y80" s="206"/>
      <c r="Z80" s="179">
        <f t="shared" si="404"/>
        <v>0</v>
      </c>
      <c r="AA80" s="206"/>
      <c r="AB80" s="179"/>
      <c r="AC80" s="179"/>
      <c r="AD80" s="179"/>
      <c r="AE80" s="179"/>
      <c r="AF80" s="232"/>
      <c r="AG80" s="224"/>
      <c r="AH80" s="217"/>
      <c r="AI80" s="184">
        <f t="shared" ref="AI80:AL80" si="439">SUM(AI81:AI85)</f>
        <v>0</v>
      </c>
      <c r="AJ80" s="179">
        <f t="shared" si="439"/>
        <v>0</v>
      </c>
      <c r="AK80" s="179">
        <f t="shared" si="439"/>
        <v>0</v>
      </c>
      <c r="AL80" s="179">
        <f t="shared" si="439"/>
        <v>0</v>
      </c>
      <c r="AM80" s="179"/>
      <c r="AN80" s="179"/>
      <c r="AO80" s="232"/>
      <c r="AP80" s="224"/>
      <c r="AQ80" s="217"/>
      <c r="AR80" s="184">
        <f t="shared" ref="AR80:AU80" si="440">SUM(AR81:AR85)</f>
        <v>0</v>
      </c>
      <c r="AS80" s="179">
        <f t="shared" si="440"/>
        <v>0</v>
      </c>
      <c r="AT80" s="179">
        <f t="shared" si="440"/>
        <v>0</v>
      </c>
      <c r="AU80" s="179">
        <f t="shared" si="440"/>
        <v>0</v>
      </c>
      <c r="AV80" s="179"/>
      <c r="AW80" s="179"/>
      <c r="AX80" s="184">
        <f>SUM(AX81:AX85)</f>
        <v>0</v>
      </c>
      <c r="AY80" s="179"/>
      <c r="AZ80" s="179">
        <f>SUM(AZ81:AZ85)</f>
        <v>0</v>
      </c>
      <c r="BA80" s="179"/>
      <c r="BB80" s="179">
        <f>SUM(BB81:BB85)</f>
        <v>0</v>
      </c>
      <c r="BC80" s="179"/>
      <c r="BD80" s="179">
        <f t="shared" ref="BD80" si="441">SUM(BD81:BD85)</f>
        <v>0</v>
      </c>
      <c r="BE80" s="179"/>
      <c r="BF80" s="179"/>
      <c r="BG80" s="179"/>
      <c r="BH80" s="179"/>
      <c r="BI80" s="179"/>
      <c r="BJ80" s="78"/>
      <c r="BK80" s="78"/>
      <c r="BL80" s="232"/>
      <c r="BM80" s="224"/>
      <c r="BN80" s="217"/>
      <c r="BO80" s="184">
        <f>SUM(BO81:BO85)</f>
        <v>0</v>
      </c>
      <c r="BP80" s="179">
        <f t="shared" ref="BP80:BR80" si="442">SUM(BP81:BP85)</f>
        <v>0</v>
      </c>
      <c r="BQ80" s="179">
        <f t="shared" si="442"/>
        <v>0</v>
      </c>
      <c r="BR80" s="179">
        <f t="shared" si="442"/>
        <v>0</v>
      </c>
      <c r="BS80" s="179"/>
      <c r="BT80" s="78"/>
      <c r="BU80" s="232"/>
      <c r="BV80" s="224"/>
      <c r="BW80" s="217"/>
      <c r="BX80" s="184">
        <f>SUM(BX81:BX85)</f>
        <v>0</v>
      </c>
      <c r="BY80" s="179">
        <f t="shared" ref="BY80:CA80" si="443">SUM(BY81:BY85)</f>
        <v>0</v>
      </c>
      <c r="BZ80" s="179">
        <f t="shared" si="443"/>
        <v>0</v>
      </c>
      <c r="CA80" s="179">
        <f t="shared" si="443"/>
        <v>0</v>
      </c>
      <c r="CB80" s="179"/>
      <c r="CC80" s="78"/>
      <c r="CD80" s="184">
        <f>SUM(CD81:CD85)</f>
        <v>0</v>
      </c>
      <c r="CE80" s="179">
        <f>SUM(CE81:CE85)</f>
        <v>0</v>
      </c>
      <c r="CF80" s="179">
        <f>SUM(CF81:CF85)</f>
        <v>0</v>
      </c>
      <c r="CG80" s="179">
        <f t="shared" ref="CG80" si="444">SUM(CG81:CG85)</f>
        <v>0</v>
      </c>
      <c r="CH80" s="179"/>
      <c r="CI80" s="78"/>
      <c r="CJ80" s="184">
        <f>SUM(CJ81:CJ85)</f>
        <v>0</v>
      </c>
      <c r="CK80" s="179"/>
      <c r="CL80" s="179">
        <f>SUM(CL81:CL85)</f>
        <v>0</v>
      </c>
      <c r="CM80" s="179"/>
      <c r="CN80" s="179">
        <f>SUM(CN81:CN85)</f>
        <v>0</v>
      </c>
      <c r="CO80" s="179"/>
      <c r="CP80" s="179">
        <f t="shared" ref="CP80" si="445">SUM(CP81:CP85)</f>
        <v>0</v>
      </c>
      <c r="CQ80" s="179"/>
      <c r="CR80" s="179"/>
    </row>
    <row r="81" spans="1:96" s="79" customFormat="1" x14ac:dyDescent="0.35">
      <c r="A81" s="190"/>
      <c r="B81" s="201" t="s">
        <v>191</v>
      </c>
      <c r="C81" s="207"/>
      <c r="D81" s="243"/>
      <c r="E81" s="244"/>
      <c r="F81" s="245"/>
      <c r="G81" s="246"/>
      <c r="H81" s="247"/>
      <c r="I81" s="247"/>
      <c r="J81" s="248"/>
      <c r="K81" s="265">
        <f>F81*G81</f>
        <v>0</v>
      </c>
      <c r="L81" s="180"/>
      <c r="M81" s="207"/>
      <c r="N81" s="248"/>
      <c r="O81" s="248"/>
      <c r="P81" s="248"/>
      <c r="Q81" s="186">
        <f t="shared" ref="Q81:Q85" si="446">SUM(N81:P81)</f>
        <v>0</v>
      </c>
      <c r="R81" s="180"/>
      <c r="S81" s="179"/>
      <c r="T81" s="248"/>
      <c r="U81" s="187"/>
      <c r="V81" s="248"/>
      <c r="W81" s="187"/>
      <c r="X81" s="248"/>
      <c r="Y81" s="264"/>
      <c r="Z81" s="186">
        <f t="shared" si="404"/>
        <v>0</v>
      </c>
      <c r="AA81" s="264"/>
      <c r="AB81" s="180"/>
      <c r="AC81" s="180"/>
      <c r="AD81" s="180"/>
      <c r="AE81" s="179"/>
      <c r="AF81" s="233">
        <f>BL81</f>
        <v>0</v>
      </c>
      <c r="AG81" s="225">
        <f t="shared" ref="AG81:AG85" si="447">BM81</f>
        <v>0</v>
      </c>
      <c r="AH81" s="234">
        <f t="shared" ref="AH81:AH85" si="448">BN81</f>
        <v>0</v>
      </c>
      <c r="AI81" s="185">
        <f t="shared" ref="AI81:AI85" si="449">BO81</f>
        <v>0</v>
      </c>
      <c r="AJ81" s="185">
        <f t="shared" ref="AJ81:AJ85" si="450">BP81</f>
        <v>0</v>
      </c>
      <c r="AK81" s="186">
        <f t="shared" ref="AK81:AK85" si="451">BQ81</f>
        <v>0</v>
      </c>
      <c r="AL81" s="186">
        <f t="shared" ref="AL81:AL85" si="452">SUM(AI81:AK81)</f>
        <v>0</v>
      </c>
      <c r="AM81" s="180"/>
      <c r="AN81" s="180"/>
      <c r="AO81" s="233">
        <f>BU81</f>
        <v>0</v>
      </c>
      <c r="AP81" s="225">
        <f t="shared" ref="AP81:AP85" si="453">BV81</f>
        <v>0</v>
      </c>
      <c r="AQ81" s="234">
        <f t="shared" ref="AQ81:AQ85" si="454">BW81</f>
        <v>0</v>
      </c>
      <c r="AR81" s="185">
        <f t="shared" ref="AR81:AR85" si="455">BX81</f>
        <v>0</v>
      </c>
      <c r="AS81" s="185">
        <f t="shared" ref="AS81:AS85" si="456">BY81</f>
        <v>0</v>
      </c>
      <c r="AT81" s="186">
        <f t="shared" ref="AT81:AT85" si="457">BZ81</f>
        <v>0</v>
      </c>
      <c r="AU81" s="186">
        <f t="shared" ref="AU81:AU85" si="458">SUM(AR81:AT81)</f>
        <v>0</v>
      </c>
      <c r="AV81" s="180"/>
      <c r="AW81" s="180"/>
      <c r="AX81" s="186">
        <f>T81+AI81+AR81</f>
        <v>0</v>
      </c>
      <c r="AY81" s="187"/>
      <c r="AZ81" s="185">
        <f>V81+AJ81+AS81</f>
        <v>0</v>
      </c>
      <c r="BA81" s="187"/>
      <c r="BB81" s="186">
        <f>X81+AK81+AT81</f>
        <v>0</v>
      </c>
      <c r="BC81" s="187"/>
      <c r="BD81" s="186">
        <f t="shared" ref="BD81:BD85" si="459">SUM(AX81:BB81)</f>
        <v>0</v>
      </c>
      <c r="BE81" s="187"/>
      <c r="BF81" s="180"/>
      <c r="BG81" s="180"/>
      <c r="BH81" s="180"/>
      <c r="BI81" s="180"/>
      <c r="BJ81" s="78"/>
      <c r="BK81" s="78"/>
      <c r="BL81" s="244"/>
      <c r="BM81" s="245"/>
      <c r="BN81" s="246"/>
      <c r="BO81" s="247"/>
      <c r="BP81" s="247"/>
      <c r="BQ81" s="248"/>
      <c r="BR81" s="265">
        <f>BM81*BN81</f>
        <v>0</v>
      </c>
      <c r="BS81" s="180"/>
      <c r="BT81" s="78"/>
      <c r="BU81" s="244"/>
      <c r="BV81" s="245"/>
      <c r="BW81" s="246"/>
      <c r="BX81" s="247"/>
      <c r="BY81" s="247"/>
      <c r="BZ81" s="248"/>
      <c r="CA81" s="265">
        <f>BV81*BW81</f>
        <v>0</v>
      </c>
      <c r="CB81" s="180"/>
      <c r="CC81" s="78"/>
      <c r="CD81" s="186">
        <f t="shared" ref="CD81:CF85" si="460">H81+BO81+BX81</f>
        <v>0</v>
      </c>
      <c r="CE81" s="185">
        <f t="shared" si="460"/>
        <v>0</v>
      </c>
      <c r="CF81" s="186">
        <f t="shared" si="460"/>
        <v>0</v>
      </c>
      <c r="CG81" s="186">
        <f t="shared" ref="CG81:CG85" si="461">SUM(CD81:CF81)</f>
        <v>0</v>
      </c>
      <c r="CH81" s="180"/>
      <c r="CI81" s="78"/>
      <c r="CJ81" s="186">
        <f>T81+BO81+BX81</f>
        <v>0</v>
      </c>
      <c r="CK81" s="187"/>
      <c r="CL81" s="186">
        <f>V81+BP81+BY81</f>
        <v>0</v>
      </c>
      <c r="CM81" s="187"/>
      <c r="CN81" s="186">
        <f>X81+BQ81+BZ81</f>
        <v>0</v>
      </c>
      <c r="CO81" s="187"/>
      <c r="CP81" s="186">
        <f>CJ81+CL81+CN81</f>
        <v>0</v>
      </c>
      <c r="CQ81" s="187"/>
      <c r="CR81" s="180"/>
    </row>
    <row r="82" spans="1:96" s="79" customFormat="1" x14ac:dyDescent="0.35">
      <c r="A82" s="190"/>
      <c r="B82" s="201" t="s">
        <v>191</v>
      </c>
      <c r="C82" s="207"/>
      <c r="D82" s="243"/>
      <c r="E82" s="244"/>
      <c r="F82" s="245"/>
      <c r="G82" s="246"/>
      <c r="H82" s="247"/>
      <c r="I82" s="247"/>
      <c r="J82" s="248"/>
      <c r="K82" s="265">
        <f>F82*G82</f>
        <v>0</v>
      </c>
      <c r="L82" s="180"/>
      <c r="M82" s="207"/>
      <c r="N82" s="248"/>
      <c r="O82" s="248"/>
      <c r="P82" s="248"/>
      <c r="Q82" s="186">
        <f t="shared" si="446"/>
        <v>0</v>
      </c>
      <c r="R82" s="180"/>
      <c r="S82" s="179"/>
      <c r="T82" s="248"/>
      <c r="U82" s="187"/>
      <c r="V82" s="248"/>
      <c r="W82" s="187"/>
      <c r="X82" s="248"/>
      <c r="Y82" s="264"/>
      <c r="Z82" s="186">
        <f t="shared" si="404"/>
        <v>0</v>
      </c>
      <c r="AA82" s="264"/>
      <c r="AB82" s="180"/>
      <c r="AC82" s="180"/>
      <c r="AD82" s="180"/>
      <c r="AE82" s="179"/>
      <c r="AF82" s="233">
        <f t="shared" ref="AF82:AF85" si="462">BL82</f>
        <v>0</v>
      </c>
      <c r="AG82" s="225">
        <f t="shared" si="447"/>
        <v>0</v>
      </c>
      <c r="AH82" s="234">
        <f t="shared" si="448"/>
        <v>0</v>
      </c>
      <c r="AI82" s="185">
        <f t="shared" si="449"/>
        <v>0</v>
      </c>
      <c r="AJ82" s="185">
        <f t="shared" si="450"/>
        <v>0</v>
      </c>
      <c r="AK82" s="186">
        <f t="shared" si="451"/>
        <v>0</v>
      </c>
      <c r="AL82" s="186">
        <f t="shared" si="452"/>
        <v>0</v>
      </c>
      <c r="AM82" s="180"/>
      <c r="AN82" s="180"/>
      <c r="AO82" s="233">
        <f t="shared" ref="AO82:AO85" si="463">BU82</f>
        <v>0</v>
      </c>
      <c r="AP82" s="225">
        <f t="shared" si="453"/>
        <v>0</v>
      </c>
      <c r="AQ82" s="234">
        <f t="shared" si="454"/>
        <v>0</v>
      </c>
      <c r="AR82" s="185">
        <f t="shared" si="455"/>
        <v>0</v>
      </c>
      <c r="AS82" s="185">
        <f t="shared" si="456"/>
        <v>0</v>
      </c>
      <c r="AT82" s="186">
        <f t="shared" si="457"/>
        <v>0</v>
      </c>
      <c r="AU82" s="186">
        <f t="shared" si="458"/>
        <v>0</v>
      </c>
      <c r="AV82" s="180"/>
      <c r="AW82" s="180"/>
      <c r="AX82" s="186">
        <f>T82+AI82+AR82</f>
        <v>0</v>
      </c>
      <c r="AY82" s="187"/>
      <c r="AZ82" s="185">
        <f>V82+AJ82+AS82</f>
        <v>0</v>
      </c>
      <c r="BA82" s="187"/>
      <c r="BB82" s="186">
        <f>X82+AK82+AT82</f>
        <v>0</v>
      </c>
      <c r="BC82" s="187"/>
      <c r="BD82" s="186">
        <f t="shared" si="459"/>
        <v>0</v>
      </c>
      <c r="BE82" s="187"/>
      <c r="BF82" s="180"/>
      <c r="BG82" s="180"/>
      <c r="BH82" s="180"/>
      <c r="BI82" s="180"/>
      <c r="BJ82" s="78"/>
      <c r="BK82" s="78"/>
      <c r="BL82" s="244"/>
      <c r="BM82" s="245"/>
      <c r="BN82" s="246"/>
      <c r="BO82" s="247"/>
      <c r="BP82" s="247"/>
      <c r="BQ82" s="248"/>
      <c r="BR82" s="265">
        <f>BM82*BN82</f>
        <v>0</v>
      </c>
      <c r="BS82" s="180"/>
      <c r="BT82" s="78"/>
      <c r="BU82" s="244"/>
      <c r="BV82" s="245"/>
      <c r="BW82" s="246"/>
      <c r="BX82" s="247"/>
      <c r="BY82" s="247"/>
      <c r="BZ82" s="248"/>
      <c r="CA82" s="265">
        <f>BV82*BW82</f>
        <v>0</v>
      </c>
      <c r="CB82" s="180"/>
      <c r="CC82" s="78"/>
      <c r="CD82" s="186">
        <f t="shared" si="460"/>
        <v>0</v>
      </c>
      <c r="CE82" s="185">
        <f t="shared" si="460"/>
        <v>0</v>
      </c>
      <c r="CF82" s="186">
        <f t="shared" si="460"/>
        <v>0</v>
      </c>
      <c r="CG82" s="186">
        <f t="shared" si="461"/>
        <v>0</v>
      </c>
      <c r="CH82" s="180"/>
      <c r="CI82" s="78"/>
      <c r="CJ82" s="186">
        <f>T82+BO82+BX82</f>
        <v>0</v>
      </c>
      <c r="CK82" s="187"/>
      <c r="CL82" s="186">
        <f>V82+BP82+BY82</f>
        <v>0</v>
      </c>
      <c r="CM82" s="187"/>
      <c r="CN82" s="186">
        <f>X82+BQ82+BZ82</f>
        <v>0</v>
      </c>
      <c r="CO82" s="187"/>
      <c r="CP82" s="186">
        <f t="shared" ref="CP82:CP85" si="464">CJ82+CL82+CN82</f>
        <v>0</v>
      </c>
      <c r="CQ82" s="187"/>
      <c r="CR82" s="180"/>
    </row>
    <row r="83" spans="1:96" s="79" customFormat="1" x14ac:dyDescent="0.35">
      <c r="A83" s="190"/>
      <c r="B83" s="201" t="s">
        <v>191</v>
      </c>
      <c r="C83" s="207"/>
      <c r="D83" s="243"/>
      <c r="E83" s="244"/>
      <c r="F83" s="245"/>
      <c r="G83" s="246"/>
      <c r="H83" s="247"/>
      <c r="I83" s="247"/>
      <c r="J83" s="248"/>
      <c r="K83" s="265">
        <f t="shared" ref="K83:K85" si="465">F83*G83</f>
        <v>0</v>
      </c>
      <c r="L83" s="180"/>
      <c r="M83" s="207"/>
      <c r="N83" s="248"/>
      <c r="O83" s="248"/>
      <c r="P83" s="248"/>
      <c r="Q83" s="186">
        <f t="shared" si="446"/>
        <v>0</v>
      </c>
      <c r="R83" s="180"/>
      <c r="S83" s="179"/>
      <c r="T83" s="248"/>
      <c r="U83" s="187"/>
      <c r="V83" s="248"/>
      <c r="W83" s="187"/>
      <c r="X83" s="248"/>
      <c r="Y83" s="264"/>
      <c r="Z83" s="186">
        <f t="shared" si="404"/>
        <v>0</v>
      </c>
      <c r="AA83" s="264"/>
      <c r="AB83" s="180"/>
      <c r="AC83" s="180"/>
      <c r="AD83" s="180"/>
      <c r="AE83" s="179"/>
      <c r="AF83" s="233">
        <f t="shared" si="462"/>
        <v>0</v>
      </c>
      <c r="AG83" s="225">
        <f t="shared" si="447"/>
        <v>0</v>
      </c>
      <c r="AH83" s="234">
        <f t="shared" si="448"/>
        <v>0</v>
      </c>
      <c r="AI83" s="185">
        <f t="shared" si="449"/>
        <v>0</v>
      </c>
      <c r="AJ83" s="185">
        <f t="shared" si="450"/>
        <v>0</v>
      </c>
      <c r="AK83" s="186">
        <f t="shared" si="451"/>
        <v>0</v>
      </c>
      <c r="AL83" s="186">
        <f t="shared" si="452"/>
        <v>0</v>
      </c>
      <c r="AM83" s="180"/>
      <c r="AN83" s="180"/>
      <c r="AO83" s="233">
        <f t="shared" si="463"/>
        <v>0</v>
      </c>
      <c r="AP83" s="225">
        <f t="shared" si="453"/>
        <v>0</v>
      </c>
      <c r="AQ83" s="234">
        <f t="shared" si="454"/>
        <v>0</v>
      </c>
      <c r="AR83" s="185">
        <f t="shared" si="455"/>
        <v>0</v>
      </c>
      <c r="AS83" s="185">
        <f t="shared" si="456"/>
        <v>0</v>
      </c>
      <c r="AT83" s="186">
        <f t="shared" si="457"/>
        <v>0</v>
      </c>
      <c r="AU83" s="186">
        <f t="shared" si="458"/>
        <v>0</v>
      </c>
      <c r="AV83" s="180"/>
      <c r="AW83" s="180"/>
      <c r="AX83" s="186">
        <f>T83+AI83+AR83</f>
        <v>0</v>
      </c>
      <c r="AY83" s="187"/>
      <c r="AZ83" s="185">
        <f>V83+AJ83+AS83</f>
        <v>0</v>
      </c>
      <c r="BA83" s="187"/>
      <c r="BB83" s="186">
        <f>X83+AK83+AT83</f>
        <v>0</v>
      </c>
      <c r="BC83" s="187"/>
      <c r="BD83" s="186">
        <f t="shared" si="459"/>
        <v>0</v>
      </c>
      <c r="BE83" s="187"/>
      <c r="BF83" s="180"/>
      <c r="BG83" s="180"/>
      <c r="BH83" s="180"/>
      <c r="BI83" s="180"/>
      <c r="BJ83" s="78"/>
      <c r="BK83" s="78"/>
      <c r="BL83" s="244"/>
      <c r="BM83" s="245"/>
      <c r="BN83" s="246"/>
      <c r="BO83" s="247"/>
      <c r="BP83" s="247"/>
      <c r="BQ83" s="248"/>
      <c r="BR83" s="265">
        <f t="shared" ref="BR83:BR85" si="466">BM83*BN83</f>
        <v>0</v>
      </c>
      <c r="BS83" s="180"/>
      <c r="BT83" s="78"/>
      <c r="BU83" s="244"/>
      <c r="BV83" s="245"/>
      <c r="BW83" s="246"/>
      <c r="BX83" s="247"/>
      <c r="BY83" s="247"/>
      <c r="BZ83" s="248"/>
      <c r="CA83" s="265">
        <f t="shared" ref="CA83:CA85" si="467">BV83*BW83</f>
        <v>0</v>
      </c>
      <c r="CB83" s="180"/>
      <c r="CC83" s="78"/>
      <c r="CD83" s="186">
        <f t="shared" si="460"/>
        <v>0</v>
      </c>
      <c r="CE83" s="185">
        <f t="shared" si="460"/>
        <v>0</v>
      </c>
      <c r="CF83" s="186">
        <f t="shared" si="460"/>
        <v>0</v>
      </c>
      <c r="CG83" s="186">
        <f t="shared" si="461"/>
        <v>0</v>
      </c>
      <c r="CH83" s="180"/>
      <c r="CI83" s="78"/>
      <c r="CJ83" s="186">
        <f>T83+BO83+BX83</f>
        <v>0</v>
      </c>
      <c r="CK83" s="187"/>
      <c r="CL83" s="186">
        <f>V83+BP83+BY83</f>
        <v>0</v>
      </c>
      <c r="CM83" s="187"/>
      <c r="CN83" s="186">
        <f>X83+BQ83+BZ83</f>
        <v>0</v>
      </c>
      <c r="CO83" s="187"/>
      <c r="CP83" s="186">
        <f t="shared" si="464"/>
        <v>0</v>
      </c>
      <c r="CQ83" s="187"/>
      <c r="CR83" s="180"/>
    </row>
    <row r="84" spans="1:96" s="79" customFormat="1" x14ac:dyDescent="0.35">
      <c r="A84" s="190"/>
      <c r="B84" s="201" t="s">
        <v>191</v>
      </c>
      <c r="C84" s="207"/>
      <c r="D84" s="243"/>
      <c r="E84" s="244"/>
      <c r="F84" s="245"/>
      <c r="G84" s="246"/>
      <c r="H84" s="247"/>
      <c r="I84" s="247"/>
      <c r="J84" s="248"/>
      <c r="K84" s="265">
        <f t="shared" si="465"/>
        <v>0</v>
      </c>
      <c r="L84" s="180"/>
      <c r="M84" s="207"/>
      <c r="N84" s="248"/>
      <c r="O84" s="248"/>
      <c r="P84" s="248"/>
      <c r="Q84" s="186">
        <f t="shared" si="446"/>
        <v>0</v>
      </c>
      <c r="R84" s="180"/>
      <c r="S84" s="179"/>
      <c r="T84" s="248"/>
      <c r="U84" s="187"/>
      <c r="V84" s="248"/>
      <c r="W84" s="187"/>
      <c r="X84" s="248"/>
      <c r="Y84" s="264"/>
      <c r="Z84" s="186">
        <f t="shared" si="404"/>
        <v>0</v>
      </c>
      <c r="AA84" s="264"/>
      <c r="AB84" s="180"/>
      <c r="AC84" s="180"/>
      <c r="AD84" s="180"/>
      <c r="AE84" s="179"/>
      <c r="AF84" s="233">
        <f t="shared" si="462"/>
        <v>0</v>
      </c>
      <c r="AG84" s="225">
        <f t="shared" si="447"/>
        <v>0</v>
      </c>
      <c r="AH84" s="234">
        <f t="shared" si="448"/>
        <v>0</v>
      </c>
      <c r="AI84" s="185">
        <f t="shared" si="449"/>
        <v>0</v>
      </c>
      <c r="AJ84" s="185">
        <f t="shared" si="450"/>
        <v>0</v>
      </c>
      <c r="AK84" s="186">
        <f t="shared" si="451"/>
        <v>0</v>
      </c>
      <c r="AL84" s="186">
        <f t="shared" si="452"/>
        <v>0</v>
      </c>
      <c r="AM84" s="180"/>
      <c r="AN84" s="180"/>
      <c r="AO84" s="233">
        <f t="shared" si="463"/>
        <v>0</v>
      </c>
      <c r="AP84" s="225">
        <f t="shared" si="453"/>
        <v>0</v>
      </c>
      <c r="AQ84" s="234">
        <f t="shared" si="454"/>
        <v>0</v>
      </c>
      <c r="AR84" s="185">
        <f t="shared" si="455"/>
        <v>0</v>
      </c>
      <c r="AS84" s="185">
        <f t="shared" si="456"/>
        <v>0</v>
      </c>
      <c r="AT84" s="186">
        <f t="shared" si="457"/>
        <v>0</v>
      </c>
      <c r="AU84" s="186">
        <f t="shared" si="458"/>
        <v>0</v>
      </c>
      <c r="AV84" s="180"/>
      <c r="AW84" s="180"/>
      <c r="AX84" s="186">
        <f>T84+AI84+AR84</f>
        <v>0</v>
      </c>
      <c r="AY84" s="187"/>
      <c r="AZ84" s="185">
        <f>V84+AJ84+AS84</f>
        <v>0</v>
      </c>
      <c r="BA84" s="187"/>
      <c r="BB84" s="186">
        <f>X84+AK84+AT84</f>
        <v>0</v>
      </c>
      <c r="BC84" s="187"/>
      <c r="BD84" s="186">
        <f t="shared" si="459"/>
        <v>0</v>
      </c>
      <c r="BE84" s="187"/>
      <c r="BF84" s="180"/>
      <c r="BG84" s="180"/>
      <c r="BH84" s="180"/>
      <c r="BI84" s="180"/>
      <c r="BJ84" s="78"/>
      <c r="BK84" s="78"/>
      <c r="BL84" s="244"/>
      <c r="BM84" s="245"/>
      <c r="BN84" s="246"/>
      <c r="BO84" s="247"/>
      <c r="BP84" s="247"/>
      <c r="BQ84" s="248"/>
      <c r="BR84" s="265">
        <f t="shared" si="466"/>
        <v>0</v>
      </c>
      <c r="BS84" s="180"/>
      <c r="BT84" s="78"/>
      <c r="BU84" s="244"/>
      <c r="BV84" s="245"/>
      <c r="BW84" s="246"/>
      <c r="BX84" s="247"/>
      <c r="BY84" s="247"/>
      <c r="BZ84" s="248"/>
      <c r="CA84" s="265">
        <f t="shared" si="467"/>
        <v>0</v>
      </c>
      <c r="CB84" s="180"/>
      <c r="CC84" s="78"/>
      <c r="CD84" s="186">
        <f t="shared" si="460"/>
        <v>0</v>
      </c>
      <c r="CE84" s="185">
        <f t="shared" si="460"/>
        <v>0</v>
      </c>
      <c r="CF84" s="186">
        <f t="shared" si="460"/>
        <v>0</v>
      </c>
      <c r="CG84" s="186">
        <f t="shared" si="461"/>
        <v>0</v>
      </c>
      <c r="CH84" s="180"/>
      <c r="CI84" s="78"/>
      <c r="CJ84" s="186">
        <f>T84+BO84+BX84</f>
        <v>0</v>
      </c>
      <c r="CK84" s="187"/>
      <c r="CL84" s="186">
        <f>V84+BP84+BY84</f>
        <v>0</v>
      </c>
      <c r="CM84" s="187"/>
      <c r="CN84" s="186">
        <f>X84+BQ84+BZ84</f>
        <v>0</v>
      </c>
      <c r="CO84" s="187"/>
      <c r="CP84" s="186">
        <f t="shared" si="464"/>
        <v>0</v>
      </c>
      <c r="CQ84" s="187"/>
      <c r="CR84" s="180"/>
    </row>
    <row r="85" spans="1:96" s="79" customFormat="1" x14ac:dyDescent="0.35">
      <c r="A85" s="190"/>
      <c r="B85" s="201" t="s">
        <v>191</v>
      </c>
      <c r="C85" s="207"/>
      <c r="D85" s="243"/>
      <c r="E85" s="244"/>
      <c r="F85" s="245"/>
      <c r="G85" s="246"/>
      <c r="H85" s="247"/>
      <c r="I85" s="247"/>
      <c r="J85" s="248"/>
      <c r="K85" s="265">
        <f t="shared" si="465"/>
        <v>0</v>
      </c>
      <c r="L85" s="180"/>
      <c r="M85" s="207"/>
      <c r="N85" s="248"/>
      <c r="O85" s="248"/>
      <c r="P85" s="248"/>
      <c r="Q85" s="186">
        <f t="shared" si="446"/>
        <v>0</v>
      </c>
      <c r="R85" s="180"/>
      <c r="S85" s="179"/>
      <c r="T85" s="248"/>
      <c r="U85" s="187"/>
      <c r="V85" s="248"/>
      <c r="W85" s="187"/>
      <c r="X85" s="248"/>
      <c r="Y85" s="264"/>
      <c r="Z85" s="186">
        <f t="shared" si="404"/>
        <v>0</v>
      </c>
      <c r="AA85" s="264"/>
      <c r="AB85" s="180"/>
      <c r="AC85" s="180"/>
      <c r="AD85" s="180"/>
      <c r="AE85" s="179"/>
      <c r="AF85" s="233">
        <f t="shared" si="462"/>
        <v>0</v>
      </c>
      <c r="AG85" s="225">
        <f t="shared" si="447"/>
        <v>0</v>
      </c>
      <c r="AH85" s="234">
        <f t="shared" si="448"/>
        <v>0</v>
      </c>
      <c r="AI85" s="185">
        <f t="shared" si="449"/>
        <v>0</v>
      </c>
      <c r="AJ85" s="185">
        <f t="shared" si="450"/>
        <v>0</v>
      </c>
      <c r="AK85" s="186">
        <f t="shared" si="451"/>
        <v>0</v>
      </c>
      <c r="AL85" s="186">
        <f t="shared" si="452"/>
        <v>0</v>
      </c>
      <c r="AM85" s="180"/>
      <c r="AN85" s="180"/>
      <c r="AO85" s="233">
        <f t="shared" si="463"/>
        <v>0</v>
      </c>
      <c r="AP85" s="225">
        <f t="shared" si="453"/>
        <v>0</v>
      </c>
      <c r="AQ85" s="234">
        <f t="shared" si="454"/>
        <v>0</v>
      </c>
      <c r="AR85" s="185">
        <f t="shared" si="455"/>
        <v>0</v>
      </c>
      <c r="AS85" s="185">
        <f t="shared" si="456"/>
        <v>0</v>
      </c>
      <c r="AT85" s="186">
        <f t="shared" si="457"/>
        <v>0</v>
      </c>
      <c r="AU85" s="186">
        <f t="shared" si="458"/>
        <v>0</v>
      </c>
      <c r="AV85" s="180"/>
      <c r="AW85" s="180"/>
      <c r="AX85" s="186">
        <f>T85+AI85+AR85</f>
        <v>0</v>
      </c>
      <c r="AY85" s="187"/>
      <c r="AZ85" s="185">
        <f>V85+AJ85+AS85</f>
        <v>0</v>
      </c>
      <c r="BA85" s="187"/>
      <c r="BB85" s="186">
        <f>X85+AK85+AT85</f>
        <v>0</v>
      </c>
      <c r="BC85" s="187"/>
      <c r="BD85" s="186">
        <f t="shared" si="459"/>
        <v>0</v>
      </c>
      <c r="BE85" s="187"/>
      <c r="BF85" s="180"/>
      <c r="BG85" s="180"/>
      <c r="BH85" s="180"/>
      <c r="BI85" s="180"/>
      <c r="BJ85" s="78"/>
      <c r="BK85" s="78"/>
      <c r="BL85" s="244"/>
      <c r="BM85" s="245"/>
      <c r="BN85" s="246"/>
      <c r="BO85" s="247"/>
      <c r="BP85" s="247"/>
      <c r="BQ85" s="248"/>
      <c r="BR85" s="265">
        <f t="shared" si="466"/>
        <v>0</v>
      </c>
      <c r="BS85" s="180"/>
      <c r="BT85" s="78"/>
      <c r="BU85" s="244"/>
      <c r="BV85" s="245"/>
      <c r="BW85" s="246"/>
      <c r="BX85" s="247"/>
      <c r="BY85" s="247"/>
      <c r="BZ85" s="248"/>
      <c r="CA85" s="265">
        <f t="shared" si="467"/>
        <v>0</v>
      </c>
      <c r="CB85" s="180"/>
      <c r="CC85" s="78"/>
      <c r="CD85" s="186">
        <f t="shared" si="460"/>
        <v>0</v>
      </c>
      <c r="CE85" s="185">
        <f t="shared" si="460"/>
        <v>0</v>
      </c>
      <c r="CF85" s="186">
        <f t="shared" si="460"/>
        <v>0</v>
      </c>
      <c r="CG85" s="186">
        <f t="shared" si="461"/>
        <v>0</v>
      </c>
      <c r="CH85" s="180"/>
      <c r="CI85" s="78"/>
      <c r="CJ85" s="186">
        <f>T85+BO85+BX85</f>
        <v>0</v>
      </c>
      <c r="CK85" s="187"/>
      <c r="CL85" s="186">
        <f>V85+BP85+BY85</f>
        <v>0</v>
      </c>
      <c r="CM85" s="187"/>
      <c r="CN85" s="186">
        <f>X85+BQ85+BZ85</f>
        <v>0</v>
      </c>
      <c r="CO85" s="187"/>
      <c r="CP85" s="186">
        <f t="shared" si="464"/>
        <v>0</v>
      </c>
      <c r="CQ85" s="187"/>
      <c r="CR85" s="180"/>
    </row>
    <row r="86" spans="1:96" s="79" customFormat="1" x14ac:dyDescent="0.35">
      <c r="A86" s="190">
        <v>3.3</v>
      </c>
      <c r="B86" s="200" t="s">
        <v>169</v>
      </c>
      <c r="C86" s="206"/>
      <c r="D86" s="199"/>
      <c r="E86" s="232"/>
      <c r="F86" s="224"/>
      <c r="G86" s="217"/>
      <c r="H86" s="184">
        <f>SUM(H87:H91)</f>
        <v>0</v>
      </c>
      <c r="I86" s="179">
        <f t="shared" ref="I86:K86" si="468">SUM(I87:I91)</f>
        <v>0</v>
      </c>
      <c r="J86" s="179">
        <f t="shared" si="468"/>
        <v>0</v>
      </c>
      <c r="K86" s="179">
        <f t="shared" si="468"/>
        <v>0</v>
      </c>
      <c r="L86" s="179"/>
      <c r="M86" s="206"/>
      <c r="N86" s="184">
        <f t="shared" ref="N86:Q86" si="469">SUM(N87:N91)</f>
        <v>0</v>
      </c>
      <c r="O86" s="179">
        <f t="shared" si="469"/>
        <v>0</v>
      </c>
      <c r="P86" s="179">
        <f t="shared" si="469"/>
        <v>0</v>
      </c>
      <c r="Q86" s="179">
        <f t="shared" si="469"/>
        <v>0</v>
      </c>
      <c r="R86" s="179"/>
      <c r="S86" s="179"/>
      <c r="T86" s="184">
        <f t="shared" ref="T86" si="470">SUM(T87:T91)</f>
        <v>0</v>
      </c>
      <c r="U86" s="179"/>
      <c r="V86" s="179">
        <f t="shared" ref="V86" si="471">SUM(V87:V91)</f>
        <v>0</v>
      </c>
      <c r="W86" s="179"/>
      <c r="X86" s="179">
        <f t="shared" ref="X86" si="472">SUM(X87:X91)</f>
        <v>0</v>
      </c>
      <c r="Y86" s="206"/>
      <c r="Z86" s="179">
        <f t="shared" si="404"/>
        <v>0</v>
      </c>
      <c r="AA86" s="206"/>
      <c r="AB86" s="179"/>
      <c r="AC86" s="179"/>
      <c r="AD86" s="179"/>
      <c r="AE86" s="179"/>
      <c r="AF86" s="232"/>
      <c r="AG86" s="224"/>
      <c r="AH86" s="217"/>
      <c r="AI86" s="184">
        <f t="shared" ref="AI86:AL86" si="473">SUM(AI87:AI91)</f>
        <v>0</v>
      </c>
      <c r="AJ86" s="179">
        <f t="shared" si="473"/>
        <v>0</v>
      </c>
      <c r="AK86" s="179">
        <f t="shared" si="473"/>
        <v>0</v>
      </c>
      <c r="AL86" s="179">
        <f t="shared" si="473"/>
        <v>0</v>
      </c>
      <c r="AM86" s="179"/>
      <c r="AN86" s="179"/>
      <c r="AO86" s="232"/>
      <c r="AP86" s="224"/>
      <c r="AQ86" s="217"/>
      <c r="AR86" s="184">
        <f t="shared" ref="AR86:AU86" si="474">SUM(AR87:AR91)</f>
        <v>0</v>
      </c>
      <c r="AS86" s="179">
        <f t="shared" si="474"/>
        <v>0</v>
      </c>
      <c r="AT86" s="179">
        <f t="shared" si="474"/>
        <v>0</v>
      </c>
      <c r="AU86" s="179">
        <f t="shared" si="474"/>
        <v>0</v>
      </c>
      <c r="AV86" s="179"/>
      <c r="AW86" s="179"/>
      <c r="AX86" s="184">
        <f>SUM(AX87:AX91)</f>
        <v>0</v>
      </c>
      <c r="AY86" s="179"/>
      <c r="AZ86" s="179">
        <f>SUM(AZ87:AZ91)</f>
        <v>0</v>
      </c>
      <c r="BA86" s="179"/>
      <c r="BB86" s="179">
        <f>SUM(BB87:BB91)</f>
        <v>0</v>
      </c>
      <c r="BC86" s="179"/>
      <c r="BD86" s="179">
        <f t="shared" ref="BD86" si="475">SUM(BD87:BD91)</f>
        <v>0</v>
      </c>
      <c r="BE86" s="179"/>
      <c r="BF86" s="179"/>
      <c r="BG86" s="179"/>
      <c r="BH86" s="179"/>
      <c r="BI86" s="179"/>
      <c r="BJ86" s="78"/>
      <c r="BK86" s="78"/>
      <c r="BL86" s="232"/>
      <c r="BM86" s="224"/>
      <c r="BN86" s="217"/>
      <c r="BO86" s="184">
        <f>SUM(BO87:BO91)</f>
        <v>0</v>
      </c>
      <c r="BP86" s="179">
        <f t="shared" ref="BP86:BR86" si="476">SUM(BP87:BP91)</f>
        <v>0</v>
      </c>
      <c r="BQ86" s="179">
        <f t="shared" si="476"/>
        <v>0</v>
      </c>
      <c r="BR86" s="179">
        <f t="shared" si="476"/>
        <v>0</v>
      </c>
      <c r="BS86" s="179"/>
      <c r="BT86" s="78"/>
      <c r="BU86" s="232"/>
      <c r="BV86" s="224"/>
      <c r="BW86" s="217"/>
      <c r="BX86" s="184">
        <f>SUM(BX87:BX91)</f>
        <v>0</v>
      </c>
      <c r="BY86" s="179">
        <f t="shared" ref="BY86:CA86" si="477">SUM(BY87:BY91)</f>
        <v>0</v>
      </c>
      <c r="BZ86" s="179">
        <f t="shared" si="477"/>
        <v>0</v>
      </c>
      <c r="CA86" s="179">
        <f t="shared" si="477"/>
        <v>0</v>
      </c>
      <c r="CB86" s="179"/>
      <c r="CC86" s="78"/>
      <c r="CD86" s="184">
        <f>SUM(CD87:CD91)</f>
        <v>0</v>
      </c>
      <c r="CE86" s="179">
        <f>SUM(CE87:CE91)</f>
        <v>0</v>
      </c>
      <c r="CF86" s="179">
        <f>SUM(CF87:CF91)</f>
        <v>0</v>
      </c>
      <c r="CG86" s="179">
        <f t="shared" ref="CG86" si="478">SUM(CG87:CG91)</f>
        <v>0</v>
      </c>
      <c r="CH86" s="179"/>
      <c r="CI86" s="78"/>
      <c r="CJ86" s="184">
        <f>SUM(CJ87:CJ91)</f>
        <v>0</v>
      </c>
      <c r="CK86" s="179"/>
      <c r="CL86" s="179">
        <f>SUM(CL87:CL91)</f>
        <v>0</v>
      </c>
      <c r="CM86" s="179"/>
      <c r="CN86" s="179">
        <f>SUM(CN87:CN91)</f>
        <v>0</v>
      </c>
      <c r="CO86" s="179"/>
      <c r="CP86" s="179">
        <f t="shared" ref="CP86" si="479">SUM(CP87:CP91)</f>
        <v>0</v>
      </c>
      <c r="CQ86" s="179"/>
      <c r="CR86" s="179"/>
    </row>
    <row r="87" spans="1:96" x14ac:dyDescent="0.35">
      <c r="B87" s="201" t="s">
        <v>191</v>
      </c>
      <c r="C87" s="207"/>
      <c r="D87" s="243"/>
      <c r="E87" s="244"/>
      <c r="F87" s="245"/>
      <c r="G87" s="246"/>
      <c r="H87" s="247"/>
      <c r="I87" s="247"/>
      <c r="J87" s="248"/>
      <c r="K87" s="265">
        <f>F87*G87</f>
        <v>0</v>
      </c>
      <c r="L87" s="180"/>
      <c r="M87" s="207"/>
      <c r="N87" s="248"/>
      <c r="O87" s="248"/>
      <c r="P87" s="248"/>
      <c r="Q87" s="186">
        <f t="shared" ref="Q87:Q91" si="480">SUM(N87:P87)</f>
        <v>0</v>
      </c>
      <c r="R87" s="180"/>
      <c r="S87" s="179"/>
      <c r="T87" s="248"/>
      <c r="U87" s="187"/>
      <c r="V87" s="248"/>
      <c r="W87" s="187"/>
      <c r="X87" s="248"/>
      <c r="Y87" s="264"/>
      <c r="Z87" s="186">
        <f t="shared" si="404"/>
        <v>0</v>
      </c>
      <c r="AA87" s="264"/>
      <c r="AB87" s="180"/>
      <c r="AC87" s="180"/>
      <c r="AD87" s="180"/>
      <c r="AE87" s="179"/>
      <c r="AF87" s="233">
        <f>BL87</f>
        <v>0</v>
      </c>
      <c r="AG87" s="225">
        <f t="shared" ref="AG87:AG91" si="481">BM87</f>
        <v>0</v>
      </c>
      <c r="AH87" s="234">
        <f t="shared" ref="AH87:AH91" si="482">BN87</f>
        <v>0</v>
      </c>
      <c r="AI87" s="185">
        <f t="shared" ref="AI87:AI91" si="483">BO87</f>
        <v>0</v>
      </c>
      <c r="AJ87" s="185">
        <f t="shared" ref="AJ87:AJ91" si="484">BP87</f>
        <v>0</v>
      </c>
      <c r="AK87" s="186">
        <f t="shared" ref="AK87:AK91" si="485">BQ87</f>
        <v>0</v>
      </c>
      <c r="AL87" s="186">
        <f t="shared" ref="AL87:AL91" si="486">SUM(AI87:AK87)</f>
        <v>0</v>
      </c>
      <c r="AM87" s="180"/>
      <c r="AN87" s="180"/>
      <c r="AO87" s="233">
        <f>BU87</f>
        <v>0</v>
      </c>
      <c r="AP87" s="225">
        <f t="shared" ref="AP87:AP91" si="487">BV87</f>
        <v>0</v>
      </c>
      <c r="AQ87" s="234">
        <f t="shared" ref="AQ87:AQ91" si="488">BW87</f>
        <v>0</v>
      </c>
      <c r="AR87" s="185">
        <f t="shared" ref="AR87:AR91" si="489">BX87</f>
        <v>0</v>
      </c>
      <c r="AS87" s="185">
        <f t="shared" ref="AS87:AS91" si="490">BY87</f>
        <v>0</v>
      </c>
      <c r="AT87" s="186">
        <f t="shared" ref="AT87:AT91" si="491">BZ87</f>
        <v>0</v>
      </c>
      <c r="AU87" s="186">
        <f t="shared" ref="AU87:AU91" si="492">SUM(AR87:AT87)</f>
        <v>0</v>
      </c>
      <c r="AV87" s="180"/>
      <c r="AW87" s="180"/>
      <c r="AX87" s="186">
        <f>T87+AI87+AR87</f>
        <v>0</v>
      </c>
      <c r="AY87" s="187"/>
      <c r="AZ87" s="185">
        <f>V87+AJ87+AS87</f>
        <v>0</v>
      </c>
      <c r="BA87" s="187"/>
      <c r="BB87" s="186">
        <f>X87+AK87+AT87</f>
        <v>0</v>
      </c>
      <c r="BC87" s="187"/>
      <c r="BD87" s="186">
        <f t="shared" ref="BD87:BD91" si="493">SUM(AX87:BB87)</f>
        <v>0</v>
      </c>
      <c r="BE87" s="187"/>
      <c r="BF87" s="180"/>
      <c r="BG87" s="180"/>
      <c r="BH87" s="180"/>
      <c r="BI87" s="180"/>
      <c r="BL87" s="244"/>
      <c r="BM87" s="245"/>
      <c r="BN87" s="246"/>
      <c r="BO87" s="247"/>
      <c r="BP87" s="247"/>
      <c r="BQ87" s="248"/>
      <c r="BR87" s="265">
        <f>BM87*BN87</f>
        <v>0</v>
      </c>
      <c r="BS87" s="180"/>
      <c r="BU87" s="244"/>
      <c r="BV87" s="245"/>
      <c r="BW87" s="246"/>
      <c r="BX87" s="247"/>
      <c r="BY87" s="247"/>
      <c r="BZ87" s="248"/>
      <c r="CA87" s="265">
        <f>BV87*BW87</f>
        <v>0</v>
      </c>
      <c r="CB87" s="180"/>
      <c r="CD87" s="186">
        <f t="shared" ref="CD87:CF91" si="494">H87+BO87+BX87</f>
        <v>0</v>
      </c>
      <c r="CE87" s="185">
        <f t="shared" si="494"/>
        <v>0</v>
      </c>
      <c r="CF87" s="186">
        <f t="shared" si="494"/>
        <v>0</v>
      </c>
      <c r="CG87" s="186">
        <f t="shared" ref="CG87:CG91" si="495">SUM(CD87:CF87)</f>
        <v>0</v>
      </c>
      <c r="CH87" s="180"/>
      <c r="CJ87" s="186">
        <f>T87+BO87+BX87</f>
        <v>0</v>
      </c>
      <c r="CK87" s="187"/>
      <c r="CL87" s="186">
        <f>V87+BP87+BY87</f>
        <v>0</v>
      </c>
      <c r="CM87" s="187"/>
      <c r="CN87" s="186">
        <f>X87+BQ87+BZ87</f>
        <v>0</v>
      </c>
      <c r="CO87" s="187"/>
      <c r="CP87" s="186">
        <f>CJ87+CL87+CN87</f>
        <v>0</v>
      </c>
      <c r="CQ87" s="187"/>
      <c r="CR87" s="180"/>
    </row>
    <row r="88" spans="1:96" x14ac:dyDescent="0.35">
      <c r="B88" s="201" t="s">
        <v>191</v>
      </c>
      <c r="C88" s="207"/>
      <c r="D88" s="243"/>
      <c r="E88" s="244"/>
      <c r="F88" s="245"/>
      <c r="G88" s="246"/>
      <c r="H88" s="247"/>
      <c r="I88" s="247"/>
      <c r="J88" s="248"/>
      <c r="K88" s="265">
        <f>F88*G88</f>
        <v>0</v>
      </c>
      <c r="L88" s="180"/>
      <c r="M88" s="207"/>
      <c r="N88" s="248"/>
      <c r="O88" s="248"/>
      <c r="P88" s="248"/>
      <c r="Q88" s="186">
        <f t="shared" si="480"/>
        <v>0</v>
      </c>
      <c r="R88" s="180"/>
      <c r="S88" s="179"/>
      <c r="T88" s="248"/>
      <c r="U88" s="187"/>
      <c r="V88" s="248"/>
      <c r="W88" s="187"/>
      <c r="X88" s="248"/>
      <c r="Y88" s="264"/>
      <c r="Z88" s="186">
        <f t="shared" si="404"/>
        <v>0</v>
      </c>
      <c r="AA88" s="264"/>
      <c r="AB88" s="180"/>
      <c r="AC88" s="180"/>
      <c r="AD88" s="180"/>
      <c r="AE88" s="179"/>
      <c r="AF88" s="233">
        <f t="shared" ref="AF88:AF91" si="496">BL88</f>
        <v>0</v>
      </c>
      <c r="AG88" s="225">
        <f t="shared" si="481"/>
        <v>0</v>
      </c>
      <c r="AH88" s="234">
        <f t="shared" si="482"/>
        <v>0</v>
      </c>
      <c r="AI88" s="185">
        <f t="shared" si="483"/>
        <v>0</v>
      </c>
      <c r="AJ88" s="185">
        <f t="shared" si="484"/>
        <v>0</v>
      </c>
      <c r="AK88" s="186">
        <f t="shared" si="485"/>
        <v>0</v>
      </c>
      <c r="AL88" s="186">
        <f t="shared" si="486"/>
        <v>0</v>
      </c>
      <c r="AM88" s="180"/>
      <c r="AN88" s="180"/>
      <c r="AO88" s="233">
        <f t="shared" ref="AO88:AO91" si="497">BU88</f>
        <v>0</v>
      </c>
      <c r="AP88" s="225">
        <f t="shared" si="487"/>
        <v>0</v>
      </c>
      <c r="AQ88" s="234">
        <f t="shared" si="488"/>
        <v>0</v>
      </c>
      <c r="AR88" s="185">
        <f t="shared" si="489"/>
        <v>0</v>
      </c>
      <c r="AS88" s="185">
        <f t="shared" si="490"/>
        <v>0</v>
      </c>
      <c r="AT88" s="186">
        <f t="shared" si="491"/>
        <v>0</v>
      </c>
      <c r="AU88" s="186">
        <f t="shared" si="492"/>
        <v>0</v>
      </c>
      <c r="AV88" s="180"/>
      <c r="AW88" s="180"/>
      <c r="AX88" s="186">
        <f>T88+AI88+AR88</f>
        <v>0</v>
      </c>
      <c r="AY88" s="187"/>
      <c r="AZ88" s="185">
        <f>V88+AJ88+AS88</f>
        <v>0</v>
      </c>
      <c r="BA88" s="187"/>
      <c r="BB88" s="186">
        <f>X88+AK88+AT88</f>
        <v>0</v>
      </c>
      <c r="BC88" s="187"/>
      <c r="BD88" s="186">
        <f t="shared" si="493"/>
        <v>0</v>
      </c>
      <c r="BE88" s="187"/>
      <c r="BF88" s="180"/>
      <c r="BG88" s="180"/>
      <c r="BH88" s="180"/>
      <c r="BI88" s="180"/>
      <c r="BL88" s="244"/>
      <c r="BM88" s="245"/>
      <c r="BN88" s="246"/>
      <c r="BO88" s="247"/>
      <c r="BP88" s="247"/>
      <c r="BQ88" s="248"/>
      <c r="BR88" s="265">
        <f>BM88*BN88</f>
        <v>0</v>
      </c>
      <c r="BS88" s="180"/>
      <c r="BU88" s="244"/>
      <c r="BV88" s="245"/>
      <c r="BW88" s="246"/>
      <c r="BX88" s="247"/>
      <c r="BY88" s="247"/>
      <c r="BZ88" s="248"/>
      <c r="CA88" s="265">
        <f>BV88*BW88</f>
        <v>0</v>
      </c>
      <c r="CB88" s="180"/>
      <c r="CD88" s="186">
        <f t="shared" si="494"/>
        <v>0</v>
      </c>
      <c r="CE88" s="185">
        <f t="shared" si="494"/>
        <v>0</v>
      </c>
      <c r="CF88" s="186">
        <f t="shared" si="494"/>
        <v>0</v>
      </c>
      <c r="CG88" s="186">
        <f t="shared" si="495"/>
        <v>0</v>
      </c>
      <c r="CH88" s="180"/>
      <c r="CJ88" s="186">
        <f>T88+BO88+BX88</f>
        <v>0</v>
      </c>
      <c r="CK88" s="187"/>
      <c r="CL88" s="186">
        <f>V88+BP88+BY88</f>
        <v>0</v>
      </c>
      <c r="CM88" s="187"/>
      <c r="CN88" s="186">
        <f>X88+BQ88+BZ88</f>
        <v>0</v>
      </c>
      <c r="CO88" s="187"/>
      <c r="CP88" s="186">
        <f t="shared" ref="CP88:CP91" si="498">CJ88+CL88+CN88</f>
        <v>0</v>
      </c>
      <c r="CQ88" s="187"/>
      <c r="CR88" s="180"/>
    </row>
    <row r="89" spans="1:96" x14ac:dyDescent="0.35">
      <c r="B89" s="201" t="s">
        <v>191</v>
      </c>
      <c r="C89" s="207"/>
      <c r="D89" s="243"/>
      <c r="E89" s="244"/>
      <c r="F89" s="245"/>
      <c r="G89" s="246"/>
      <c r="H89" s="247"/>
      <c r="I89" s="247"/>
      <c r="J89" s="248"/>
      <c r="K89" s="265">
        <f t="shared" ref="K89:K91" si="499">F89*G89</f>
        <v>0</v>
      </c>
      <c r="L89" s="180"/>
      <c r="M89" s="207"/>
      <c r="N89" s="248"/>
      <c r="O89" s="248"/>
      <c r="P89" s="248"/>
      <c r="Q89" s="186">
        <f t="shared" si="480"/>
        <v>0</v>
      </c>
      <c r="R89" s="180"/>
      <c r="S89" s="179"/>
      <c r="T89" s="248"/>
      <c r="U89" s="187"/>
      <c r="V89" s="248"/>
      <c r="W89" s="187"/>
      <c r="X89" s="248"/>
      <c r="Y89" s="264"/>
      <c r="Z89" s="186">
        <f t="shared" si="404"/>
        <v>0</v>
      </c>
      <c r="AA89" s="264"/>
      <c r="AB89" s="180"/>
      <c r="AC89" s="180"/>
      <c r="AD89" s="180"/>
      <c r="AE89" s="179"/>
      <c r="AF89" s="233">
        <f t="shared" si="496"/>
        <v>0</v>
      </c>
      <c r="AG89" s="225">
        <f t="shared" si="481"/>
        <v>0</v>
      </c>
      <c r="AH89" s="234">
        <f t="shared" si="482"/>
        <v>0</v>
      </c>
      <c r="AI89" s="185">
        <f t="shared" si="483"/>
        <v>0</v>
      </c>
      <c r="AJ89" s="185">
        <f t="shared" si="484"/>
        <v>0</v>
      </c>
      <c r="AK89" s="186">
        <f t="shared" si="485"/>
        <v>0</v>
      </c>
      <c r="AL89" s="186">
        <f t="shared" si="486"/>
        <v>0</v>
      </c>
      <c r="AM89" s="180"/>
      <c r="AN89" s="180"/>
      <c r="AO89" s="233">
        <f t="shared" si="497"/>
        <v>0</v>
      </c>
      <c r="AP89" s="225">
        <f t="shared" si="487"/>
        <v>0</v>
      </c>
      <c r="AQ89" s="234">
        <f t="shared" si="488"/>
        <v>0</v>
      </c>
      <c r="AR89" s="185">
        <f t="shared" si="489"/>
        <v>0</v>
      </c>
      <c r="AS89" s="185">
        <f t="shared" si="490"/>
        <v>0</v>
      </c>
      <c r="AT89" s="186">
        <f t="shared" si="491"/>
        <v>0</v>
      </c>
      <c r="AU89" s="186">
        <f t="shared" si="492"/>
        <v>0</v>
      </c>
      <c r="AV89" s="180"/>
      <c r="AW89" s="180"/>
      <c r="AX89" s="186">
        <f>T89+AI89+AR89</f>
        <v>0</v>
      </c>
      <c r="AY89" s="187"/>
      <c r="AZ89" s="185">
        <f>V89+AJ89+AS89</f>
        <v>0</v>
      </c>
      <c r="BA89" s="187"/>
      <c r="BB89" s="186">
        <f>X89+AK89+AT89</f>
        <v>0</v>
      </c>
      <c r="BC89" s="187"/>
      <c r="BD89" s="186">
        <f t="shared" si="493"/>
        <v>0</v>
      </c>
      <c r="BE89" s="187"/>
      <c r="BF89" s="180"/>
      <c r="BG89" s="180"/>
      <c r="BH89" s="180"/>
      <c r="BI89" s="180"/>
      <c r="BL89" s="244"/>
      <c r="BM89" s="245"/>
      <c r="BN89" s="246"/>
      <c r="BO89" s="247"/>
      <c r="BP89" s="247"/>
      <c r="BQ89" s="248"/>
      <c r="BR89" s="265">
        <f t="shared" ref="BR89:BR91" si="500">BM89*BN89</f>
        <v>0</v>
      </c>
      <c r="BS89" s="180"/>
      <c r="BU89" s="244"/>
      <c r="BV89" s="245"/>
      <c r="BW89" s="246"/>
      <c r="BX89" s="247"/>
      <c r="BY89" s="247"/>
      <c r="BZ89" s="248"/>
      <c r="CA89" s="265">
        <f t="shared" ref="CA89:CA91" si="501">BV89*BW89</f>
        <v>0</v>
      </c>
      <c r="CB89" s="180"/>
      <c r="CD89" s="186">
        <f t="shared" si="494"/>
        <v>0</v>
      </c>
      <c r="CE89" s="185">
        <f t="shared" si="494"/>
        <v>0</v>
      </c>
      <c r="CF89" s="186">
        <f t="shared" si="494"/>
        <v>0</v>
      </c>
      <c r="CG89" s="186">
        <f t="shared" si="495"/>
        <v>0</v>
      </c>
      <c r="CH89" s="180"/>
      <c r="CJ89" s="186">
        <f>T89+BO89+BX89</f>
        <v>0</v>
      </c>
      <c r="CK89" s="187"/>
      <c r="CL89" s="186">
        <f>V89+BP89+BY89</f>
        <v>0</v>
      </c>
      <c r="CM89" s="187"/>
      <c r="CN89" s="186">
        <f>X89+BQ89+BZ89</f>
        <v>0</v>
      </c>
      <c r="CO89" s="187"/>
      <c r="CP89" s="186">
        <f t="shared" si="498"/>
        <v>0</v>
      </c>
      <c r="CQ89" s="187"/>
      <c r="CR89" s="180"/>
    </row>
    <row r="90" spans="1:96" x14ac:dyDescent="0.35">
      <c r="B90" s="201" t="s">
        <v>191</v>
      </c>
      <c r="C90" s="207"/>
      <c r="D90" s="243"/>
      <c r="E90" s="244"/>
      <c r="F90" s="245"/>
      <c r="G90" s="246"/>
      <c r="H90" s="247"/>
      <c r="I90" s="247"/>
      <c r="J90" s="248"/>
      <c r="K90" s="265">
        <f t="shared" si="499"/>
        <v>0</v>
      </c>
      <c r="L90" s="180"/>
      <c r="M90" s="207"/>
      <c r="N90" s="248"/>
      <c r="O90" s="248"/>
      <c r="P90" s="248"/>
      <c r="Q90" s="186">
        <f t="shared" si="480"/>
        <v>0</v>
      </c>
      <c r="R90" s="180"/>
      <c r="S90" s="179"/>
      <c r="T90" s="248"/>
      <c r="U90" s="187"/>
      <c r="V90" s="248"/>
      <c r="W90" s="187"/>
      <c r="X90" s="248"/>
      <c r="Y90" s="264"/>
      <c r="Z90" s="186">
        <f t="shared" si="404"/>
        <v>0</v>
      </c>
      <c r="AA90" s="264"/>
      <c r="AB90" s="180"/>
      <c r="AC90" s="180"/>
      <c r="AD90" s="180"/>
      <c r="AE90" s="179"/>
      <c r="AF90" s="233">
        <f t="shared" si="496"/>
        <v>0</v>
      </c>
      <c r="AG90" s="225">
        <f t="shared" si="481"/>
        <v>0</v>
      </c>
      <c r="AH90" s="234">
        <f t="shared" si="482"/>
        <v>0</v>
      </c>
      <c r="AI90" s="185">
        <f t="shared" si="483"/>
        <v>0</v>
      </c>
      <c r="AJ90" s="185">
        <f t="shared" si="484"/>
        <v>0</v>
      </c>
      <c r="AK90" s="186">
        <f t="shared" si="485"/>
        <v>0</v>
      </c>
      <c r="AL90" s="186">
        <f t="shared" si="486"/>
        <v>0</v>
      </c>
      <c r="AM90" s="180"/>
      <c r="AN90" s="180"/>
      <c r="AO90" s="233">
        <f t="shared" si="497"/>
        <v>0</v>
      </c>
      <c r="AP90" s="225">
        <f t="shared" si="487"/>
        <v>0</v>
      </c>
      <c r="AQ90" s="234">
        <f t="shared" si="488"/>
        <v>0</v>
      </c>
      <c r="AR90" s="185">
        <f t="shared" si="489"/>
        <v>0</v>
      </c>
      <c r="AS90" s="185">
        <f t="shared" si="490"/>
        <v>0</v>
      </c>
      <c r="AT90" s="186">
        <f t="shared" si="491"/>
        <v>0</v>
      </c>
      <c r="AU90" s="186">
        <f t="shared" si="492"/>
        <v>0</v>
      </c>
      <c r="AV90" s="180"/>
      <c r="AW90" s="180"/>
      <c r="AX90" s="186">
        <f>T90+AI90+AR90</f>
        <v>0</v>
      </c>
      <c r="AY90" s="187"/>
      <c r="AZ90" s="185">
        <f>V90+AJ90+AS90</f>
        <v>0</v>
      </c>
      <c r="BA90" s="187"/>
      <c r="BB90" s="186">
        <f>X90+AK90+AT90</f>
        <v>0</v>
      </c>
      <c r="BC90" s="187"/>
      <c r="BD90" s="186">
        <f t="shared" si="493"/>
        <v>0</v>
      </c>
      <c r="BE90" s="187"/>
      <c r="BF90" s="180"/>
      <c r="BG90" s="180"/>
      <c r="BH90" s="180"/>
      <c r="BI90" s="180"/>
      <c r="BL90" s="244"/>
      <c r="BM90" s="245"/>
      <c r="BN90" s="246"/>
      <c r="BO90" s="247"/>
      <c r="BP90" s="247"/>
      <c r="BQ90" s="248"/>
      <c r="BR90" s="265">
        <f t="shared" si="500"/>
        <v>0</v>
      </c>
      <c r="BS90" s="180"/>
      <c r="BU90" s="244"/>
      <c r="BV90" s="245"/>
      <c r="BW90" s="246"/>
      <c r="BX90" s="247"/>
      <c r="BY90" s="247"/>
      <c r="BZ90" s="248"/>
      <c r="CA90" s="265">
        <f t="shared" si="501"/>
        <v>0</v>
      </c>
      <c r="CB90" s="180"/>
      <c r="CD90" s="186">
        <f t="shared" si="494"/>
        <v>0</v>
      </c>
      <c r="CE90" s="185">
        <f t="shared" si="494"/>
        <v>0</v>
      </c>
      <c r="CF90" s="186">
        <f t="shared" si="494"/>
        <v>0</v>
      </c>
      <c r="CG90" s="186">
        <f t="shared" si="495"/>
        <v>0</v>
      </c>
      <c r="CH90" s="180"/>
      <c r="CJ90" s="186">
        <f>T90+BO90+BX90</f>
        <v>0</v>
      </c>
      <c r="CK90" s="187"/>
      <c r="CL90" s="186">
        <f>V90+BP90+BY90</f>
        <v>0</v>
      </c>
      <c r="CM90" s="187"/>
      <c r="CN90" s="186">
        <f>X90+BQ90+BZ90</f>
        <v>0</v>
      </c>
      <c r="CO90" s="187"/>
      <c r="CP90" s="186">
        <f t="shared" si="498"/>
        <v>0</v>
      </c>
      <c r="CQ90" s="187"/>
      <c r="CR90" s="180"/>
    </row>
    <row r="91" spans="1:96" x14ac:dyDescent="0.35">
      <c r="B91" s="201" t="s">
        <v>191</v>
      </c>
      <c r="C91" s="207"/>
      <c r="D91" s="243"/>
      <c r="E91" s="244"/>
      <c r="F91" s="245"/>
      <c r="G91" s="246"/>
      <c r="H91" s="247"/>
      <c r="I91" s="247"/>
      <c r="J91" s="248"/>
      <c r="K91" s="265">
        <f t="shared" si="499"/>
        <v>0</v>
      </c>
      <c r="L91" s="180"/>
      <c r="M91" s="207"/>
      <c r="N91" s="248"/>
      <c r="O91" s="248"/>
      <c r="P91" s="248"/>
      <c r="Q91" s="186">
        <f t="shared" si="480"/>
        <v>0</v>
      </c>
      <c r="R91" s="180"/>
      <c r="S91" s="179"/>
      <c r="T91" s="248"/>
      <c r="U91" s="187"/>
      <c r="V91" s="248"/>
      <c r="W91" s="187"/>
      <c r="X91" s="248"/>
      <c r="Y91" s="264"/>
      <c r="Z91" s="186">
        <f t="shared" si="404"/>
        <v>0</v>
      </c>
      <c r="AA91" s="264"/>
      <c r="AB91" s="180"/>
      <c r="AC91" s="180"/>
      <c r="AD91" s="180"/>
      <c r="AE91" s="179"/>
      <c r="AF91" s="233">
        <f t="shared" si="496"/>
        <v>0</v>
      </c>
      <c r="AG91" s="225">
        <f t="shared" si="481"/>
        <v>0</v>
      </c>
      <c r="AH91" s="234">
        <f t="shared" si="482"/>
        <v>0</v>
      </c>
      <c r="AI91" s="185">
        <f t="shared" si="483"/>
        <v>0</v>
      </c>
      <c r="AJ91" s="185">
        <f t="shared" si="484"/>
        <v>0</v>
      </c>
      <c r="AK91" s="186">
        <f t="shared" si="485"/>
        <v>0</v>
      </c>
      <c r="AL91" s="186">
        <f t="shared" si="486"/>
        <v>0</v>
      </c>
      <c r="AM91" s="180"/>
      <c r="AN91" s="180"/>
      <c r="AO91" s="233">
        <f t="shared" si="497"/>
        <v>0</v>
      </c>
      <c r="AP91" s="225">
        <f t="shared" si="487"/>
        <v>0</v>
      </c>
      <c r="AQ91" s="234">
        <f t="shared" si="488"/>
        <v>0</v>
      </c>
      <c r="AR91" s="185">
        <f t="shared" si="489"/>
        <v>0</v>
      </c>
      <c r="AS91" s="185">
        <f t="shared" si="490"/>
        <v>0</v>
      </c>
      <c r="AT91" s="186">
        <f t="shared" si="491"/>
        <v>0</v>
      </c>
      <c r="AU91" s="186">
        <f t="shared" si="492"/>
        <v>0</v>
      </c>
      <c r="AV91" s="180"/>
      <c r="AW91" s="180"/>
      <c r="AX91" s="186">
        <f>T91+AI91+AR91</f>
        <v>0</v>
      </c>
      <c r="AY91" s="187"/>
      <c r="AZ91" s="185">
        <f>V91+AJ91+AS91</f>
        <v>0</v>
      </c>
      <c r="BA91" s="187"/>
      <c r="BB91" s="186">
        <f>X91+AK91+AT91</f>
        <v>0</v>
      </c>
      <c r="BC91" s="187"/>
      <c r="BD91" s="186">
        <f t="shared" si="493"/>
        <v>0</v>
      </c>
      <c r="BE91" s="187"/>
      <c r="BF91" s="180"/>
      <c r="BG91" s="180"/>
      <c r="BH91" s="180"/>
      <c r="BI91" s="180"/>
      <c r="BL91" s="244"/>
      <c r="BM91" s="245"/>
      <c r="BN91" s="246"/>
      <c r="BO91" s="247"/>
      <c r="BP91" s="247"/>
      <c r="BQ91" s="248"/>
      <c r="BR91" s="265">
        <f t="shared" si="500"/>
        <v>0</v>
      </c>
      <c r="BS91" s="180"/>
      <c r="BU91" s="244"/>
      <c r="BV91" s="245"/>
      <c r="BW91" s="246"/>
      <c r="BX91" s="247"/>
      <c r="BY91" s="247"/>
      <c r="BZ91" s="248"/>
      <c r="CA91" s="265">
        <f t="shared" si="501"/>
        <v>0</v>
      </c>
      <c r="CB91" s="180"/>
      <c r="CD91" s="186">
        <f t="shared" si="494"/>
        <v>0</v>
      </c>
      <c r="CE91" s="185">
        <f t="shared" si="494"/>
        <v>0</v>
      </c>
      <c r="CF91" s="186">
        <f t="shared" si="494"/>
        <v>0</v>
      </c>
      <c r="CG91" s="186">
        <f t="shared" si="495"/>
        <v>0</v>
      </c>
      <c r="CH91" s="180"/>
      <c r="CJ91" s="186">
        <f>T91+BO91+BX91</f>
        <v>0</v>
      </c>
      <c r="CK91" s="187"/>
      <c r="CL91" s="186">
        <f>V91+BP91+BY91</f>
        <v>0</v>
      </c>
      <c r="CM91" s="187"/>
      <c r="CN91" s="186">
        <f>X91+BQ91+BZ91</f>
        <v>0</v>
      </c>
      <c r="CO91" s="187"/>
      <c r="CP91" s="186">
        <f t="shared" si="498"/>
        <v>0</v>
      </c>
      <c r="CQ91" s="187"/>
      <c r="CR91" s="180"/>
    </row>
    <row r="92" spans="1:96" s="79" customFormat="1" x14ac:dyDescent="0.35">
      <c r="A92" s="190">
        <v>3.4</v>
      </c>
      <c r="B92" s="200" t="s">
        <v>169</v>
      </c>
      <c r="C92" s="206"/>
      <c r="D92" s="199"/>
      <c r="E92" s="232"/>
      <c r="F92" s="224"/>
      <c r="G92" s="217"/>
      <c r="H92" s="184">
        <f t="shared" ref="H92:J92" si="502">SUM(H93:H97)</f>
        <v>0</v>
      </c>
      <c r="I92" s="179">
        <f t="shared" si="502"/>
        <v>0</v>
      </c>
      <c r="J92" s="179">
        <f t="shared" si="502"/>
        <v>0</v>
      </c>
      <c r="K92" s="179">
        <f t="shared" ref="K92" si="503">SUM(K93:K97)</f>
        <v>0</v>
      </c>
      <c r="L92" s="179"/>
      <c r="M92" s="206"/>
      <c r="N92" s="184">
        <f t="shared" ref="N92:Q92" si="504">SUM(N93:N97)</f>
        <v>0</v>
      </c>
      <c r="O92" s="179">
        <f t="shared" si="504"/>
        <v>0</v>
      </c>
      <c r="P92" s="179">
        <f t="shared" si="504"/>
        <v>0</v>
      </c>
      <c r="Q92" s="179">
        <f t="shared" si="504"/>
        <v>0</v>
      </c>
      <c r="R92" s="179"/>
      <c r="S92" s="179"/>
      <c r="T92" s="184">
        <f t="shared" ref="T92" si="505">SUM(T93:T97)</f>
        <v>0</v>
      </c>
      <c r="U92" s="179"/>
      <c r="V92" s="179">
        <f t="shared" ref="V92" si="506">SUM(V93:V97)</f>
        <v>0</v>
      </c>
      <c r="W92" s="179"/>
      <c r="X92" s="179">
        <f t="shared" ref="X92" si="507">SUM(X93:X97)</f>
        <v>0</v>
      </c>
      <c r="Y92" s="206"/>
      <c r="Z92" s="179">
        <f t="shared" si="404"/>
        <v>0</v>
      </c>
      <c r="AA92" s="206"/>
      <c r="AB92" s="179"/>
      <c r="AC92" s="179"/>
      <c r="AD92" s="179"/>
      <c r="AE92" s="179"/>
      <c r="AF92" s="232"/>
      <c r="AG92" s="224"/>
      <c r="AH92" s="217"/>
      <c r="AI92" s="184">
        <f t="shared" ref="AI92:AK92" si="508">SUM(AI93:AI97)</f>
        <v>0</v>
      </c>
      <c r="AJ92" s="179">
        <f t="shared" si="508"/>
        <v>0</v>
      </c>
      <c r="AK92" s="179">
        <f t="shared" si="508"/>
        <v>0</v>
      </c>
      <c r="AL92" s="179">
        <f t="shared" ref="AL92" si="509">SUM(AL93:AL97)</f>
        <v>0</v>
      </c>
      <c r="AM92" s="179"/>
      <c r="AN92" s="179"/>
      <c r="AO92" s="232"/>
      <c r="AP92" s="224"/>
      <c r="AQ92" s="217"/>
      <c r="AR92" s="184">
        <f t="shared" ref="AR92:AT92" si="510">SUM(AR93:AR97)</f>
        <v>0</v>
      </c>
      <c r="AS92" s="179">
        <f t="shared" si="510"/>
        <v>0</v>
      </c>
      <c r="AT92" s="179">
        <f t="shared" si="510"/>
        <v>0</v>
      </c>
      <c r="AU92" s="179">
        <f t="shared" ref="AU92" si="511">SUM(AU93:AU97)</f>
        <v>0</v>
      </c>
      <c r="AV92" s="179"/>
      <c r="AW92" s="179"/>
      <c r="AX92" s="184">
        <f>SUM(AX93:AX97)</f>
        <v>0</v>
      </c>
      <c r="AY92" s="179"/>
      <c r="AZ92" s="179">
        <f>SUM(AZ93:AZ97)</f>
        <v>0</v>
      </c>
      <c r="BA92" s="179"/>
      <c r="BB92" s="179">
        <f>SUM(BB93:BB97)</f>
        <v>0</v>
      </c>
      <c r="BC92" s="179"/>
      <c r="BD92" s="179">
        <f t="shared" ref="BD92" si="512">SUM(BD93:BD97)</f>
        <v>0</v>
      </c>
      <c r="BE92" s="179"/>
      <c r="BF92" s="179"/>
      <c r="BG92" s="179"/>
      <c r="BH92" s="179"/>
      <c r="BI92" s="179"/>
      <c r="BJ92" s="78"/>
      <c r="BK92" s="78"/>
      <c r="BL92" s="232"/>
      <c r="BM92" s="224"/>
      <c r="BN92" s="217"/>
      <c r="BO92" s="184">
        <f t="shared" ref="BO92:BR92" si="513">SUM(BO93:BO97)</f>
        <v>0</v>
      </c>
      <c r="BP92" s="179">
        <f t="shared" si="513"/>
        <v>0</v>
      </c>
      <c r="BQ92" s="179">
        <f t="shared" si="513"/>
        <v>0</v>
      </c>
      <c r="BR92" s="179">
        <f t="shared" si="513"/>
        <v>0</v>
      </c>
      <c r="BS92" s="179"/>
      <c r="BT92" s="78"/>
      <c r="BU92" s="232"/>
      <c r="BV92" s="224"/>
      <c r="BW92" s="217"/>
      <c r="BX92" s="184">
        <f t="shared" ref="BX92:CA92" si="514">SUM(BX93:BX97)</f>
        <v>0</v>
      </c>
      <c r="BY92" s="179">
        <f t="shared" si="514"/>
        <v>0</v>
      </c>
      <c r="BZ92" s="179">
        <f t="shared" si="514"/>
        <v>0</v>
      </c>
      <c r="CA92" s="179">
        <f t="shared" si="514"/>
        <v>0</v>
      </c>
      <c r="CB92" s="179"/>
      <c r="CC92" s="78"/>
      <c r="CD92" s="184">
        <f>SUM(CD93:CD97)</f>
        <v>0</v>
      </c>
      <c r="CE92" s="179">
        <f>SUM(CE93:CE97)</f>
        <v>0</v>
      </c>
      <c r="CF92" s="179">
        <f>SUM(CF93:CF97)</f>
        <v>0</v>
      </c>
      <c r="CG92" s="179">
        <f t="shared" ref="CG92" si="515">SUM(CG93:CG97)</f>
        <v>0</v>
      </c>
      <c r="CH92" s="179"/>
      <c r="CI92" s="78"/>
      <c r="CJ92" s="184">
        <f>SUM(CJ93:CJ97)</f>
        <v>0</v>
      </c>
      <c r="CK92" s="179"/>
      <c r="CL92" s="179">
        <f>SUM(CL93:CL97)</f>
        <v>0</v>
      </c>
      <c r="CM92" s="179"/>
      <c r="CN92" s="179">
        <f>SUM(CN93:CN97)</f>
        <v>0</v>
      </c>
      <c r="CO92" s="179"/>
      <c r="CP92" s="179">
        <f t="shared" ref="CP92" si="516">SUM(CP93:CP97)</f>
        <v>0</v>
      </c>
      <c r="CQ92" s="179"/>
      <c r="CR92" s="179"/>
    </row>
    <row r="93" spans="1:96" x14ac:dyDescent="0.35">
      <c r="B93" s="201" t="s">
        <v>191</v>
      </c>
      <c r="C93" s="207"/>
      <c r="D93" s="243"/>
      <c r="E93" s="244"/>
      <c r="F93" s="245"/>
      <c r="G93" s="246"/>
      <c r="H93" s="247"/>
      <c r="I93" s="247"/>
      <c r="J93" s="248"/>
      <c r="K93" s="265">
        <f>F93*G93</f>
        <v>0</v>
      </c>
      <c r="L93" s="180"/>
      <c r="M93" s="207"/>
      <c r="N93" s="248"/>
      <c r="O93" s="248"/>
      <c r="P93" s="248"/>
      <c r="Q93" s="186">
        <f t="shared" ref="Q93:Q97" si="517">SUM(N93:P93)</f>
        <v>0</v>
      </c>
      <c r="R93" s="180"/>
      <c r="S93" s="179"/>
      <c r="T93" s="248"/>
      <c r="U93" s="187"/>
      <c r="V93" s="248"/>
      <c r="W93" s="187"/>
      <c r="X93" s="248"/>
      <c r="Y93" s="264"/>
      <c r="Z93" s="186">
        <f t="shared" si="404"/>
        <v>0</v>
      </c>
      <c r="AA93" s="264"/>
      <c r="AB93" s="180"/>
      <c r="AC93" s="180"/>
      <c r="AD93" s="180"/>
      <c r="AE93" s="179"/>
      <c r="AF93" s="233">
        <f>BL93</f>
        <v>0</v>
      </c>
      <c r="AG93" s="225">
        <f t="shared" ref="AG93:AG97" si="518">BM93</f>
        <v>0</v>
      </c>
      <c r="AH93" s="234">
        <f t="shared" ref="AH93:AH97" si="519">BN93</f>
        <v>0</v>
      </c>
      <c r="AI93" s="185">
        <f t="shared" ref="AI93:AI97" si="520">BO93</f>
        <v>0</v>
      </c>
      <c r="AJ93" s="185">
        <f t="shared" ref="AJ93:AJ97" si="521">BP93</f>
        <v>0</v>
      </c>
      <c r="AK93" s="186">
        <f t="shared" ref="AK93:AK97" si="522">BQ93</f>
        <v>0</v>
      </c>
      <c r="AL93" s="186">
        <f t="shared" ref="AL93:AL97" si="523">SUM(AI93:AK93)</f>
        <v>0</v>
      </c>
      <c r="AM93" s="180"/>
      <c r="AN93" s="180"/>
      <c r="AO93" s="233">
        <f>BU93</f>
        <v>0</v>
      </c>
      <c r="AP93" s="225">
        <f t="shared" ref="AP93:AP97" si="524">BV93</f>
        <v>0</v>
      </c>
      <c r="AQ93" s="234">
        <f t="shared" ref="AQ93:AQ97" si="525">BW93</f>
        <v>0</v>
      </c>
      <c r="AR93" s="185">
        <f t="shared" ref="AR93:AR97" si="526">BX93</f>
        <v>0</v>
      </c>
      <c r="AS93" s="185">
        <f t="shared" ref="AS93:AS97" si="527">BY93</f>
        <v>0</v>
      </c>
      <c r="AT93" s="186">
        <f t="shared" ref="AT93:AT97" si="528">BZ93</f>
        <v>0</v>
      </c>
      <c r="AU93" s="186">
        <f t="shared" ref="AU93:AU97" si="529">SUM(AR93:AT93)</f>
        <v>0</v>
      </c>
      <c r="AV93" s="180"/>
      <c r="AW93" s="180"/>
      <c r="AX93" s="186">
        <f>T93+AI93+AR93</f>
        <v>0</v>
      </c>
      <c r="AY93" s="187"/>
      <c r="AZ93" s="185">
        <f>V93+AJ93+AS93</f>
        <v>0</v>
      </c>
      <c r="BA93" s="187"/>
      <c r="BB93" s="186">
        <f>X93+AK93+AT93</f>
        <v>0</v>
      </c>
      <c r="BC93" s="187"/>
      <c r="BD93" s="186">
        <f t="shared" ref="BD93:BD97" si="530">SUM(AX93:BB93)</f>
        <v>0</v>
      </c>
      <c r="BE93" s="187"/>
      <c r="BF93" s="180"/>
      <c r="BG93" s="180"/>
      <c r="BH93" s="180"/>
      <c r="BI93" s="180"/>
      <c r="BL93" s="244"/>
      <c r="BM93" s="245"/>
      <c r="BN93" s="246"/>
      <c r="BO93" s="247"/>
      <c r="BP93" s="247"/>
      <c r="BQ93" s="248"/>
      <c r="BR93" s="265">
        <f>BM93*BN93</f>
        <v>0</v>
      </c>
      <c r="BS93" s="180"/>
      <c r="BU93" s="244"/>
      <c r="BV93" s="245"/>
      <c r="BW93" s="246"/>
      <c r="BX93" s="247"/>
      <c r="BY93" s="247"/>
      <c r="BZ93" s="248"/>
      <c r="CA93" s="265">
        <f>BV93*BW93</f>
        <v>0</v>
      </c>
      <c r="CB93" s="180"/>
      <c r="CD93" s="186">
        <f t="shared" ref="CD93:CF97" si="531">H93+BO93+BX93</f>
        <v>0</v>
      </c>
      <c r="CE93" s="185">
        <f t="shared" si="531"/>
        <v>0</v>
      </c>
      <c r="CF93" s="186">
        <f t="shared" si="531"/>
        <v>0</v>
      </c>
      <c r="CG93" s="186">
        <f t="shared" ref="CG93:CG97" si="532">SUM(CD93:CF93)</f>
        <v>0</v>
      </c>
      <c r="CH93" s="180"/>
      <c r="CJ93" s="186">
        <f>T93+BO93+BX93</f>
        <v>0</v>
      </c>
      <c r="CK93" s="187"/>
      <c r="CL93" s="186">
        <f>V93+BP93+BY93</f>
        <v>0</v>
      </c>
      <c r="CM93" s="187"/>
      <c r="CN93" s="186">
        <f>X93+BQ93+BZ93</f>
        <v>0</v>
      </c>
      <c r="CO93" s="187"/>
      <c r="CP93" s="186">
        <f>CJ93+CL93+CN93</f>
        <v>0</v>
      </c>
      <c r="CQ93" s="187"/>
      <c r="CR93" s="180"/>
    </row>
    <row r="94" spans="1:96" x14ac:dyDescent="0.35">
      <c r="B94" s="201" t="s">
        <v>191</v>
      </c>
      <c r="C94" s="207"/>
      <c r="D94" s="243"/>
      <c r="E94" s="244"/>
      <c r="F94" s="245"/>
      <c r="G94" s="246"/>
      <c r="H94" s="247"/>
      <c r="I94" s="247"/>
      <c r="J94" s="248"/>
      <c r="K94" s="265">
        <f>F94*G94</f>
        <v>0</v>
      </c>
      <c r="L94" s="180"/>
      <c r="M94" s="207"/>
      <c r="N94" s="248"/>
      <c r="O94" s="248"/>
      <c r="P94" s="248"/>
      <c r="Q94" s="186">
        <f t="shared" si="517"/>
        <v>0</v>
      </c>
      <c r="R94" s="180"/>
      <c r="S94" s="179"/>
      <c r="T94" s="248"/>
      <c r="U94" s="187"/>
      <c r="V94" s="248"/>
      <c r="W94" s="187"/>
      <c r="X94" s="248"/>
      <c r="Y94" s="264"/>
      <c r="Z94" s="186">
        <f t="shared" si="404"/>
        <v>0</v>
      </c>
      <c r="AA94" s="264"/>
      <c r="AB94" s="180"/>
      <c r="AC94" s="180"/>
      <c r="AD94" s="180"/>
      <c r="AE94" s="179"/>
      <c r="AF94" s="233">
        <f t="shared" ref="AF94:AF97" si="533">BL94</f>
        <v>0</v>
      </c>
      <c r="AG94" s="225">
        <f t="shared" si="518"/>
        <v>0</v>
      </c>
      <c r="AH94" s="234">
        <f t="shared" si="519"/>
        <v>0</v>
      </c>
      <c r="AI94" s="185">
        <f t="shared" si="520"/>
        <v>0</v>
      </c>
      <c r="AJ94" s="185">
        <f t="shared" si="521"/>
        <v>0</v>
      </c>
      <c r="AK94" s="186">
        <f t="shared" si="522"/>
        <v>0</v>
      </c>
      <c r="AL94" s="186">
        <f t="shared" si="523"/>
        <v>0</v>
      </c>
      <c r="AM94" s="180"/>
      <c r="AN94" s="180"/>
      <c r="AO94" s="233">
        <f t="shared" ref="AO94:AO97" si="534">BU94</f>
        <v>0</v>
      </c>
      <c r="AP94" s="225">
        <f t="shared" si="524"/>
        <v>0</v>
      </c>
      <c r="AQ94" s="234">
        <f t="shared" si="525"/>
        <v>0</v>
      </c>
      <c r="AR94" s="185">
        <f t="shared" si="526"/>
        <v>0</v>
      </c>
      <c r="AS94" s="185">
        <f t="shared" si="527"/>
        <v>0</v>
      </c>
      <c r="AT94" s="186">
        <f t="shared" si="528"/>
        <v>0</v>
      </c>
      <c r="AU94" s="186">
        <f t="shared" si="529"/>
        <v>0</v>
      </c>
      <c r="AV94" s="180"/>
      <c r="AW94" s="180"/>
      <c r="AX94" s="186">
        <f>T94+AI94+AR94</f>
        <v>0</v>
      </c>
      <c r="AY94" s="187"/>
      <c r="AZ94" s="185">
        <f>V94+AJ94+AS94</f>
        <v>0</v>
      </c>
      <c r="BA94" s="187"/>
      <c r="BB94" s="186">
        <f>X94+AK94+AT94</f>
        <v>0</v>
      </c>
      <c r="BC94" s="187"/>
      <c r="BD94" s="186">
        <f t="shared" si="530"/>
        <v>0</v>
      </c>
      <c r="BE94" s="187"/>
      <c r="BF94" s="180"/>
      <c r="BG94" s="180"/>
      <c r="BH94" s="180"/>
      <c r="BI94" s="180"/>
      <c r="BL94" s="244"/>
      <c r="BM94" s="245"/>
      <c r="BN94" s="246"/>
      <c r="BO94" s="247"/>
      <c r="BP94" s="247"/>
      <c r="BQ94" s="248"/>
      <c r="BR94" s="265">
        <f>BM94*BN94</f>
        <v>0</v>
      </c>
      <c r="BS94" s="180"/>
      <c r="BU94" s="244"/>
      <c r="BV94" s="245"/>
      <c r="BW94" s="246"/>
      <c r="BX94" s="247"/>
      <c r="BY94" s="247"/>
      <c r="BZ94" s="248"/>
      <c r="CA94" s="265">
        <f>BV94*BW94</f>
        <v>0</v>
      </c>
      <c r="CB94" s="180"/>
      <c r="CD94" s="186">
        <f t="shared" si="531"/>
        <v>0</v>
      </c>
      <c r="CE94" s="185">
        <f t="shared" si="531"/>
        <v>0</v>
      </c>
      <c r="CF94" s="186">
        <f t="shared" si="531"/>
        <v>0</v>
      </c>
      <c r="CG94" s="186">
        <f t="shared" si="532"/>
        <v>0</v>
      </c>
      <c r="CH94" s="180"/>
      <c r="CJ94" s="186">
        <f>T94+BO94+BX94</f>
        <v>0</v>
      </c>
      <c r="CK94" s="187"/>
      <c r="CL94" s="186">
        <f>V94+BP94+BY94</f>
        <v>0</v>
      </c>
      <c r="CM94" s="187"/>
      <c r="CN94" s="186">
        <f>X94+BQ94+BZ94</f>
        <v>0</v>
      </c>
      <c r="CO94" s="187"/>
      <c r="CP94" s="186">
        <f t="shared" ref="CP94:CP97" si="535">CJ94+CL94+CN94</f>
        <v>0</v>
      </c>
      <c r="CQ94" s="187"/>
      <c r="CR94" s="180"/>
    </row>
    <row r="95" spans="1:96" x14ac:dyDescent="0.35">
      <c r="B95" s="201" t="s">
        <v>191</v>
      </c>
      <c r="C95" s="207"/>
      <c r="D95" s="243"/>
      <c r="E95" s="244"/>
      <c r="F95" s="245"/>
      <c r="G95" s="246"/>
      <c r="H95" s="247"/>
      <c r="I95" s="247"/>
      <c r="J95" s="248"/>
      <c r="K95" s="265">
        <f t="shared" ref="K95:K97" si="536">F95*G95</f>
        <v>0</v>
      </c>
      <c r="L95" s="180"/>
      <c r="M95" s="207"/>
      <c r="N95" s="248"/>
      <c r="O95" s="248"/>
      <c r="P95" s="248"/>
      <c r="Q95" s="186">
        <f t="shared" si="517"/>
        <v>0</v>
      </c>
      <c r="R95" s="180"/>
      <c r="S95" s="179"/>
      <c r="T95" s="248"/>
      <c r="U95" s="187"/>
      <c r="V95" s="248"/>
      <c r="W95" s="187"/>
      <c r="X95" s="248"/>
      <c r="Y95" s="264"/>
      <c r="Z95" s="186">
        <f t="shared" si="404"/>
        <v>0</v>
      </c>
      <c r="AA95" s="264"/>
      <c r="AB95" s="180"/>
      <c r="AC95" s="180"/>
      <c r="AD95" s="180"/>
      <c r="AE95" s="179"/>
      <c r="AF95" s="233">
        <f t="shared" si="533"/>
        <v>0</v>
      </c>
      <c r="AG95" s="225">
        <f t="shared" si="518"/>
        <v>0</v>
      </c>
      <c r="AH95" s="234">
        <f t="shared" si="519"/>
        <v>0</v>
      </c>
      <c r="AI95" s="185">
        <f t="shared" si="520"/>
        <v>0</v>
      </c>
      <c r="AJ95" s="185">
        <f t="shared" si="521"/>
        <v>0</v>
      </c>
      <c r="AK95" s="186">
        <f t="shared" si="522"/>
        <v>0</v>
      </c>
      <c r="AL95" s="186">
        <f t="shared" si="523"/>
        <v>0</v>
      </c>
      <c r="AM95" s="180"/>
      <c r="AN95" s="180"/>
      <c r="AO95" s="233">
        <f t="shared" si="534"/>
        <v>0</v>
      </c>
      <c r="AP95" s="225">
        <f t="shared" si="524"/>
        <v>0</v>
      </c>
      <c r="AQ95" s="234">
        <f t="shared" si="525"/>
        <v>0</v>
      </c>
      <c r="AR95" s="185">
        <f t="shared" si="526"/>
        <v>0</v>
      </c>
      <c r="AS95" s="185">
        <f t="shared" si="527"/>
        <v>0</v>
      </c>
      <c r="AT95" s="186">
        <f t="shared" si="528"/>
        <v>0</v>
      </c>
      <c r="AU95" s="186">
        <f t="shared" si="529"/>
        <v>0</v>
      </c>
      <c r="AV95" s="180"/>
      <c r="AW95" s="180"/>
      <c r="AX95" s="186">
        <f>T95+AI95+AR95</f>
        <v>0</v>
      </c>
      <c r="AY95" s="187"/>
      <c r="AZ95" s="185">
        <f>V95+AJ95+AS95</f>
        <v>0</v>
      </c>
      <c r="BA95" s="187"/>
      <c r="BB95" s="186">
        <f>X95+AK95+AT95</f>
        <v>0</v>
      </c>
      <c r="BC95" s="187"/>
      <c r="BD95" s="186">
        <f t="shared" si="530"/>
        <v>0</v>
      </c>
      <c r="BE95" s="187"/>
      <c r="BF95" s="180"/>
      <c r="BG95" s="180"/>
      <c r="BH95" s="180"/>
      <c r="BI95" s="180"/>
      <c r="BL95" s="244"/>
      <c r="BM95" s="245"/>
      <c r="BN95" s="246"/>
      <c r="BO95" s="247"/>
      <c r="BP95" s="247"/>
      <c r="BQ95" s="248"/>
      <c r="BR95" s="265">
        <f t="shared" ref="BR95:BR97" si="537">BM95*BN95</f>
        <v>0</v>
      </c>
      <c r="BS95" s="180"/>
      <c r="BU95" s="244"/>
      <c r="BV95" s="245"/>
      <c r="BW95" s="246"/>
      <c r="BX95" s="247"/>
      <c r="BY95" s="247"/>
      <c r="BZ95" s="248"/>
      <c r="CA95" s="265">
        <f t="shared" ref="CA95:CA97" si="538">BV95*BW95</f>
        <v>0</v>
      </c>
      <c r="CB95" s="180"/>
      <c r="CD95" s="186">
        <f t="shared" si="531"/>
        <v>0</v>
      </c>
      <c r="CE95" s="185">
        <f t="shared" si="531"/>
        <v>0</v>
      </c>
      <c r="CF95" s="186">
        <f t="shared" si="531"/>
        <v>0</v>
      </c>
      <c r="CG95" s="186">
        <f t="shared" si="532"/>
        <v>0</v>
      </c>
      <c r="CH95" s="180"/>
      <c r="CJ95" s="186">
        <f>T95+BO95+BX95</f>
        <v>0</v>
      </c>
      <c r="CK95" s="187"/>
      <c r="CL95" s="186">
        <f>V95+BP95+BY95</f>
        <v>0</v>
      </c>
      <c r="CM95" s="187"/>
      <c r="CN95" s="186">
        <f>X95+BQ95+BZ95</f>
        <v>0</v>
      </c>
      <c r="CO95" s="187"/>
      <c r="CP95" s="186">
        <f t="shared" si="535"/>
        <v>0</v>
      </c>
      <c r="CQ95" s="187"/>
      <c r="CR95" s="180"/>
    </row>
    <row r="96" spans="1:96" x14ac:dyDescent="0.35">
      <c r="B96" s="201" t="s">
        <v>191</v>
      </c>
      <c r="C96" s="207"/>
      <c r="D96" s="243"/>
      <c r="E96" s="244"/>
      <c r="F96" s="245"/>
      <c r="G96" s="246"/>
      <c r="H96" s="247"/>
      <c r="I96" s="247"/>
      <c r="J96" s="248"/>
      <c r="K96" s="265">
        <f t="shared" si="536"/>
        <v>0</v>
      </c>
      <c r="L96" s="180"/>
      <c r="M96" s="207"/>
      <c r="N96" s="248"/>
      <c r="O96" s="248"/>
      <c r="P96" s="248"/>
      <c r="Q96" s="186">
        <f t="shared" si="517"/>
        <v>0</v>
      </c>
      <c r="R96" s="180"/>
      <c r="S96" s="179"/>
      <c r="T96" s="248"/>
      <c r="U96" s="187"/>
      <c r="V96" s="248"/>
      <c r="W96" s="187"/>
      <c r="X96" s="248"/>
      <c r="Y96" s="264"/>
      <c r="Z96" s="186">
        <f t="shared" si="404"/>
        <v>0</v>
      </c>
      <c r="AA96" s="264"/>
      <c r="AB96" s="180"/>
      <c r="AC96" s="180"/>
      <c r="AD96" s="180"/>
      <c r="AE96" s="179"/>
      <c r="AF96" s="233">
        <f t="shared" si="533"/>
        <v>0</v>
      </c>
      <c r="AG96" s="225">
        <f t="shared" si="518"/>
        <v>0</v>
      </c>
      <c r="AH96" s="234">
        <f t="shared" si="519"/>
        <v>0</v>
      </c>
      <c r="AI96" s="185">
        <f t="shared" si="520"/>
        <v>0</v>
      </c>
      <c r="AJ96" s="185">
        <f t="shared" si="521"/>
        <v>0</v>
      </c>
      <c r="AK96" s="186">
        <f t="shared" si="522"/>
        <v>0</v>
      </c>
      <c r="AL96" s="186">
        <f t="shared" si="523"/>
        <v>0</v>
      </c>
      <c r="AM96" s="180"/>
      <c r="AN96" s="180"/>
      <c r="AO96" s="233">
        <f t="shared" si="534"/>
        <v>0</v>
      </c>
      <c r="AP96" s="225">
        <f t="shared" si="524"/>
        <v>0</v>
      </c>
      <c r="AQ96" s="234">
        <f t="shared" si="525"/>
        <v>0</v>
      </c>
      <c r="AR96" s="185">
        <f t="shared" si="526"/>
        <v>0</v>
      </c>
      <c r="AS96" s="185">
        <f t="shared" si="527"/>
        <v>0</v>
      </c>
      <c r="AT96" s="186">
        <f t="shared" si="528"/>
        <v>0</v>
      </c>
      <c r="AU96" s="186">
        <f t="shared" si="529"/>
        <v>0</v>
      </c>
      <c r="AV96" s="180"/>
      <c r="AW96" s="180"/>
      <c r="AX96" s="186">
        <f>T96+AI96+AR96</f>
        <v>0</v>
      </c>
      <c r="AY96" s="187"/>
      <c r="AZ96" s="185">
        <f>V96+AJ96+AS96</f>
        <v>0</v>
      </c>
      <c r="BA96" s="187"/>
      <c r="BB96" s="186">
        <f>X96+AK96+AT96</f>
        <v>0</v>
      </c>
      <c r="BC96" s="187"/>
      <c r="BD96" s="186">
        <f t="shared" si="530"/>
        <v>0</v>
      </c>
      <c r="BE96" s="187"/>
      <c r="BF96" s="180"/>
      <c r="BG96" s="180"/>
      <c r="BH96" s="180"/>
      <c r="BI96" s="180"/>
      <c r="BL96" s="244"/>
      <c r="BM96" s="245"/>
      <c r="BN96" s="246"/>
      <c r="BO96" s="247"/>
      <c r="BP96" s="247"/>
      <c r="BQ96" s="248"/>
      <c r="BR96" s="265">
        <f t="shared" si="537"/>
        <v>0</v>
      </c>
      <c r="BS96" s="180"/>
      <c r="BU96" s="244"/>
      <c r="BV96" s="245"/>
      <c r="BW96" s="246"/>
      <c r="BX96" s="247"/>
      <c r="BY96" s="247"/>
      <c r="BZ96" s="248"/>
      <c r="CA96" s="265">
        <f t="shared" si="538"/>
        <v>0</v>
      </c>
      <c r="CB96" s="180"/>
      <c r="CD96" s="186">
        <f t="shared" si="531"/>
        <v>0</v>
      </c>
      <c r="CE96" s="185">
        <f t="shared" si="531"/>
        <v>0</v>
      </c>
      <c r="CF96" s="186">
        <f t="shared" si="531"/>
        <v>0</v>
      </c>
      <c r="CG96" s="186">
        <f t="shared" si="532"/>
        <v>0</v>
      </c>
      <c r="CH96" s="180"/>
      <c r="CJ96" s="186">
        <f>T96+BO96+BX96</f>
        <v>0</v>
      </c>
      <c r="CK96" s="187"/>
      <c r="CL96" s="186">
        <f>V96+BP96+BY96</f>
        <v>0</v>
      </c>
      <c r="CM96" s="187"/>
      <c r="CN96" s="186">
        <f>X96+BQ96+BZ96</f>
        <v>0</v>
      </c>
      <c r="CO96" s="187"/>
      <c r="CP96" s="186">
        <f t="shared" si="535"/>
        <v>0</v>
      </c>
      <c r="CQ96" s="187"/>
      <c r="CR96" s="180"/>
    </row>
    <row r="97" spans="1:96" x14ac:dyDescent="0.35">
      <c r="B97" s="201" t="s">
        <v>191</v>
      </c>
      <c r="C97" s="207"/>
      <c r="D97" s="243"/>
      <c r="E97" s="244"/>
      <c r="F97" s="245"/>
      <c r="G97" s="246"/>
      <c r="H97" s="247"/>
      <c r="I97" s="247"/>
      <c r="J97" s="248"/>
      <c r="K97" s="265">
        <f t="shared" si="536"/>
        <v>0</v>
      </c>
      <c r="L97" s="180"/>
      <c r="M97" s="207"/>
      <c r="N97" s="248"/>
      <c r="O97" s="248"/>
      <c r="P97" s="248"/>
      <c r="Q97" s="186">
        <f t="shared" si="517"/>
        <v>0</v>
      </c>
      <c r="R97" s="180"/>
      <c r="S97" s="179"/>
      <c r="T97" s="248"/>
      <c r="U97" s="187"/>
      <c r="V97" s="248"/>
      <c r="W97" s="187"/>
      <c r="X97" s="248"/>
      <c r="Y97" s="264"/>
      <c r="Z97" s="186">
        <f t="shared" si="404"/>
        <v>0</v>
      </c>
      <c r="AA97" s="264"/>
      <c r="AB97" s="180"/>
      <c r="AC97" s="180"/>
      <c r="AD97" s="180"/>
      <c r="AE97" s="179"/>
      <c r="AF97" s="233">
        <f t="shared" si="533"/>
        <v>0</v>
      </c>
      <c r="AG97" s="225">
        <f t="shared" si="518"/>
        <v>0</v>
      </c>
      <c r="AH97" s="234">
        <f t="shared" si="519"/>
        <v>0</v>
      </c>
      <c r="AI97" s="185">
        <f t="shared" si="520"/>
        <v>0</v>
      </c>
      <c r="AJ97" s="185">
        <f t="shared" si="521"/>
        <v>0</v>
      </c>
      <c r="AK97" s="186">
        <f t="shared" si="522"/>
        <v>0</v>
      </c>
      <c r="AL97" s="186">
        <f t="shared" si="523"/>
        <v>0</v>
      </c>
      <c r="AM97" s="180"/>
      <c r="AN97" s="180"/>
      <c r="AO97" s="233">
        <f t="shared" si="534"/>
        <v>0</v>
      </c>
      <c r="AP97" s="225">
        <f t="shared" si="524"/>
        <v>0</v>
      </c>
      <c r="AQ97" s="234">
        <f t="shared" si="525"/>
        <v>0</v>
      </c>
      <c r="AR97" s="185">
        <f t="shared" si="526"/>
        <v>0</v>
      </c>
      <c r="AS97" s="185">
        <f t="shared" si="527"/>
        <v>0</v>
      </c>
      <c r="AT97" s="186">
        <f t="shared" si="528"/>
        <v>0</v>
      </c>
      <c r="AU97" s="186">
        <f t="shared" si="529"/>
        <v>0</v>
      </c>
      <c r="AV97" s="180"/>
      <c r="AW97" s="180"/>
      <c r="AX97" s="186">
        <f>T97+AI97+AR97</f>
        <v>0</v>
      </c>
      <c r="AY97" s="187"/>
      <c r="AZ97" s="185">
        <f>V97+AJ97+AS97</f>
        <v>0</v>
      </c>
      <c r="BA97" s="187"/>
      <c r="BB97" s="186">
        <f>X97+AK97+AT97</f>
        <v>0</v>
      </c>
      <c r="BC97" s="187"/>
      <c r="BD97" s="186">
        <f t="shared" si="530"/>
        <v>0</v>
      </c>
      <c r="BE97" s="187"/>
      <c r="BF97" s="180"/>
      <c r="BG97" s="180"/>
      <c r="BH97" s="180"/>
      <c r="BI97" s="180"/>
      <c r="BL97" s="244"/>
      <c r="BM97" s="245"/>
      <c r="BN97" s="246"/>
      <c r="BO97" s="247"/>
      <c r="BP97" s="247"/>
      <c r="BQ97" s="248"/>
      <c r="BR97" s="265">
        <f t="shared" si="537"/>
        <v>0</v>
      </c>
      <c r="BS97" s="180"/>
      <c r="BU97" s="244"/>
      <c r="BV97" s="245"/>
      <c r="BW97" s="246"/>
      <c r="BX97" s="247"/>
      <c r="BY97" s="247"/>
      <c r="BZ97" s="248"/>
      <c r="CA97" s="265">
        <f t="shared" si="538"/>
        <v>0</v>
      </c>
      <c r="CB97" s="180"/>
      <c r="CD97" s="186">
        <f t="shared" si="531"/>
        <v>0</v>
      </c>
      <c r="CE97" s="185">
        <f t="shared" si="531"/>
        <v>0</v>
      </c>
      <c r="CF97" s="186">
        <f t="shared" si="531"/>
        <v>0</v>
      </c>
      <c r="CG97" s="186">
        <f t="shared" si="532"/>
        <v>0</v>
      </c>
      <c r="CH97" s="180"/>
      <c r="CJ97" s="186">
        <f>T97+BO97+BX97</f>
        <v>0</v>
      </c>
      <c r="CK97" s="187"/>
      <c r="CL97" s="186">
        <f>V97+BP97+BY97</f>
        <v>0</v>
      </c>
      <c r="CM97" s="187"/>
      <c r="CN97" s="186">
        <f>X97+BQ97+BZ97</f>
        <v>0</v>
      </c>
      <c r="CO97" s="187"/>
      <c r="CP97" s="186">
        <f t="shared" si="535"/>
        <v>0</v>
      </c>
      <c r="CQ97" s="187"/>
      <c r="CR97" s="180"/>
    </row>
    <row r="98" spans="1:96" s="79" customFormat="1" x14ac:dyDescent="0.35">
      <c r="A98" s="190">
        <v>3.5</v>
      </c>
      <c r="B98" s="200" t="s">
        <v>169</v>
      </c>
      <c r="C98" s="206"/>
      <c r="D98" s="199"/>
      <c r="E98" s="232"/>
      <c r="F98" s="224"/>
      <c r="G98" s="217"/>
      <c r="H98" s="179">
        <f t="shared" ref="H98:J98" si="539">SUM(H99:H103)</f>
        <v>0</v>
      </c>
      <c r="I98" s="179">
        <f t="shared" si="539"/>
        <v>0</v>
      </c>
      <c r="J98" s="179">
        <f t="shared" si="539"/>
        <v>0</v>
      </c>
      <c r="K98" s="179">
        <f t="shared" ref="K98" si="540">SUM(K99:K103)</f>
        <v>0</v>
      </c>
      <c r="L98" s="179"/>
      <c r="M98" s="206"/>
      <c r="N98" s="184">
        <f t="shared" ref="N98:Q98" si="541">SUM(N99:N103)</f>
        <v>0</v>
      </c>
      <c r="O98" s="179">
        <f t="shared" si="541"/>
        <v>0</v>
      </c>
      <c r="P98" s="179">
        <f t="shared" si="541"/>
        <v>0</v>
      </c>
      <c r="Q98" s="179">
        <f t="shared" si="541"/>
        <v>0</v>
      </c>
      <c r="R98" s="179"/>
      <c r="S98" s="179"/>
      <c r="T98" s="184">
        <f t="shared" ref="T98" si="542">SUM(T99:T103)</f>
        <v>0</v>
      </c>
      <c r="U98" s="179"/>
      <c r="V98" s="179">
        <f t="shared" ref="V98" si="543">SUM(V99:V103)</f>
        <v>0</v>
      </c>
      <c r="W98" s="179"/>
      <c r="X98" s="179">
        <f t="shared" ref="X98" si="544">SUM(X99:X103)</f>
        <v>0</v>
      </c>
      <c r="Y98" s="206"/>
      <c r="Z98" s="179">
        <f t="shared" si="404"/>
        <v>0</v>
      </c>
      <c r="AA98" s="206"/>
      <c r="AB98" s="179"/>
      <c r="AC98" s="179"/>
      <c r="AD98" s="179"/>
      <c r="AE98" s="179"/>
      <c r="AF98" s="232"/>
      <c r="AG98" s="224"/>
      <c r="AH98" s="217"/>
      <c r="AI98" s="179">
        <f t="shared" ref="AI98:AL98" si="545">SUM(AI99:AI103)</f>
        <v>0</v>
      </c>
      <c r="AJ98" s="179">
        <f t="shared" si="545"/>
        <v>0</v>
      </c>
      <c r="AK98" s="179">
        <f t="shared" si="545"/>
        <v>0</v>
      </c>
      <c r="AL98" s="179">
        <f t="shared" si="545"/>
        <v>0</v>
      </c>
      <c r="AM98" s="179"/>
      <c r="AN98" s="179"/>
      <c r="AO98" s="232"/>
      <c r="AP98" s="224"/>
      <c r="AQ98" s="217"/>
      <c r="AR98" s="179">
        <f t="shared" ref="AR98:AU98" si="546">SUM(AR99:AR103)</f>
        <v>0</v>
      </c>
      <c r="AS98" s="179">
        <f t="shared" si="546"/>
        <v>0</v>
      </c>
      <c r="AT98" s="179">
        <f t="shared" si="546"/>
        <v>0</v>
      </c>
      <c r="AU98" s="179">
        <f t="shared" si="546"/>
        <v>0</v>
      </c>
      <c r="AV98" s="179"/>
      <c r="AW98" s="179"/>
      <c r="AX98" s="179">
        <f>SUM(AX99:AX103)</f>
        <v>0</v>
      </c>
      <c r="AY98" s="179"/>
      <c r="AZ98" s="179">
        <f>SUM(AZ99:AZ103)</f>
        <v>0</v>
      </c>
      <c r="BA98" s="179"/>
      <c r="BB98" s="179">
        <f>SUM(BB99:BB103)</f>
        <v>0</v>
      </c>
      <c r="BC98" s="179"/>
      <c r="BD98" s="179">
        <f t="shared" ref="BD98" si="547">SUM(BD99:BD103)</f>
        <v>0</v>
      </c>
      <c r="BE98" s="179"/>
      <c r="BF98" s="179"/>
      <c r="BG98" s="179"/>
      <c r="BH98" s="179"/>
      <c r="BI98" s="179"/>
      <c r="BJ98" s="78"/>
      <c r="BK98" s="78"/>
      <c r="BL98" s="232"/>
      <c r="BM98" s="224"/>
      <c r="BN98" s="217"/>
      <c r="BO98" s="179">
        <f t="shared" ref="BO98:BR98" si="548">SUM(BO99:BO103)</f>
        <v>0</v>
      </c>
      <c r="BP98" s="179">
        <f t="shared" si="548"/>
        <v>0</v>
      </c>
      <c r="BQ98" s="179">
        <f t="shared" si="548"/>
        <v>0</v>
      </c>
      <c r="BR98" s="179">
        <f t="shared" si="548"/>
        <v>0</v>
      </c>
      <c r="BS98" s="179"/>
      <c r="BT98" s="78"/>
      <c r="BU98" s="232"/>
      <c r="BV98" s="224"/>
      <c r="BW98" s="217"/>
      <c r="BX98" s="179">
        <f t="shared" ref="BX98:CA98" si="549">SUM(BX99:BX103)</f>
        <v>0</v>
      </c>
      <c r="BY98" s="179">
        <f t="shared" si="549"/>
        <v>0</v>
      </c>
      <c r="BZ98" s="179">
        <f t="shared" si="549"/>
        <v>0</v>
      </c>
      <c r="CA98" s="179">
        <f t="shared" si="549"/>
        <v>0</v>
      </c>
      <c r="CB98" s="179"/>
      <c r="CC98" s="78"/>
      <c r="CD98" s="179">
        <f>SUM(CD99:CD103)</f>
        <v>0</v>
      </c>
      <c r="CE98" s="179">
        <f>SUM(CE99:CE103)</f>
        <v>0</v>
      </c>
      <c r="CF98" s="179">
        <f>SUM(CF99:CF103)</f>
        <v>0</v>
      </c>
      <c r="CG98" s="179">
        <f t="shared" ref="CG98" si="550">SUM(CG99:CG103)</f>
        <v>0</v>
      </c>
      <c r="CH98" s="179"/>
      <c r="CI98" s="78"/>
      <c r="CJ98" s="184">
        <f>SUM(CJ99:CJ103)</f>
        <v>0</v>
      </c>
      <c r="CK98" s="179"/>
      <c r="CL98" s="179">
        <f>SUM(CL99:CL103)</f>
        <v>0</v>
      </c>
      <c r="CM98" s="179"/>
      <c r="CN98" s="179">
        <f>SUM(CN99:CN103)</f>
        <v>0</v>
      </c>
      <c r="CO98" s="179"/>
      <c r="CP98" s="179">
        <f t="shared" ref="CP98" si="551">SUM(CP99:CP103)</f>
        <v>0</v>
      </c>
      <c r="CQ98" s="179"/>
      <c r="CR98" s="179"/>
    </row>
    <row r="99" spans="1:96" x14ac:dyDescent="0.35">
      <c r="B99" s="201" t="s">
        <v>191</v>
      </c>
      <c r="C99" s="207"/>
      <c r="D99" s="243"/>
      <c r="E99" s="244"/>
      <c r="F99" s="245"/>
      <c r="G99" s="246"/>
      <c r="H99" s="247"/>
      <c r="I99" s="247"/>
      <c r="J99" s="248"/>
      <c r="K99" s="265">
        <f>F99*G99</f>
        <v>0</v>
      </c>
      <c r="L99" s="180"/>
      <c r="M99" s="207"/>
      <c r="N99" s="248"/>
      <c r="O99" s="248"/>
      <c r="P99" s="248"/>
      <c r="Q99" s="186">
        <f t="shared" ref="Q99:Q103" si="552">SUM(N99:P99)</f>
        <v>0</v>
      </c>
      <c r="R99" s="180"/>
      <c r="S99" s="179"/>
      <c r="T99" s="248"/>
      <c r="U99" s="187"/>
      <c r="V99" s="248"/>
      <c r="W99" s="187"/>
      <c r="X99" s="248"/>
      <c r="Y99" s="264"/>
      <c r="Z99" s="186">
        <f t="shared" si="404"/>
        <v>0</v>
      </c>
      <c r="AA99" s="264"/>
      <c r="AB99" s="180"/>
      <c r="AC99" s="180"/>
      <c r="AD99" s="180"/>
      <c r="AE99" s="179"/>
      <c r="AF99" s="233">
        <f>BL99</f>
        <v>0</v>
      </c>
      <c r="AG99" s="225">
        <f t="shared" ref="AG99:AG103" si="553">BM99</f>
        <v>0</v>
      </c>
      <c r="AH99" s="234">
        <f t="shared" ref="AH99:AH103" si="554">BN99</f>
        <v>0</v>
      </c>
      <c r="AI99" s="185">
        <f t="shared" ref="AI99:AI103" si="555">BO99</f>
        <v>0</v>
      </c>
      <c r="AJ99" s="185">
        <f t="shared" ref="AJ99:AJ103" si="556">BP99</f>
        <v>0</v>
      </c>
      <c r="AK99" s="186">
        <f t="shared" ref="AK99:AK103" si="557">BQ99</f>
        <v>0</v>
      </c>
      <c r="AL99" s="186">
        <f t="shared" ref="AL99:AL103" si="558">SUM(AI99:AK99)</f>
        <v>0</v>
      </c>
      <c r="AM99" s="180"/>
      <c r="AN99" s="180"/>
      <c r="AO99" s="233">
        <f>BU99</f>
        <v>0</v>
      </c>
      <c r="AP99" s="225">
        <f t="shared" ref="AP99:AP103" si="559">BV99</f>
        <v>0</v>
      </c>
      <c r="AQ99" s="234">
        <f t="shared" ref="AQ99:AQ103" si="560">BW99</f>
        <v>0</v>
      </c>
      <c r="AR99" s="185">
        <f t="shared" ref="AR99:AR103" si="561">BX99</f>
        <v>0</v>
      </c>
      <c r="AS99" s="185">
        <f t="shared" ref="AS99:AS103" si="562">BY99</f>
        <v>0</v>
      </c>
      <c r="AT99" s="186">
        <f t="shared" ref="AT99:AT103" si="563">BZ99</f>
        <v>0</v>
      </c>
      <c r="AU99" s="186">
        <f t="shared" ref="AU99:AU103" si="564">SUM(AR99:AT99)</f>
        <v>0</v>
      </c>
      <c r="AV99" s="180"/>
      <c r="AW99" s="180"/>
      <c r="AX99" s="186">
        <f>T99+AI99+AR99</f>
        <v>0</v>
      </c>
      <c r="AY99" s="187"/>
      <c r="AZ99" s="185">
        <f>V99+AJ99+AS99</f>
        <v>0</v>
      </c>
      <c r="BA99" s="187"/>
      <c r="BB99" s="186">
        <f>X99+AK99+AT99</f>
        <v>0</v>
      </c>
      <c r="BC99" s="187"/>
      <c r="BD99" s="186">
        <f t="shared" ref="BD99:BD103" si="565">SUM(AX99:BB99)</f>
        <v>0</v>
      </c>
      <c r="BE99" s="187"/>
      <c r="BF99" s="180"/>
      <c r="BG99" s="180"/>
      <c r="BH99" s="180"/>
      <c r="BI99" s="180"/>
      <c r="BL99" s="244"/>
      <c r="BM99" s="245"/>
      <c r="BN99" s="246"/>
      <c r="BO99" s="247"/>
      <c r="BP99" s="247"/>
      <c r="BQ99" s="248"/>
      <c r="BR99" s="265">
        <f>BM99*BN99</f>
        <v>0</v>
      </c>
      <c r="BS99" s="180"/>
      <c r="BU99" s="244"/>
      <c r="BV99" s="245"/>
      <c r="BW99" s="246"/>
      <c r="BX99" s="247"/>
      <c r="BY99" s="247"/>
      <c r="BZ99" s="248"/>
      <c r="CA99" s="265">
        <f>BV99*BW99</f>
        <v>0</v>
      </c>
      <c r="CB99" s="180"/>
      <c r="CD99" s="186">
        <f t="shared" ref="CD99:CF103" si="566">H99+BO99+BX99</f>
        <v>0</v>
      </c>
      <c r="CE99" s="185">
        <f t="shared" si="566"/>
        <v>0</v>
      </c>
      <c r="CF99" s="186">
        <f t="shared" si="566"/>
        <v>0</v>
      </c>
      <c r="CG99" s="186">
        <f t="shared" ref="CG99:CG103" si="567">SUM(CD99:CF99)</f>
        <v>0</v>
      </c>
      <c r="CH99" s="180"/>
      <c r="CJ99" s="186">
        <f>T99+BO99+BX99</f>
        <v>0</v>
      </c>
      <c r="CK99" s="187"/>
      <c r="CL99" s="186">
        <f>V99+BP99+BY99</f>
        <v>0</v>
      </c>
      <c r="CM99" s="187"/>
      <c r="CN99" s="186">
        <f>X99+BQ99+BZ99</f>
        <v>0</v>
      </c>
      <c r="CO99" s="187"/>
      <c r="CP99" s="186">
        <f>CJ99+CL99+CN99</f>
        <v>0</v>
      </c>
      <c r="CQ99" s="187"/>
      <c r="CR99" s="180"/>
    </row>
    <row r="100" spans="1:96" x14ac:dyDescent="0.35">
      <c r="B100" s="201" t="s">
        <v>191</v>
      </c>
      <c r="C100" s="207"/>
      <c r="D100" s="243"/>
      <c r="E100" s="244"/>
      <c r="F100" s="245"/>
      <c r="G100" s="246"/>
      <c r="H100" s="247"/>
      <c r="I100" s="247"/>
      <c r="J100" s="248"/>
      <c r="K100" s="265">
        <f>F100*G100</f>
        <v>0</v>
      </c>
      <c r="L100" s="180"/>
      <c r="M100" s="207"/>
      <c r="N100" s="248"/>
      <c r="O100" s="248"/>
      <c r="P100" s="248"/>
      <c r="Q100" s="186">
        <f t="shared" si="552"/>
        <v>0</v>
      </c>
      <c r="R100" s="180"/>
      <c r="S100" s="179"/>
      <c r="T100" s="248"/>
      <c r="U100" s="187"/>
      <c r="V100" s="248"/>
      <c r="W100" s="187"/>
      <c r="X100" s="248"/>
      <c r="Y100" s="264"/>
      <c r="Z100" s="186">
        <f t="shared" si="404"/>
        <v>0</v>
      </c>
      <c r="AA100" s="264"/>
      <c r="AB100" s="180"/>
      <c r="AC100" s="180"/>
      <c r="AD100" s="180"/>
      <c r="AE100" s="179"/>
      <c r="AF100" s="233">
        <f t="shared" ref="AF100:AF103" si="568">BL100</f>
        <v>0</v>
      </c>
      <c r="AG100" s="225">
        <f t="shared" si="553"/>
        <v>0</v>
      </c>
      <c r="AH100" s="234">
        <f t="shared" si="554"/>
        <v>0</v>
      </c>
      <c r="AI100" s="185">
        <f t="shared" si="555"/>
        <v>0</v>
      </c>
      <c r="AJ100" s="185">
        <f t="shared" si="556"/>
        <v>0</v>
      </c>
      <c r="AK100" s="186">
        <f t="shared" si="557"/>
        <v>0</v>
      </c>
      <c r="AL100" s="186">
        <f t="shared" si="558"/>
        <v>0</v>
      </c>
      <c r="AM100" s="180"/>
      <c r="AN100" s="180"/>
      <c r="AO100" s="233">
        <f t="shared" ref="AO100:AO103" si="569">BU100</f>
        <v>0</v>
      </c>
      <c r="AP100" s="225">
        <f t="shared" si="559"/>
        <v>0</v>
      </c>
      <c r="AQ100" s="234">
        <f t="shared" si="560"/>
        <v>0</v>
      </c>
      <c r="AR100" s="185">
        <f t="shared" si="561"/>
        <v>0</v>
      </c>
      <c r="AS100" s="185">
        <f t="shared" si="562"/>
        <v>0</v>
      </c>
      <c r="AT100" s="186">
        <f t="shared" si="563"/>
        <v>0</v>
      </c>
      <c r="AU100" s="186">
        <f t="shared" si="564"/>
        <v>0</v>
      </c>
      <c r="AV100" s="180"/>
      <c r="AW100" s="180"/>
      <c r="AX100" s="186">
        <f>T100+AI100+AR100</f>
        <v>0</v>
      </c>
      <c r="AY100" s="187"/>
      <c r="AZ100" s="185">
        <f>V100+AJ100+AS100</f>
        <v>0</v>
      </c>
      <c r="BA100" s="187"/>
      <c r="BB100" s="186">
        <f>X100+AK100+AT100</f>
        <v>0</v>
      </c>
      <c r="BC100" s="187"/>
      <c r="BD100" s="186">
        <f t="shared" si="565"/>
        <v>0</v>
      </c>
      <c r="BE100" s="187"/>
      <c r="BF100" s="180"/>
      <c r="BG100" s="180"/>
      <c r="BH100" s="180"/>
      <c r="BI100" s="180"/>
      <c r="BL100" s="244"/>
      <c r="BM100" s="245"/>
      <c r="BN100" s="246"/>
      <c r="BO100" s="247"/>
      <c r="BP100" s="247"/>
      <c r="BQ100" s="248"/>
      <c r="BR100" s="265">
        <f>BM100*BN100</f>
        <v>0</v>
      </c>
      <c r="BS100" s="180"/>
      <c r="BU100" s="244"/>
      <c r="BV100" s="245"/>
      <c r="BW100" s="246"/>
      <c r="BX100" s="247"/>
      <c r="BY100" s="247"/>
      <c r="BZ100" s="248"/>
      <c r="CA100" s="265">
        <f>BV100*BW100</f>
        <v>0</v>
      </c>
      <c r="CB100" s="180"/>
      <c r="CD100" s="186">
        <f t="shared" si="566"/>
        <v>0</v>
      </c>
      <c r="CE100" s="185">
        <f t="shared" si="566"/>
        <v>0</v>
      </c>
      <c r="CF100" s="186">
        <f t="shared" si="566"/>
        <v>0</v>
      </c>
      <c r="CG100" s="186">
        <f t="shared" si="567"/>
        <v>0</v>
      </c>
      <c r="CH100" s="180"/>
      <c r="CJ100" s="186">
        <f>T100+BO100+BX100</f>
        <v>0</v>
      </c>
      <c r="CK100" s="187"/>
      <c r="CL100" s="186">
        <f>V100+BP100+BY100</f>
        <v>0</v>
      </c>
      <c r="CM100" s="187"/>
      <c r="CN100" s="186">
        <f>X100+BQ100+BZ100</f>
        <v>0</v>
      </c>
      <c r="CO100" s="187"/>
      <c r="CP100" s="186">
        <f t="shared" ref="CP100:CP103" si="570">CJ100+CL100+CN100</f>
        <v>0</v>
      </c>
      <c r="CQ100" s="187"/>
      <c r="CR100" s="180"/>
    </row>
    <row r="101" spans="1:96" x14ac:dyDescent="0.35">
      <c r="B101" s="201" t="s">
        <v>191</v>
      </c>
      <c r="C101" s="207"/>
      <c r="D101" s="243"/>
      <c r="E101" s="244"/>
      <c r="F101" s="245"/>
      <c r="G101" s="246"/>
      <c r="H101" s="247"/>
      <c r="I101" s="247"/>
      <c r="J101" s="248"/>
      <c r="K101" s="265">
        <f t="shared" ref="K101:K103" si="571">F101*G101</f>
        <v>0</v>
      </c>
      <c r="L101" s="180"/>
      <c r="M101" s="207"/>
      <c r="N101" s="248"/>
      <c r="O101" s="248"/>
      <c r="P101" s="248"/>
      <c r="Q101" s="186">
        <f t="shared" si="552"/>
        <v>0</v>
      </c>
      <c r="R101" s="180"/>
      <c r="S101" s="179"/>
      <c r="T101" s="248"/>
      <c r="U101" s="187"/>
      <c r="V101" s="248"/>
      <c r="W101" s="187"/>
      <c r="X101" s="248"/>
      <c r="Y101" s="264"/>
      <c r="Z101" s="186">
        <f t="shared" si="404"/>
        <v>0</v>
      </c>
      <c r="AA101" s="264"/>
      <c r="AB101" s="180"/>
      <c r="AC101" s="180"/>
      <c r="AD101" s="180"/>
      <c r="AE101" s="179"/>
      <c r="AF101" s="233">
        <f t="shared" si="568"/>
        <v>0</v>
      </c>
      <c r="AG101" s="225">
        <f t="shared" si="553"/>
        <v>0</v>
      </c>
      <c r="AH101" s="234">
        <f t="shared" si="554"/>
        <v>0</v>
      </c>
      <c r="AI101" s="185">
        <f t="shared" si="555"/>
        <v>0</v>
      </c>
      <c r="AJ101" s="185">
        <f t="shared" si="556"/>
        <v>0</v>
      </c>
      <c r="AK101" s="186">
        <f t="shared" si="557"/>
        <v>0</v>
      </c>
      <c r="AL101" s="186">
        <f t="shared" si="558"/>
        <v>0</v>
      </c>
      <c r="AM101" s="180"/>
      <c r="AN101" s="180"/>
      <c r="AO101" s="233">
        <f t="shared" si="569"/>
        <v>0</v>
      </c>
      <c r="AP101" s="225">
        <f t="shared" si="559"/>
        <v>0</v>
      </c>
      <c r="AQ101" s="234">
        <f t="shared" si="560"/>
        <v>0</v>
      </c>
      <c r="AR101" s="185">
        <f t="shared" si="561"/>
        <v>0</v>
      </c>
      <c r="AS101" s="185">
        <f t="shared" si="562"/>
        <v>0</v>
      </c>
      <c r="AT101" s="186">
        <f t="shared" si="563"/>
        <v>0</v>
      </c>
      <c r="AU101" s="186">
        <f t="shared" si="564"/>
        <v>0</v>
      </c>
      <c r="AV101" s="180"/>
      <c r="AW101" s="180"/>
      <c r="AX101" s="186">
        <f>T101+AI101+AR101</f>
        <v>0</v>
      </c>
      <c r="AY101" s="187"/>
      <c r="AZ101" s="185">
        <f>V101+AJ101+AS101</f>
        <v>0</v>
      </c>
      <c r="BA101" s="187"/>
      <c r="BB101" s="186">
        <f>X101+AK101+AT101</f>
        <v>0</v>
      </c>
      <c r="BC101" s="187"/>
      <c r="BD101" s="186">
        <f t="shared" si="565"/>
        <v>0</v>
      </c>
      <c r="BE101" s="187"/>
      <c r="BF101" s="180"/>
      <c r="BG101" s="180"/>
      <c r="BH101" s="180"/>
      <c r="BI101" s="180"/>
      <c r="BL101" s="244"/>
      <c r="BM101" s="245"/>
      <c r="BN101" s="246"/>
      <c r="BO101" s="247"/>
      <c r="BP101" s="247"/>
      <c r="BQ101" s="248"/>
      <c r="BR101" s="265">
        <f t="shared" ref="BR101:BR103" si="572">BM101*BN101</f>
        <v>0</v>
      </c>
      <c r="BS101" s="180"/>
      <c r="BU101" s="244"/>
      <c r="BV101" s="245"/>
      <c r="BW101" s="246"/>
      <c r="BX101" s="247"/>
      <c r="BY101" s="247"/>
      <c r="BZ101" s="248"/>
      <c r="CA101" s="265">
        <f t="shared" ref="CA101:CA103" si="573">BV101*BW101</f>
        <v>0</v>
      </c>
      <c r="CB101" s="180"/>
      <c r="CD101" s="186">
        <f t="shared" si="566"/>
        <v>0</v>
      </c>
      <c r="CE101" s="185">
        <f t="shared" si="566"/>
        <v>0</v>
      </c>
      <c r="CF101" s="186">
        <f t="shared" si="566"/>
        <v>0</v>
      </c>
      <c r="CG101" s="186">
        <f t="shared" si="567"/>
        <v>0</v>
      </c>
      <c r="CH101" s="180"/>
      <c r="CJ101" s="186">
        <f>T101+BO101+BX101</f>
        <v>0</v>
      </c>
      <c r="CK101" s="187"/>
      <c r="CL101" s="186">
        <f>V101+BP101+BY101</f>
        <v>0</v>
      </c>
      <c r="CM101" s="187"/>
      <c r="CN101" s="186">
        <f>X101+BQ101+BZ101</f>
        <v>0</v>
      </c>
      <c r="CO101" s="187"/>
      <c r="CP101" s="186">
        <f t="shared" si="570"/>
        <v>0</v>
      </c>
      <c r="CQ101" s="187"/>
      <c r="CR101" s="180"/>
    </row>
    <row r="102" spans="1:96" x14ac:dyDescent="0.35">
      <c r="B102" s="201" t="s">
        <v>191</v>
      </c>
      <c r="C102" s="207"/>
      <c r="D102" s="243"/>
      <c r="E102" s="244"/>
      <c r="F102" s="245"/>
      <c r="G102" s="246"/>
      <c r="H102" s="247"/>
      <c r="I102" s="247"/>
      <c r="J102" s="248"/>
      <c r="K102" s="265">
        <f t="shared" si="571"/>
        <v>0</v>
      </c>
      <c r="L102" s="180"/>
      <c r="M102" s="207"/>
      <c r="N102" s="248"/>
      <c r="O102" s="248"/>
      <c r="P102" s="248"/>
      <c r="Q102" s="186">
        <f t="shared" si="552"/>
        <v>0</v>
      </c>
      <c r="R102" s="180"/>
      <c r="S102" s="179"/>
      <c r="T102" s="248"/>
      <c r="U102" s="187"/>
      <c r="V102" s="248"/>
      <c r="W102" s="187"/>
      <c r="X102" s="248"/>
      <c r="Y102" s="264"/>
      <c r="Z102" s="186">
        <f t="shared" si="404"/>
        <v>0</v>
      </c>
      <c r="AA102" s="264"/>
      <c r="AB102" s="180"/>
      <c r="AC102" s="180"/>
      <c r="AD102" s="180"/>
      <c r="AE102" s="179"/>
      <c r="AF102" s="233">
        <f t="shared" si="568"/>
        <v>0</v>
      </c>
      <c r="AG102" s="225">
        <f t="shared" si="553"/>
        <v>0</v>
      </c>
      <c r="AH102" s="234">
        <f t="shared" si="554"/>
        <v>0</v>
      </c>
      <c r="AI102" s="185">
        <f t="shared" si="555"/>
        <v>0</v>
      </c>
      <c r="AJ102" s="185">
        <f t="shared" si="556"/>
        <v>0</v>
      </c>
      <c r="AK102" s="186">
        <f t="shared" si="557"/>
        <v>0</v>
      </c>
      <c r="AL102" s="186">
        <f t="shared" si="558"/>
        <v>0</v>
      </c>
      <c r="AM102" s="180"/>
      <c r="AN102" s="180"/>
      <c r="AO102" s="233">
        <f t="shared" si="569"/>
        <v>0</v>
      </c>
      <c r="AP102" s="225">
        <f t="shared" si="559"/>
        <v>0</v>
      </c>
      <c r="AQ102" s="234">
        <f t="shared" si="560"/>
        <v>0</v>
      </c>
      <c r="AR102" s="185">
        <f t="shared" si="561"/>
        <v>0</v>
      </c>
      <c r="AS102" s="185">
        <f t="shared" si="562"/>
        <v>0</v>
      </c>
      <c r="AT102" s="186">
        <f t="shared" si="563"/>
        <v>0</v>
      </c>
      <c r="AU102" s="186">
        <f t="shared" si="564"/>
        <v>0</v>
      </c>
      <c r="AV102" s="180"/>
      <c r="AW102" s="180"/>
      <c r="AX102" s="186">
        <f>T102+AI102+AR102</f>
        <v>0</v>
      </c>
      <c r="AY102" s="187"/>
      <c r="AZ102" s="185">
        <f>V102+AJ102+AS102</f>
        <v>0</v>
      </c>
      <c r="BA102" s="187"/>
      <c r="BB102" s="186">
        <f>X102+AK102+AT102</f>
        <v>0</v>
      </c>
      <c r="BC102" s="187"/>
      <c r="BD102" s="186">
        <f t="shared" si="565"/>
        <v>0</v>
      </c>
      <c r="BE102" s="187"/>
      <c r="BF102" s="180"/>
      <c r="BG102" s="180"/>
      <c r="BH102" s="180"/>
      <c r="BI102" s="180"/>
      <c r="BL102" s="244"/>
      <c r="BM102" s="245"/>
      <c r="BN102" s="246"/>
      <c r="BO102" s="247"/>
      <c r="BP102" s="247"/>
      <c r="BQ102" s="248"/>
      <c r="BR102" s="265">
        <f t="shared" si="572"/>
        <v>0</v>
      </c>
      <c r="BS102" s="180"/>
      <c r="BU102" s="244"/>
      <c r="BV102" s="245"/>
      <c r="BW102" s="246"/>
      <c r="BX102" s="247"/>
      <c r="BY102" s="247"/>
      <c r="BZ102" s="248"/>
      <c r="CA102" s="265">
        <f t="shared" si="573"/>
        <v>0</v>
      </c>
      <c r="CB102" s="180"/>
      <c r="CD102" s="186">
        <f t="shared" si="566"/>
        <v>0</v>
      </c>
      <c r="CE102" s="185">
        <f t="shared" si="566"/>
        <v>0</v>
      </c>
      <c r="CF102" s="186">
        <f t="shared" si="566"/>
        <v>0</v>
      </c>
      <c r="CG102" s="186">
        <f t="shared" si="567"/>
        <v>0</v>
      </c>
      <c r="CH102" s="180"/>
      <c r="CJ102" s="186">
        <f>T102+BO102+BX102</f>
        <v>0</v>
      </c>
      <c r="CK102" s="187"/>
      <c r="CL102" s="186">
        <f>V102+BP102+BY102</f>
        <v>0</v>
      </c>
      <c r="CM102" s="187"/>
      <c r="CN102" s="186">
        <f>X102+BQ102+BZ102</f>
        <v>0</v>
      </c>
      <c r="CO102" s="187"/>
      <c r="CP102" s="186">
        <f t="shared" si="570"/>
        <v>0</v>
      </c>
      <c r="CQ102" s="187"/>
      <c r="CR102" s="180"/>
    </row>
    <row r="103" spans="1:96" x14ac:dyDescent="0.35">
      <c r="B103" s="201" t="s">
        <v>191</v>
      </c>
      <c r="C103" s="207"/>
      <c r="D103" s="243"/>
      <c r="E103" s="244"/>
      <c r="F103" s="245"/>
      <c r="G103" s="246"/>
      <c r="H103" s="247"/>
      <c r="I103" s="247"/>
      <c r="J103" s="248"/>
      <c r="K103" s="265">
        <f t="shared" si="571"/>
        <v>0</v>
      </c>
      <c r="L103" s="180"/>
      <c r="M103" s="207"/>
      <c r="N103" s="248"/>
      <c r="O103" s="248"/>
      <c r="P103" s="248"/>
      <c r="Q103" s="186">
        <f t="shared" si="552"/>
        <v>0</v>
      </c>
      <c r="R103" s="180"/>
      <c r="S103" s="179"/>
      <c r="T103" s="248"/>
      <c r="U103" s="187"/>
      <c r="V103" s="248"/>
      <c r="W103" s="187"/>
      <c r="X103" s="248"/>
      <c r="Y103" s="264"/>
      <c r="Z103" s="186">
        <f t="shared" si="404"/>
        <v>0</v>
      </c>
      <c r="AA103" s="264"/>
      <c r="AB103" s="180"/>
      <c r="AC103" s="180"/>
      <c r="AD103" s="180"/>
      <c r="AE103" s="179"/>
      <c r="AF103" s="233">
        <f t="shared" si="568"/>
        <v>0</v>
      </c>
      <c r="AG103" s="225">
        <f t="shared" si="553"/>
        <v>0</v>
      </c>
      <c r="AH103" s="234">
        <f t="shared" si="554"/>
        <v>0</v>
      </c>
      <c r="AI103" s="185">
        <f t="shared" si="555"/>
        <v>0</v>
      </c>
      <c r="AJ103" s="185">
        <f t="shared" si="556"/>
        <v>0</v>
      </c>
      <c r="AK103" s="186">
        <f t="shared" si="557"/>
        <v>0</v>
      </c>
      <c r="AL103" s="186">
        <f t="shared" si="558"/>
        <v>0</v>
      </c>
      <c r="AM103" s="180"/>
      <c r="AN103" s="180"/>
      <c r="AO103" s="233">
        <f t="shared" si="569"/>
        <v>0</v>
      </c>
      <c r="AP103" s="225">
        <f t="shared" si="559"/>
        <v>0</v>
      </c>
      <c r="AQ103" s="234">
        <f t="shared" si="560"/>
        <v>0</v>
      </c>
      <c r="AR103" s="185">
        <f t="shared" si="561"/>
        <v>0</v>
      </c>
      <c r="AS103" s="185">
        <f t="shared" si="562"/>
        <v>0</v>
      </c>
      <c r="AT103" s="186">
        <f t="shared" si="563"/>
        <v>0</v>
      </c>
      <c r="AU103" s="186">
        <f t="shared" si="564"/>
        <v>0</v>
      </c>
      <c r="AV103" s="180"/>
      <c r="AW103" s="180"/>
      <c r="AX103" s="186">
        <f>T103+AI103+AR103</f>
        <v>0</v>
      </c>
      <c r="AY103" s="187"/>
      <c r="AZ103" s="185">
        <f>V103+AJ103+AS103</f>
        <v>0</v>
      </c>
      <c r="BA103" s="187"/>
      <c r="BB103" s="186">
        <f>X103+AK103+AT103</f>
        <v>0</v>
      </c>
      <c r="BC103" s="187"/>
      <c r="BD103" s="186">
        <f t="shared" si="565"/>
        <v>0</v>
      </c>
      <c r="BE103" s="187"/>
      <c r="BF103" s="180"/>
      <c r="BG103" s="180"/>
      <c r="BH103" s="180"/>
      <c r="BI103" s="180"/>
      <c r="BL103" s="244"/>
      <c r="BM103" s="245"/>
      <c r="BN103" s="246"/>
      <c r="BO103" s="247"/>
      <c r="BP103" s="247"/>
      <c r="BQ103" s="248"/>
      <c r="BR103" s="265">
        <f t="shared" si="572"/>
        <v>0</v>
      </c>
      <c r="BS103" s="180"/>
      <c r="BU103" s="244"/>
      <c r="BV103" s="245"/>
      <c r="BW103" s="246"/>
      <c r="BX103" s="247"/>
      <c r="BY103" s="247"/>
      <c r="BZ103" s="248"/>
      <c r="CA103" s="265">
        <f t="shared" si="573"/>
        <v>0</v>
      </c>
      <c r="CB103" s="180"/>
      <c r="CD103" s="186">
        <f t="shared" si="566"/>
        <v>0</v>
      </c>
      <c r="CE103" s="185">
        <f t="shared" si="566"/>
        <v>0</v>
      </c>
      <c r="CF103" s="186">
        <f t="shared" si="566"/>
        <v>0</v>
      </c>
      <c r="CG103" s="186">
        <f t="shared" si="567"/>
        <v>0</v>
      </c>
      <c r="CH103" s="180"/>
      <c r="CJ103" s="186">
        <f>T103+BO103+BX103</f>
        <v>0</v>
      </c>
      <c r="CK103" s="187"/>
      <c r="CL103" s="186">
        <f>V103+BP103+BY103</f>
        <v>0</v>
      </c>
      <c r="CM103" s="187"/>
      <c r="CN103" s="186">
        <f>X103+BQ103+BZ103</f>
        <v>0</v>
      </c>
      <c r="CO103" s="187"/>
      <c r="CP103" s="186">
        <f t="shared" si="570"/>
        <v>0</v>
      </c>
      <c r="CQ103" s="187"/>
      <c r="CR103" s="180"/>
    </row>
    <row r="104" spans="1:96" x14ac:dyDescent="0.35">
      <c r="C104" s="206"/>
      <c r="H104" s="159"/>
      <c r="I104" s="159"/>
      <c r="J104" s="159"/>
      <c r="K104" s="179"/>
      <c r="L104" s="179"/>
      <c r="M104" s="206"/>
      <c r="N104" s="159"/>
      <c r="O104" s="159"/>
      <c r="P104" s="159"/>
      <c r="Q104" s="179"/>
      <c r="R104" s="179"/>
      <c r="S104" s="179"/>
      <c r="T104" s="159"/>
      <c r="U104" s="159"/>
      <c r="V104" s="159"/>
      <c r="W104" s="159"/>
      <c r="X104" s="159"/>
      <c r="Y104" s="207"/>
      <c r="Z104" s="179"/>
      <c r="AA104" s="207"/>
      <c r="AB104" s="179"/>
      <c r="AC104" s="179"/>
      <c r="AD104" s="179"/>
      <c r="AE104" s="179"/>
      <c r="AI104" s="159"/>
      <c r="AJ104" s="159"/>
      <c r="AK104" s="159"/>
      <c r="AL104" s="179"/>
      <c r="AM104" s="179"/>
      <c r="AN104" s="179"/>
      <c r="AR104" s="159"/>
      <c r="AS104" s="159"/>
      <c r="AT104" s="159"/>
      <c r="AU104" s="179"/>
      <c r="AV104" s="179"/>
      <c r="AW104" s="179"/>
      <c r="AX104" s="159"/>
      <c r="AY104" s="159"/>
      <c r="AZ104" s="159"/>
      <c r="BA104" s="159"/>
      <c r="BB104" s="159"/>
      <c r="BC104" s="159"/>
      <c r="BD104" s="179"/>
      <c r="BE104" s="159"/>
      <c r="BF104" s="179"/>
      <c r="BG104" s="179"/>
      <c r="BH104" s="179"/>
      <c r="BI104" s="179"/>
      <c r="BO104" s="159"/>
      <c r="BP104" s="159"/>
      <c r="BQ104" s="159"/>
      <c r="BR104" s="179"/>
      <c r="BS104" s="179"/>
      <c r="BX104" s="159"/>
      <c r="BY104" s="159"/>
      <c r="BZ104" s="159"/>
      <c r="CA104" s="179"/>
      <c r="CB104" s="179"/>
      <c r="CD104" s="159"/>
      <c r="CE104" s="159"/>
      <c r="CF104" s="159"/>
      <c r="CG104" s="179"/>
      <c r="CH104" s="179"/>
      <c r="CJ104" s="159"/>
      <c r="CK104" s="159"/>
      <c r="CL104" s="159"/>
      <c r="CM104" s="159"/>
      <c r="CN104" s="159"/>
      <c r="CO104" s="159"/>
      <c r="CP104" s="179"/>
      <c r="CQ104" s="159"/>
      <c r="CR104" s="179"/>
    </row>
    <row r="105" spans="1:96" s="79" customFormat="1" x14ac:dyDescent="0.35">
      <c r="A105" s="190">
        <v>4</v>
      </c>
      <c r="B105" s="79" t="s">
        <v>165</v>
      </c>
      <c r="C105" s="205"/>
      <c r="D105" s="251"/>
      <c r="E105" s="251"/>
      <c r="F105" s="251"/>
      <c r="G105" s="251"/>
      <c r="H105" s="250">
        <f>H106+H112+H118+H124+H130</f>
        <v>6500</v>
      </c>
      <c r="I105" s="250">
        <f t="shared" ref="I105:K105" si="574">I106+I112+I118+I124+I130</f>
        <v>10000</v>
      </c>
      <c r="J105" s="250">
        <f t="shared" si="574"/>
        <v>0</v>
      </c>
      <c r="K105" s="250">
        <f t="shared" si="574"/>
        <v>16500</v>
      </c>
      <c r="L105" s="178"/>
      <c r="M105" s="205"/>
      <c r="N105" s="250">
        <f>N106+N112+N118+N124+N130</f>
        <v>0</v>
      </c>
      <c r="O105" s="250">
        <f t="shared" ref="O105" si="575">O106+O112+O118+O124+O130</f>
        <v>0</v>
      </c>
      <c r="P105" s="250">
        <f t="shared" ref="P105" si="576">P106+P112+P118+P124+P130</f>
        <v>0</v>
      </c>
      <c r="Q105" s="250">
        <f t="shared" ref="Q105" si="577">Q106+Q112+Q118+Q124+Q130</f>
        <v>0</v>
      </c>
      <c r="R105" s="178"/>
      <c r="S105" s="179"/>
      <c r="T105" s="250">
        <f>T106+T112+T118+T124+T130</f>
        <v>0</v>
      </c>
      <c r="U105" s="249">
        <f>IFERROR((T105-H105)/H105,0)</f>
        <v>-1</v>
      </c>
      <c r="V105" s="250">
        <f>V106+V112+V118+V124+V130</f>
        <v>0</v>
      </c>
      <c r="W105" s="249">
        <f>IFERROR((V105-I105)/I105,0)</f>
        <v>-1</v>
      </c>
      <c r="X105" s="250">
        <f>X106+X112+X118+X124+X130</f>
        <v>0</v>
      </c>
      <c r="Y105" s="249">
        <f>IFERROR((X105-J105)/J105,0)</f>
        <v>0</v>
      </c>
      <c r="Z105" s="250">
        <f>Z106+Z112+Z118+Z124+Z130</f>
        <v>0</v>
      </c>
      <c r="AA105" s="249">
        <f>IFERROR((Z105-K105)/K105,0)</f>
        <v>-1</v>
      </c>
      <c r="AB105" s="268"/>
      <c r="AC105" s="186" t="s">
        <v>193</v>
      </c>
      <c r="AD105" s="178"/>
      <c r="AE105" s="179"/>
      <c r="AF105" s="251"/>
      <c r="AG105" s="251"/>
      <c r="AH105" s="251"/>
      <c r="AI105" s="250">
        <f>AI106+AI112+AI118+AI124+AI130</f>
        <v>6500</v>
      </c>
      <c r="AJ105" s="250">
        <f t="shared" ref="AJ105" si="578">AJ106+AJ112+AJ118+AJ124+AJ130</f>
        <v>10000</v>
      </c>
      <c r="AK105" s="250">
        <f t="shared" ref="AK105" si="579">AK106+AK112+AK118+AK124+AK130</f>
        <v>0</v>
      </c>
      <c r="AL105" s="250">
        <f t="shared" ref="AL105" si="580">AL106+AL112+AL118+AL124+AL130</f>
        <v>16500</v>
      </c>
      <c r="AM105" s="178"/>
      <c r="AN105" s="178"/>
      <c r="AO105" s="251"/>
      <c r="AP105" s="251"/>
      <c r="AQ105" s="251"/>
      <c r="AR105" s="250">
        <f>AR106+AR112+AR118+AR124+AR130</f>
        <v>6500</v>
      </c>
      <c r="AS105" s="250">
        <f t="shared" ref="AS105" si="581">AS106+AS112+AS118+AS124+AS130</f>
        <v>10000</v>
      </c>
      <c r="AT105" s="250">
        <f t="shared" ref="AT105" si="582">AT106+AT112+AT118+AT124+AT130</f>
        <v>0</v>
      </c>
      <c r="AU105" s="250">
        <f t="shared" ref="AU105" si="583">AU106+AU112+AU118+AU124+AU130</f>
        <v>16500</v>
      </c>
      <c r="AV105" s="178"/>
      <c r="AW105" s="178"/>
      <c r="AX105" s="250">
        <f>AX106+AX112+AX118+AX124+AX130</f>
        <v>13000</v>
      </c>
      <c r="AY105" s="249">
        <f>IFERROR((AX105-CD105)/CD105,0)</f>
        <v>-0.33333333333333331</v>
      </c>
      <c r="AZ105" s="250">
        <f t="shared" ref="AZ105" si="584">AZ106+AZ112+AZ118+AZ124+AZ130</f>
        <v>20000</v>
      </c>
      <c r="BA105" s="249">
        <f>IFERROR((AZ105-CE105)/CE105,0)</f>
        <v>-0.33333333333333331</v>
      </c>
      <c r="BB105" s="250">
        <f t="shared" ref="BB105" si="585">BB106+BB112+BB118+BB124+BB130</f>
        <v>0</v>
      </c>
      <c r="BC105" s="249">
        <f>IFERROR((BB105-CF105)/CF105,0)</f>
        <v>0</v>
      </c>
      <c r="BD105" s="250">
        <f t="shared" ref="BD105" si="586">BD106+BD112+BD118+BD124+BD130</f>
        <v>33000</v>
      </c>
      <c r="BE105" s="249">
        <f>IFERROR((BD105-CG105)/CG105,0)</f>
        <v>-0.33333333333333331</v>
      </c>
      <c r="BF105" s="268"/>
      <c r="BG105" s="186" t="s">
        <v>193</v>
      </c>
      <c r="BH105" s="178"/>
      <c r="BI105" s="178"/>
      <c r="BJ105" s="78"/>
      <c r="BK105" s="78"/>
      <c r="BL105" s="251"/>
      <c r="BM105" s="251"/>
      <c r="BN105" s="251"/>
      <c r="BO105" s="250">
        <f>BO106+BO112+BO118+BO124+BO130</f>
        <v>6500</v>
      </c>
      <c r="BP105" s="250">
        <f t="shared" ref="BP105" si="587">BP106+BP112+BP118+BP124+BP130</f>
        <v>10000</v>
      </c>
      <c r="BQ105" s="250">
        <f t="shared" ref="BQ105" si="588">BQ106+BQ112+BQ118+BQ124+BQ130</f>
        <v>0</v>
      </c>
      <c r="BR105" s="250">
        <f t="shared" ref="BR105" si="589">BR106+BR112+BR118+BR124+BR130</f>
        <v>16500</v>
      </c>
      <c r="BS105" s="178"/>
      <c r="BT105" s="78"/>
      <c r="BU105" s="251"/>
      <c r="BV105" s="251"/>
      <c r="BW105" s="251"/>
      <c r="BX105" s="250">
        <f>BX106+BX112+BX118+BX124+BX130</f>
        <v>6500</v>
      </c>
      <c r="BY105" s="250">
        <f t="shared" ref="BY105:CA105" si="590">BY106+BY112+BY118+BY124+BY130</f>
        <v>10000</v>
      </c>
      <c r="BZ105" s="250">
        <f t="shared" si="590"/>
        <v>0</v>
      </c>
      <c r="CA105" s="250">
        <f t="shared" si="590"/>
        <v>16500</v>
      </c>
      <c r="CB105" s="178"/>
      <c r="CC105" s="78"/>
      <c r="CD105" s="250">
        <f>CD106+CD112+CD118+CD124+CD130</f>
        <v>19500</v>
      </c>
      <c r="CE105" s="250">
        <f t="shared" ref="CE105" si="591">CE106+CE112+CE118+CE124+CE130</f>
        <v>30000</v>
      </c>
      <c r="CF105" s="250">
        <f t="shared" ref="CF105" si="592">CF106+CF112+CF118+CF124+CF130</f>
        <v>0</v>
      </c>
      <c r="CG105" s="250">
        <f t="shared" ref="CG105" si="593">CG106+CG112+CG118+CG124+CG130</f>
        <v>49500</v>
      </c>
      <c r="CH105" s="178"/>
      <c r="CI105" s="78"/>
      <c r="CJ105" s="250">
        <f>CJ106+CJ112+CJ118+CJ124+CJ130</f>
        <v>13000</v>
      </c>
      <c r="CK105" s="249">
        <f>IFERROR((CJ105-CD105)/CD105,0)</f>
        <v>-0.33333333333333331</v>
      </c>
      <c r="CL105" s="250">
        <f>CL106+CL112+CL118+CL124+CL130</f>
        <v>20000</v>
      </c>
      <c r="CM105" s="249">
        <f>IFERROR((CL105-CE105)/CE105,0)</f>
        <v>-0.33333333333333331</v>
      </c>
      <c r="CN105" s="250">
        <f>CN106+CN112+CN118+CN124+CN130</f>
        <v>0</v>
      </c>
      <c r="CO105" s="249">
        <f>IFERROR((CN105-CF105)/CF105,0)</f>
        <v>0</v>
      </c>
      <c r="CP105" s="250">
        <f>CP106+CP112+CP118+CP124+CP130</f>
        <v>33000</v>
      </c>
      <c r="CQ105" s="249">
        <f>IFERROR((CP105-CG105)/CG105,0)</f>
        <v>-0.33333333333333331</v>
      </c>
      <c r="CR105" s="178"/>
    </row>
    <row r="106" spans="1:96" s="79" customFormat="1" x14ac:dyDescent="0.35">
      <c r="A106" s="190">
        <v>4.0999999999999996</v>
      </c>
      <c r="B106" s="275" t="s">
        <v>204</v>
      </c>
      <c r="C106" s="206"/>
      <c r="D106" s="202"/>
      <c r="E106" s="232"/>
      <c r="F106" s="224"/>
      <c r="G106" s="217"/>
      <c r="H106" s="203">
        <f>SUM(H107:H111)</f>
        <v>6500</v>
      </c>
      <c r="I106" s="179">
        <f t="shared" ref="I106:K106" si="594">SUM(I107:I111)</f>
        <v>10000</v>
      </c>
      <c r="J106" s="179">
        <f t="shared" si="594"/>
        <v>0</v>
      </c>
      <c r="K106" s="179">
        <f t="shared" si="594"/>
        <v>16500</v>
      </c>
      <c r="L106" s="179"/>
      <c r="M106" s="206"/>
      <c r="N106" s="203">
        <f t="shared" ref="N106:Q106" si="595">SUM(N107:N111)</f>
        <v>0</v>
      </c>
      <c r="O106" s="179">
        <f t="shared" si="595"/>
        <v>0</v>
      </c>
      <c r="P106" s="179">
        <f t="shared" si="595"/>
        <v>0</v>
      </c>
      <c r="Q106" s="179">
        <f t="shared" si="595"/>
        <v>0</v>
      </c>
      <c r="R106" s="179"/>
      <c r="S106" s="179"/>
      <c r="T106" s="203">
        <f t="shared" ref="T106" si="596">SUM(T107:T111)</f>
        <v>0</v>
      </c>
      <c r="U106" s="179"/>
      <c r="V106" s="179">
        <f t="shared" ref="V106" si="597">SUM(V107:V111)</f>
        <v>0</v>
      </c>
      <c r="W106" s="179"/>
      <c r="X106" s="179">
        <f t="shared" ref="X106" si="598">SUM(X107:X111)</f>
        <v>0</v>
      </c>
      <c r="Y106" s="206"/>
      <c r="Z106" s="179">
        <f t="shared" ref="Z106:Z135" si="599">T106+V106+X106</f>
        <v>0</v>
      </c>
      <c r="AA106" s="206"/>
      <c r="AB106" s="179"/>
      <c r="AC106" s="179"/>
      <c r="AD106" s="179"/>
      <c r="AE106" s="179"/>
      <c r="AF106" s="232"/>
      <c r="AG106" s="224"/>
      <c r="AH106" s="217"/>
      <c r="AI106" s="203">
        <f t="shared" ref="AI106:AL106" si="600">SUM(AI107:AI111)</f>
        <v>6500</v>
      </c>
      <c r="AJ106" s="179">
        <f t="shared" si="600"/>
        <v>10000</v>
      </c>
      <c r="AK106" s="179">
        <f t="shared" si="600"/>
        <v>0</v>
      </c>
      <c r="AL106" s="179">
        <f t="shared" si="600"/>
        <v>16500</v>
      </c>
      <c r="AM106" s="179"/>
      <c r="AN106" s="179"/>
      <c r="AO106" s="232"/>
      <c r="AP106" s="224"/>
      <c r="AQ106" s="217"/>
      <c r="AR106" s="203">
        <f t="shared" ref="AR106:AU106" si="601">SUM(AR107:AR111)</f>
        <v>6500</v>
      </c>
      <c r="AS106" s="179">
        <f t="shared" si="601"/>
        <v>10000</v>
      </c>
      <c r="AT106" s="179">
        <f t="shared" si="601"/>
        <v>0</v>
      </c>
      <c r="AU106" s="179">
        <f t="shared" si="601"/>
        <v>16500</v>
      </c>
      <c r="AV106" s="179"/>
      <c r="AW106" s="179"/>
      <c r="AX106" s="203">
        <f>SUM(AX107:AX111)</f>
        <v>13000</v>
      </c>
      <c r="AY106" s="179"/>
      <c r="AZ106" s="179">
        <f>SUM(AZ107:AZ111)</f>
        <v>20000</v>
      </c>
      <c r="BA106" s="179"/>
      <c r="BB106" s="179">
        <f>SUM(BB107:BB111)</f>
        <v>0</v>
      </c>
      <c r="BC106" s="179"/>
      <c r="BD106" s="179">
        <f t="shared" ref="BD106" si="602">SUM(BD107:BD111)</f>
        <v>33000</v>
      </c>
      <c r="BE106" s="179"/>
      <c r="BF106" s="179"/>
      <c r="BG106" s="179"/>
      <c r="BH106" s="179"/>
      <c r="BI106" s="179"/>
      <c r="BJ106" s="78"/>
      <c r="BK106" s="78"/>
      <c r="BL106" s="232"/>
      <c r="BM106" s="224"/>
      <c r="BN106" s="217"/>
      <c r="BO106" s="203">
        <f t="shared" ref="BO106:BR106" si="603">SUM(BO107:BO111)</f>
        <v>6500</v>
      </c>
      <c r="BP106" s="179">
        <f t="shared" si="603"/>
        <v>10000</v>
      </c>
      <c r="BQ106" s="179">
        <f t="shared" si="603"/>
        <v>0</v>
      </c>
      <c r="BR106" s="179">
        <f t="shared" si="603"/>
        <v>16500</v>
      </c>
      <c r="BS106" s="179"/>
      <c r="BT106" s="78"/>
      <c r="BU106" s="232"/>
      <c r="BV106" s="224"/>
      <c r="BW106" s="217"/>
      <c r="BX106" s="203">
        <f t="shared" ref="BX106:CA106" si="604">SUM(BX107:BX111)</f>
        <v>6500</v>
      </c>
      <c r="BY106" s="179">
        <f t="shared" si="604"/>
        <v>10000</v>
      </c>
      <c r="BZ106" s="179">
        <f t="shared" si="604"/>
        <v>0</v>
      </c>
      <c r="CA106" s="179">
        <f t="shared" si="604"/>
        <v>16500</v>
      </c>
      <c r="CB106" s="179"/>
      <c r="CC106" s="78"/>
      <c r="CD106" s="203">
        <f>SUM(CD107:CD111)</f>
        <v>19500</v>
      </c>
      <c r="CE106" s="179">
        <f>SUM(CE107:CE111)</f>
        <v>30000</v>
      </c>
      <c r="CF106" s="179">
        <f>SUM(CF107:CF111)</f>
        <v>0</v>
      </c>
      <c r="CG106" s="179">
        <f t="shared" ref="CG106" si="605">SUM(CG107:CG111)</f>
        <v>49500</v>
      </c>
      <c r="CH106" s="179"/>
      <c r="CI106" s="78"/>
      <c r="CJ106" s="203">
        <f>SUM(CJ107:CJ111)</f>
        <v>13000</v>
      </c>
      <c r="CK106" s="179"/>
      <c r="CL106" s="179">
        <f>SUM(CL107:CL111)</f>
        <v>20000</v>
      </c>
      <c r="CM106" s="179"/>
      <c r="CN106" s="179">
        <f>SUM(CN107:CN111)</f>
        <v>0</v>
      </c>
      <c r="CO106" s="179"/>
      <c r="CP106" s="179">
        <f t="shared" ref="CP106" si="606">SUM(CP107:CP111)</f>
        <v>33000</v>
      </c>
      <c r="CQ106" s="179"/>
      <c r="CR106" s="179"/>
    </row>
    <row r="107" spans="1:96" s="79" customFormat="1" ht="29" x14ac:dyDescent="0.35">
      <c r="A107" s="190"/>
      <c r="B107" s="276" t="s">
        <v>205</v>
      </c>
      <c r="C107" s="207"/>
      <c r="D107" s="243" t="s">
        <v>135</v>
      </c>
      <c r="E107" s="244" t="s">
        <v>108</v>
      </c>
      <c r="F107" s="245">
        <v>15000</v>
      </c>
      <c r="G107" s="246">
        <v>1</v>
      </c>
      <c r="H107" s="271">
        <f>(K107/3)*1</f>
        <v>5000</v>
      </c>
      <c r="I107" s="271">
        <f>(K107/3)*2</f>
        <v>10000</v>
      </c>
      <c r="J107" s="248"/>
      <c r="K107" s="265">
        <f>F107*G107</f>
        <v>15000</v>
      </c>
      <c r="L107" s="180"/>
      <c r="M107" s="207"/>
      <c r="N107" s="248"/>
      <c r="O107" s="248"/>
      <c r="P107" s="248"/>
      <c r="Q107" s="186">
        <f t="shared" ref="Q107:Q111" si="607">SUM(N107:P107)</f>
        <v>0</v>
      </c>
      <c r="R107" s="180"/>
      <c r="S107" s="179"/>
      <c r="T107" s="248"/>
      <c r="U107" s="187"/>
      <c r="V107" s="248"/>
      <c r="W107" s="187"/>
      <c r="X107" s="248"/>
      <c r="Y107" s="264"/>
      <c r="Z107" s="186">
        <f t="shared" si="599"/>
        <v>0</v>
      </c>
      <c r="AA107" s="264"/>
      <c r="AB107" s="180"/>
      <c r="AC107" s="180"/>
      <c r="AD107" s="180"/>
      <c r="AE107" s="179"/>
      <c r="AF107" s="233" t="str">
        <f>BL107</f>
        <v>Consultancy contract</v>
      </c>
      <c r="AG107" s="225">
        <f t="shared" ref="AG107:AG111" si="608">BM107</f>
        <v>15000</v>
      </c>
      <c r="AH107" s="234">
        <f t="shared" ref="AH107:AH111" si="609">BN107</f>
        <v>1</v>
      </c>
      <c r="AI107" s="185">
        <f t="shared" ref="AI107:AI111" si="610">BO107</f>
        <v>5000</v>
      </c>
      <c r="AJ107" s="185">
        <f t="shared" ref="AJ107:AJ111" si="611">BP107</f>
        <v>10000</v>
      </c>
      <c r="AK107" s="186">
        <f t="shared" ref="AK107:AK111" si="612">BQ107</f>
        <v>0</v>
      </c>
      <c r="AL107" s="186">
        <f t="shared" ref="AL107:AL111" si="613">SUM(AI107:AK107)</f>
        <v>15000</v>
      </c>
      <c r="AM107" s="180"/>
      <c r="AN107" s="180"/>
      <c r="AO107" s="233" t="str">
        <f>BU107</f>
        <v>Consultancy contract</v>
      </c>
      <c r="AP107" s="225">
        <f t="shared" ref="AP107:AP111" si="614">BV107</f>
        <v>15000</v>
      </c>
      <c r="AQ107" s="234">
        <f t="shared" ref="AQ107:AQ111" si="615">BW107</f>
        <v>1</v>
      </c>
      <c r="AR107" s="185">
        <f t="shared" ref="AR107:AR111" si="616">BX107</f>
        <v>5000</v>
      </c>
      <c r="AS107" s="185">
        <f t="shared" ref="AS107:AS111" si="617">BY107</f>
        <v>10000</v>
      </c>
      <c r="AT107" s="186">
        <f t="shared" ref="AT107:AT111" si="618">BZ107</f>
        <v>0</v>
      </c>
      <c r="AU107" s="186">
        <f t="shared" ref="AU107:AU111" si="619">SUM(AR107:AT107)</f>
        <v>15000</v>
      </c>
      <c r="AV107" s="180"/>
      <c r="AW107" s="180"/>
      <c r="AX107" s="186">
        <f>T107+AI107+AR107</f>
        <v>10000</v>
      </c>
      <c r="AY107" s="187"/>
      <c r="AZ107" s="185">
        <f>V107+AJ107+AS107</f>
        <v>20000</v>
      </c>
      <c r="BA107" s="187"/>
      <c r="BB107" s="186">
        <f>X107+AK107+AT107</f>
        <v>0</v>
      </c>
      <c r="BC107" s="187"/>
      <c r="BD107" s="186">
        <f t="shared" ref="BD107:BD111" si="620">SUM(AX107:BB107)</f>
        <v>30000</v>
      </c>
      <c r="BE107" s="187"/>
      <c r="BF107" s="180"/>
      <c r="BG107" s="180"/>
      <c r="BH107" s="180"/>
      <c r="BI107" s="180"/>
      <c r="BJ107" s="78"/>
      <c r="BK107" s="78"/>
      <c r="BL107" s="244" t="s">
        <v>108</v>
      </c>
      <c r="BM107" s="245">
        <v>15000</v>
      </c>
      <c r="BN107" s="246">
        <v>1</v>
      </c>
      <c r="BO107" s="271">
        <f>(BR107/3)*1</f>
        <v>5000</v>
      </c>
      <c r="BP107" s="271">
        <f>(BR107/3)*2</f>
        <v>10000</v>
      </c>
      <c r="BQ107" s="272"/>
      <c r="BR107" s="265">
        <f>BM107*BN107</f>
        <v>15000</v>
      </c>
      <c r="BS107" s="180"/>
      <c r="BT107" s="78"/>
      <c r="BU107" s="244" t="s">
        <v>108</v>
      </c>
      <c r="BV107" s="245">
        <v>15000</v>
      </c>
      <c r="BW107" s="246">
        <v>1</v>
      </c>
      <c r="BX107" s="271">
        <f>(CA107/3)*1</f>
        <v>5000</v>
      </c>
      <c r="BY107" s="271">
        <f>(CA107/3)*2</f>
        <v>10000</v>
      </c>
      <c r="BZ107" s="272"/>
      <c r="CA107" s="265">
        <f>BV107*BW107</f>
        <v>15000</v>
      </c>
      <c r="CB107" s="180"/>
      <c r="CC107" s="78"/>
      <c r="CD107" s="186">
        <f t="shared" ref="CD107:CF111" si="621">H107+BO107+BX107</f>
        <v>15000</v>
      </c>
      <c r="CE107" s="185">
        <f t="shared" si="621"/>
        <v>30000</v>
      </c>
      <c r="CF107" s="186">
        <f t="shared" si="621"/>
        <v>0</v>
      </c>
      <c r="CG107" s="186">
        <f t="shared" ref="CG107:CG111" si="622">SUM(CD107:CF107)</f>
        <v>45000</v>
      </c>
      <c r="CH107" s="180"/>
      <c r="CI107" s="78"/>
      <c r="CJ107" s="186">
        <f>T107+BO107+BX107</f>
        <v>10000</v>
      </c>
      <c r="CK107" s="187"/>
      <c r="CL107" s="186">
        <f>V107+BP107+BY107</f>
        <v>20000</v>
      </c>
      <c r="CM107" s="187"/>
      <c r="CN107" s="186">
        <f>X107+BQ107+BZ107</f>
        <v>0</v>
      </c>
      <c r="CO107" s="187"/>
      <c r="CP107" s="186">
        <f>CJ107+CL107+CN107</f>
        <v>30000</v>
      </c>
      <c r="CQ107" s="187"/>
      <c r="CR107" s="180"/>
    </row>
    <row r="108" spans="1:96" s="79" customFormat="1" x14ac:dyDescent="0.35">
      <c r="A108" s="190"/>
      <c r="B108" s="276" t="s">
        <v>206</v>
      </c>
      <c r="C108" s="207"/>
      <c r="D108" s="243"/>
      <c r="E108" s="244" t="s">
        <v>108</v>
      </c>
      <c r="F108" s="245">
        <v>1500</v>
      </c>
      <c r="G108" s="246">
        <v>1</v>
      </c>
      <c r="H108" s="271">
        <f>K108</f>
        <v>1500</v>
      </c>
      <c r="I108" s="271"/>
      <c r="J108" s="248"/>
      <c r="K108" s="265">
        <f>F108*G108</f>
        <v>1500</v>
      </c>
      <c r="L108" s="180"/>
      <c r="M108" s="207"/>
      <c r="N108" s="248"/>
      <c r="O108" s="248"/>
      <c r="P108" s="248"/>
      <c r="Q108" s="186">
        <f t="shared" si="607"/>
        <v>0</v>
      </c>
      <c r="R108" s="180"/>
      <c r="S108" s="179"/>
      <c r="T108" s="248"/>
      <c r="U108" s="187"/>
      <c r="V108" s="248"/>
      <c r="W108" s="187"/>
      <c r="X108" s="248"/>
      <c r="Y108" s="264"/>
      <c r="Z108" s="186">
        <f t="shared" si="599"/>
        <v>0</v>
      </c>
      <c r="AA108" s="264"/>
      <c r="AB108" s="180"/>
      <c r="AC108" s="180"/>
      <c r="AD108" s="180"/>
      <c r="AE108" s="179"/>
      <c r="AF108" s="233" t="str">
        <f t="shared" ref="AF108:AF111" si="623">BL108</f>
        <v>Consultancy contract</v>
      </c>
      <c r="AG108" s="225">
        <f t="shared" si="608"/>
        <v>1500</v>
      </c>
      <c r="AH108" s="234">
        <f t="shared" si="609"/>
        <v>1</v>
      </c>
      <c r="AI108" s="185">
        <f t="shared" si="610"/>
        <v>1500</v>
      </c>
      <c r="AJ108" s="185">
        <f t="shared" si="611"/>
        <v>0</v>
      </c>
      <c r="AK108" s="186">
        <f t="shared" si="612"/>
        <v>0</v>
      </c>
      <c r="AL108" s="186">
        <f t="shared" si="613"/>
        <v>1500</v>
      </c>
      <c r="AM108" s="180"/>
      <c r="AN108" s="180"/>
      <c r="AO108" s="233" t="str">
        <f t="shared" ref="AO108:AO111" si="624">BU108</f>
        <v>Consultancy contract</v>
      </c>
      <c r="AP108" s="225">
        <f t="shared" si="614"/>
        <v>1500</v>
      </c>
      <c r="AQ108" s="234">
        <f t="shared" si="615"/>
        <v>1</v>
      </c>
      <c r="AR108" s="185">
        <f t="shared" si="616"/>
        <v>1500</v>
      </c>
      <c r="AS108" s="185">
        <f t="shared" si="617"/>
        <v>0</v>
      </c>
      <c r="AT108" s="186">
        <f t="shared" si="618"/>
        <v>0</v>
      </c>
      <c r="AU108" s="186">
        <f t="shared" si="619"/>
        <v>1500</v>
      </c>
      <c r="AV108" s="180"/>
      <c r="AW108" s="180"/>
      <c r="AX108" s="186">
        <f>T108+AI108+AR108</f>
        <v>3000</v>
      </c>
      <c r="AY108" s="187"/>
      <c r="AZ108" s="185">
        <f>V108+AJ108+AS108</f>
        <v>0</v>
      </c>
      <c r="BA108" s="187"/>
      <c r="BB108" s="186">
        <f>X108+AK108+AT108</f>
        <v>0</v>
      </c>
      <c r="BC108" s="187"/>
      <c r="BD108" s="186">
        <f t="shared" si="620"/>
        <v>3000</v>
      </c>
      <c r="BE108" s="187"/>
      <c r="BF108" s="180"/>
      <c r="BG108" s="180"/>
      <c r="BH108" s="180"/>
      <c r="BI108" s="180"/>
      <c r="BJ108" s="78"/>
      <c r="BK108" s="78"/>
      <c r="BL108" s="244" t="s">
        <v>108</v>
      </c>
      <c r="BM108" s="245">
        <v>1500</v>
      </c>
      <c r="BN108" s="246">
        <v>1</v>
      </c>
      <c r="BO108" s="271">
        <f>BR108</f>
        <v>1500</v>
      </c>
      <c r="BP108" s="271"/>
      <c r="BQ108" s="272"/>
      <c r="BR108" s="265">
        <f>BM108*BN108</f>
        <v>1500</v>
      </c>
      <c r="BS108" s="180"/>
      <c r="BT108" s="78"/>
      <c r="BU108" s="244" t="s">
        <v>108</v>
      </c>
      <c r="BV108" s="245">
        <v>1500</v>
      </c>
      <c r="BW108" s="246">
        <v>1</v>
      </c>
      <c r="BX108" s="271">
        <f>CA108</f>
        <v>1500</v>
      </c>
      <c r="BY108" s="271"/>
      <c r="BZ108" s="272"/>
      <c r="CA108" s="265">
        <f>BV108*BW108</f>
        <v>1500</v>
      </c>
      <c r="CB108" s="180"/>
      <c r="CC108" s="78"/>
      <c r="CD108" s="186">
        <f t="shared" si="621"/>
        <v>4500</v>
      </c>
      <c r="CE108" s="185">
        <f t="shared" si="621"/>
        <v>0</v>
      </c>
      <c r="CF108" s="186">
        <f t="shared" si="621"/>
        <v>0</v>
      </c>
      <c r="CG108" s="186">
        <f t="shared" si="622"/>
        <v>4500</v>
      </c>
      <c r="CH108" s="180"/>
      <c r="CI108" s="78"/>
      <c r="CJ108" s="186">
        <f>T108+BO108+BX108</f>
        <v>3000</v>
      </c>
      <c r="CK108" s="187"/>
      <c r="CL108" s="186">
        <f>V108+BP108+BY108</f>
        <v>0</v>
      </c>
      <c r="CM108" s="187"/>
      <c r="CN108" s="186">
        <f>X108+BQ108+BZ108</f>
        <v>0</v>
      </c>
      <c r="CO108" s="187"/>
      <c r="CP108" s="186">
        <f t="shared" ref="CP108:CP111" si="625">CJ108+CL108+CN108</f>
        <v>3000</v>
      </c>
      <c r="CQ108" s="187"/>
      <c r="CR108" s="180"/>
    </row>
    <row r="109" spans="1:96" s="79" customFormat="1" x14ac:dyDescent="0.35">
      <c r="A109" s="190"/>
      <c r="B109" s="201" t="s">
        <v>191</v>
      </c>
      <c r="C109" s="207"/>
      <c r="D109" s="243"/>
      <c r="E109" s="244"/>
      <c r="F109" s="245"/>
      <c r="G109" s="246"/>
      <c r="H109" s="247"/>
      <c r="I109" s="247"/>
      <c r="J109" s="248"/>
      <c r="K109" s="265">
        <f t="shared" ref="K109:K111" si="626">F109*G109</f>
        <v>0</v>
      </c>
      <c r="L109" s="180"/>
      <c r="M109" s="207"/>
      <c r="N109" s="248"/>
      <c r="O109" s="248"/>
      <c r="P109" s="248"/>
      <c r="Q109" s="186">
        <f t="shared" si="607"/>
        <v>0</v>
      </c>
      <c r="R109" s="180"/>
      <c r="S109" s="179"/>
      <c r="T109" s="248"/>
      <c r="U109" s="187"/>
      <c r="V109" s="248"/>
      <c r="W109" s="187"/>
      <c r="X109" s="248"/>
      <c r="Y109" s="264"/>
      <c r="Z109" s="186">
        <f t="shared" si="599"/>
        <v>0</v>
      </c>
      <c r="AA109" s="264"/>
      <c r="AB109" s="180"/>
      <c r="AC109" s="180"/>
      <c r="AD109" s="180"/>
      <c r="AE109" s="179"/>
      <c r="AF109" s="233">
        <f t="shared" si="623"/>
        <v>0</v>
      </c>
      <c r="AG109" s="225">
        <f t="shared" si="608"/>
        <v>0</v>
      </c>
      <c r="AH109" s="234">
        <f t="shared" si="609"/>
        <v>0</v>
      </c>
      <c r="AI109" s="185">
        <f t="shared" si="610"/>
        <v>0</v>
      </c>
      <c r="AJ109" s="185">
        <f t="shared" si="611"/>
        <v>0</v>
      </c>
      <c r="AK109" s="186">
        <f t="shared" si="612"/>
        <v>0</v>
      </c>
      <c r="AL109" s="186">
        <f t="shared" si="613"/>
        <v>0</v>
      </c>
      <c r="AM109" s="180"/>
      <c r="AN109" s="180"/>
      <c r="AO109" s="233">
        <f t="shared" si="624"/>
        <v>0</v>
      </c>
      <c r="AP109" s="225">
        <f t="shared" si="614"/>
        <v>0</v>
      </c>
      <c r="AQ109" s="234">
        <f t="shared" si="615"/>
        <v>0</v>
      </c>
      <c r="AR109" s="185">
        <f t="shared" si="616"/>
        <v>0</v>
      </c>
      <c r="AS109" s="185">
        <f t="shared" si="617"/>
        <v>0</v>
      </c>
      <c r="AT109" s="186">
        <f t="shared" si="618"/>
        <v>0</v>
      </c>
      <c r="AU109" s="186">
        <f t="shared" si="619"/>
        <v>0</v>
      </c>
      <c r="AV109" s="180"/>
      <c r="AW109" s="180"/>
      <c r="AX109" s="186">
        <f>T109+AI109+AR109</f>
        <v>0</v>
      </c>
      <c r="AY109" s="187"/>
      <c r="AZ109" s="185">
        <f>V109+AJ109+AS109</f>
        <v>0</v>
      </c>
      <c r="BA109" s="187"/>
      <c r="BB109" s="186">
        <f>X109+AK109+AT109</f>
        <v>0</v>
      </c>
      <c r="BC109" s="187"/>
      <c r="BD109" s="186">
        <f t="shared" si="620"/>
        <v>0</v>
      </c>
      <c r="BE109" s="187"/>
      <c r="BF109" s="180"/>
      <c r="BG109" s="180"/>
      <c r="BH109" s="180"/>
      <c r="BI109" s="180"/>
      <c r="BJ109" s="78"/>
      <c r="BK109" s="78"/>
      <c r="BL109" s="244"/>
      <c r="BM109" s="245"/>
      <c r="BN109" s="246"/>
      <c r="BO109" s="247"/>
      <c r="BP109" s="247"/>
      <c r="BQ109" s="248"/>
      <c r="BR109" s="265">
        <f t="shared" ref="BR109:BR111" si="627">BM109*BN109</f>
        <v>0</v>
      </c>
      <c r="BS109" s="180"/>
      <c r="BT109" s="78"/>
      <c r="BU109" s="244"/>
      <c r="BV109" s="245"/>
      <c r="BW109" s="246"/>
      <c r="BX109" s="247"/>
      <c r="BY109" s="247"/>
      <c r="BZ109" s="248"/>
      <c r="CA109" s="265">
        <f t="shared" ref="CA109:CA111" si="628">BV109*BW109</f>
        <v>0</v>
      </c>
      <c r="CB109" s="180"/>
      <c r="CC109" s="78"/>
      <c r="CD109" s="186">
        <f t="shared" si="621"/>
        <v>0</v>
      </c>
      <c r="CE109" s="185">
        <f t="shared" si="621"/>
        <v>0</v>
      </c>
      <c r="CF109" s="186">
        <f t="shared" si="621"/>
        <v>0</v>
      </c>
      <c r="CG109" s="186">
        <f t="shared" si="622"/>
        <v>0</v>
      </c>
      <c r="CH109" s="180"/>
      <c r="CI109" s="78"/>
      <c r="CJ109" s="186">
        <f>T109+BO109+BX109</f>
        <v>0</v>
      </c>
      <c r="CK109" s="187"/>
      <c r="CL109" s="186">
        <f>V109+BP109+BY109</f>
        <v>0</v>
      </c>
      <c r="CM109" s="187"/>
      <c r="CN109" s="186">
        <f>X109+BQ109+BZ109</f>
        <v>0</v>
      </c>
      <c r="CO109" s="187"/>
      <c r="CP109" s="186">
        <f t="shared" si="625"/>
        <v>0</v>
      </c>
      <c r="CQ109" s="187"/>
      <c r="CR109" s="180"/>
    </row>
    <row r="110" spans="1:96" s="79" customFormat="1" x14ac:dyDescent="0.35">
      <c r="A110" s="190"/>
      <c r="B110" s="201" t="s">
        <v>191</v>
      </c>
      <c r="C110" s="207"/>
      <c r="D110" s="243"/>
      <c r="E110" s="244"/>
      <c r="F110" s="245"/>
      <c r="G110" s="246"/>
      <c r="H110" s="247"/>
      <c r="I110" s="247"/>
      <c r="J110" s="248"/>
      <c r="K110" s="265">
        <f t="shared" si="626"/>
        <v>0</v>
      </c>
      <c r="L110" s="180"/>
      <c r="M110" s="207"/>
      <c r="N110" s="248"/>
      <c r="O110" s="248"/>
      <c r="P110" s="248"/>
      <c r="Q110" s="186">
        <f t="shared" si="607"/>
        <v>0</v>
      </c>
      <c r="R110" s="180"/>
      <c r="S110" s="179"/>
      <c r="T110" s="248"/>
      <c r="U110" s="187"/>
      <c r="V110" s="248"/>
      <c r="W110" s="187"/>
      <c r="X110" s="248"/>
      <c r="Y110" s="264"/>
      <c r="Z110" s="186">
        <f t="shared" si="599"/>
        <v>0</v>
      </c>
      <c r="AA110" s="264"/>
      <c r="AB110" s="180"/>
      <c r="AC110" s="180"/>
      <c r="AD110" s="180"/>
      <c r="AE110" s="179"/>
      <c r="AF110" s="233">
        <f t="shared" si="623"/>
        <v>0</v>
      </c>
      <c r="AG110" s="225">
        <f t="shared" si="608"/>
        <v>0</v>
      </c>
      <c r="AH110" s="234">
        <f t="shared" si="609"/>
        <v>0</v>
      </c>
      <c r="AI110" s="185">
        <f t="shared" si="610"/>
        <v>0</v>
      </c>
      <c r="AJ110" s="185">
        <f t="shared" si="611"/>
        <v>0</v>
      </c>
      <c r="AK110" s="186">
        <f t="shared" si="612"/>
        <v>0</v>
      </c>
      <c r="AL110" s="186">
        <f t="shared" si="613"/>
        <v>0</v>
      </c>
      <c r="AM110" s="180"/>
      <c r="AN110" s="180"/>
      <c r="AO110" s="233">
        <f t="shared" si="624"/>
        <v>0</v>
      </c>
      <c r="AP110" s="225">
        <f t="shared" si="614"/>
        <v>0</v>
      </c>
      <c r="AQ110" s="234">
        <f t="shared" si="615"/>
        <v>0</v>
      </c>
      <c r="AR110" s="185">
        <f t="shared" si="616"/>
        <v>0</v>
      </c>
      <c r="AS110" s="185">
        <f t="shared" si="617"/>
        <v>0</v>
      </c>
      <c r="AT110" s="186">
        <f t="shared" si="618"/>
        <v>0</v>
      </c>
      <c r="AU110" s="186">
        <f t="shared" si="619"/>
        <v>0</v>
      </c>
      <c r="AV110" s="180"/>
      <c r="AW110" s="180"/>
      <c r="AX110" s="186">
        <f>T110+AI110+AR110</f>
        <v>0</v>
      </c>
      <c r="AY110" s="187"/>
      <c r="AZ110" s="185">
        <f>V110+AJ110+AS110</f>
        <v>0</v>
      </c>
      <c r="BA110" s="187"/>
      <c r="BB110" s="186">
        <f>X110+AK110+AT110</f>
        <v>0</v>
      </c>
      <c r="BC110" s="187"/>
      <c r="BD110" s="186">
        <f t="shared" si="620"/>
        <v>0</v>
      </c>
      <c r="BE110" s="187"/>
      <c r="BF110" s="180"/>
      <c r="BG110" s="180"/>
      <c r="BH110" s="180"/>
      <c r="BI110" s="180"/>
      <c r="BJ110" s="78"/>
      <c r="BK110" s="78"/>
      <c r="BL110" s="244"/>
      <c r="BM110" s="245"/>
      <c r="BN110" s="246"/>
      <c r="BO110" s="247"/>
      <c r="BP110" s="247"/>
      <c r="BQ110" s="248"/>
      <c r="BR110" s="265">
        <f t="shared" si="627"/>
        <v>0</v>
      </c>
      <c r="BS110" s="180"/>
      <c r="BT110" s="78"/>
      <c r="BU110" s="244"/>
      <c r="BV110" s="245"/>
      <c r="BW110" s="246"/>
      <c r="BX110" s="247"/>
      <c r="BY110" s="247"/>
      <c r="BZ110" s="248"/>
      <c r="CA110" s="265">
        <f t="shared" si="628"/>
        <v>0</v>
      </c>
      <c r="CB110" s="180"/>
      <c r="CC110" s="78"/>
      <c r="CD110" s="186">
        <f t="shared" si="621"/>
        <v>0</v>
      </c>
      <c r="CE110" s="185">
        <f t="shared" si="621"/>
        <v>0</v>
      </c>
      <c r="CF110" s="186">
        <f t="shared" si="621"/>
        <v>0</v>
      </c>
      <c r="CG110" s="186">
        <f t="shared" si="622"/>
        <v>0</v>
      </c>
      <c r="CH110" s="180"/>
      <c r="CI110" s="78"/>
      <c r="CJ110" s="186">
        <f>T110+BO110+BX110</f>
        <v>0</v>
      </c>
      <c r="CK110" s="187"/>
      <c r="CL110" s="186">
        <f>V110+BP110+BY110</f>
        <v>0</v>
      </c>
      <c r="CM110" s="187"/>
      <c r="CN110" s="186">
        <f>X110+BQ110+BZ110</f>
        <v>0</v>
      </c>
      <c r="CO110" s="187"/>
      <c r="CP110" s="186">
        <f t="shared" si="625"/>
        <v>0</v>
      </c>
      <c r="CQ110" s="187"/>
      <c r="CR110" s="180"/>
    </row>
    <row r="111" spans="1:96" s="79" customFormat="1" x14ac:dyDescent="0.35">
      <c r="A111" s="190"/>
      <c r="B111" s="201" t="s">
        <v>191</v>
      </c>
      <c r="C111" s="207"/>
      <c r="D111" s="243"/>
      <c r="E111" s="244"/>
      <c r="F111" s="245"/>
      <c r="G111" s="246"/>
      <c r="H111" s="247"/>
      <c r="I111" s="247"/>
      <c r="J111" s="248"/>
      <c r="K111" s="265">
        <f t="shared" si="626"/>
        <v>0</v>
      </c>
      <c r="L111" s="180"/>
      <c r="M111" s="207"/>
      <c r="N111" s="248"/>
      <c r="O111" s="248"/>
      <c r="P111" s="248"/>
      <c r="Q111" s="186">
        <f t="shared" si="607"/>
        <v>0</v>
      </c>
      <c r="R111" s="180"/>
      <c r="S111" s="179"/>
      <c r="T111" s="248"/>
      <c r="U111" s="187"/>
      <c r="V111" s="248"/>
      <c r="W111" s="187"/>
      <c r="X111" s="248"/>
      <c r="Y111" s="264"/>
      <c r="Z111" s="186">
        <f t="shared" si="599"/>
        <v>0</v>
      </c>
      <c r="AA111" s="264"/>
      <c r="AB111" s="180"/>
      <c r="AC111" s="180"/>
      <c r="AD111" s="180"/>
      <c r="AE111" s="179"/>
      <c r="AF111" s="233">
        <f t="shared" si="623"/>
        <v>0</v>
      </c>
      <c r="AG111" s="225">
        <f t="shared" si="608"/>
        <v>0</v>
      </c>
      <c r="AH111" s="234">
        <f t="shared" si="609"/>
        <v>0</v>
      </c>
      <c r="AI111" s="185">
        <f t="shared" si="610"/>
        <v>0</v>
      </c>
      <c r="AJ111" s="185">
        <f t="shared" si="611"/>
        <v>0</v>
      </c>
      <c r="AK111" s="186">
        <f t="shared" si="612"/>
        <v>0</v>
      </c>
      <c r="AL111" s="186">
        <f t="shared" si="613"/>
        <v>0</v>
      </c>
      <c r="AM111" s="180"/>
      <c r="AN111" s="180"/>
      <c r="AO111" s="233">
        <f t="shared" si="624"/>
        <v>0</v>
      </c>
      <c r="AP111" s="225">
        <f t="shared" si="614"/>
        <v>0</v>
      </c>
      <c r="AQ111" s="234">
        <f t="shared" si="615"/>
        <v>0</v>
      </c>
      <c r="AR111" s="185">
        <f t="shared" si="616"/>
        <v>0</v>
      </c>
      <c r="AS111" s="185">
        <f t="shared" si="617"/>
        <v>0</v>
      </c>
      <c r="AT111" s="186">
        <f t="shared" si="618"/>
        <v>0</v>
      </c>
      <c r="AU111" s="186">
        <f t="shared" si="619"/>
        <v>0</v>
      </c>
      <c r="AV111" s="180"/>
      <c r="AW111" s="180"/>
      <c r="AX111" s="186">
        <f>T111+AI111+AR111</f>
        <v>0</v>
      </c>
      <c r="AY111" s="187"/>
      <c r="AZ111" s="185">
        <f>V111+AJ111+AS111</f>
        <v>0</v>
      </c>
      <c r="BA111" s="187"/>
      <c r="BB111" s="186">
        <f>X111+AK111+AT111</f>
        <v>0</v>
      </c>
      <c r="BC111" s="187"/>
      <c r="BD111" s="186">
        <f t="shared" si="620"/>
        <v>0</v>
      </c>
      <c r="BE111" s="187"/>
      <c r="BF111" s="180"/>
      <c r="BG111" s="180"/>
      <c r="BH111" s="180"/>
      <c r="BI111" s="180"/>
      <c r="BJ111" s="78"/>
      <c r="BK111" s="78"/>
      <c r="BL111" s="244"/>
      <c r="BM111" s="245"/>
      <c r="BN111" s="246"/>
      <c r="BO111" s="247"/>
      <c r="BP111" s="247"/>
      <c r="BQ111" s="248"/>
      <c r="BR111" s="265">
        <f t="shared" si="627"/>
        <v>0</v>
      </c>
      <c r="BS111" s="180"/>
      <c r="BT111" s="78"/>
      <c r="BU111" s="244"/>
      <c r="BV111" s="245"/>
      <c r="BW111" s="246"/>
      <c r="BX111" s="247"/>
      <c r="BY111" s="247"/>
      <c r="BZ111" s="248"/>
      <c r="CA111" s="265">
        <f t="shared" si="628"/>
        <v>0</v>
      </c>
      <c r="CB111" s="180"/>
      <c r="CC111" s="78"/>
      <c r="CD111" s="186">
        <f t="shared" si="621"/>
        <v>0</v>
      </c>
      <c r="CE111" s="185">
        <f t="shared" si="621"/>
        <v>0</v>
      </c>
      <c r="CF111" s="186">
        <f t="shared" si="621"/>
        <v>0</v>
      </c>
      <c r="CG111" s="186">
        <f t="shared" si="622"/>
        <v>0</v>
      </c>
      <c r="CH111" s="180"/>
      <c r="CI111" s="78"/>
      <c r="CJ111" s="186">
        <f>T111+BO111+BX111</f>
        <v>0</v>
      </c>
      <c r="CK111" s="187"/>
      <c r="CL111" s="186">
        <f>V111+BP111+BY111</f>
        <v>0</v>
      </c>
      <c r="CM111" s="187"/>
      <c r="CN111" s="186">
        <f>X111+BQ111+BZ111</f>
        <v>0</v>
      </c>
      <c r="CO111" s="187"/>
      <c r="CP111" s="186">
        <f t="shared" si="625"/>
        <v>0</v>
      </c>
      <c r="CQ111" s="187"/>
      <c r="CR111" s="180"/>
    </row>
    <row r="112" spans="1:96" s="79" customFormat="1" x14ac:dyDescent="0.35">
      <c r="A112" s="190">
        <v>4.2</v>
      </c>
      <c r="B112" s="200" t="s">
        <v>169</v>
      </c>
      <c r="C112" s="206"/>
      <c r="D112" s="199"/>
      <c r="E112" s="232"/>
      <c r="F112" s="224"/>
      <c r="G112" s="217"/>
      <c r="H112" s="184">
        <f>SUM(H113:H117)</f>
        <v>0</v>
      </c>
      <c r="I112" s="179">
        <f t="shared" ref="I112:K112" si="629">SUM(I113:I117)</f>
        <v>0</v>
      </c>
      <c r="J112" s="179">
        <f t="shared" si="629"/>
        <v>0</v>
      </c>
      <c r="K112" s="179">
        <f t="shared" si="629"/>
        <v>0</v>
      </c>
      <c r="L112" s="179"/>
      <c r="M112" s="206"/>
      <c r="N112" s="184">
        <f t="shared" ref="N112:Q112" si="630">SUM(N113:N117)</f>
        <v>0</v>
      </c>
      <c r="O112" s="179">
        <f t="shared" si="630"/>
        <v>0</v>
      </c>
      <c r="P112" s="179">
        <f t="shared" si="630"/>
        <v>0</v>
      </c>
      <c r="Q112" s="179">
        <f t="shared" si="630"/>
        <v>0</v>
      </c>
      <c r="R112" s="179"/>
      <c r="S112" s="179"/>
      <c r="T112" s="184">
        <f t="shared" ref="T112" si="631">SUM(T113:T117)</f>
        <v>0</v>
      </c>
      <c r="U112" s="179"/>
      <c r="V112" s="179">
        <f t="shared" ref="V112" si="632">SUM(V113:V117)</f>
        <v>0</v>
      </c>
      <c r="W112" s="179"/>
      <c r="X112" s="179">
        <f t="shared" ref="X112" si="633">SUM(X113:X117)</f>
        <v>0</v>
      </c>
      <c r="Y112" s="206"/>
      <c r="Z112" s="179">
        <f t="shared" si="599"/>
        <v>0</v>
      </c>
      <c r="AA112" s="206"/>
      <c r="AB112" s="179"/>
      <c r="AC112" s="179"/>
      <c r="AD112" s="179"/>
      <c r="AE112" s="179"/>
      <c r="AF112" s="232"/>
      <c r="AG112" s="224"/>
      <c r="AH112" s="217"/>
      <c r="AI112" s="184">
        <f t="shared" ref="AI112:AL112" si="634">SUM(AI113:AI117)</f>
        <v>0</v>
      </c>
      <c r="AJ112" s="179">
        <f t="shared" si="634"/>
        <v>0</v>
      </c>
      <c r="AK112" s="179">
        <f t="shared" si="634"/>
        <v>0</v>
      </c>
      <c r="AL112" s="179">
        <f t="shared" si="634"/>
        <v>0</v>
      </c>
      <c r="AM112" s="179"/>
      <c r="AN112" s="179"/>
      <c r="AO112" s="232"/>
      <c r="AP112" s="224"/>
      <c r="AQ112" s="217"/>
      <c r="AR112" s="184">
        <f t="shared" ref="AR112:AU112" si="635">SUM(AR113:AR117)</f>
        <v>0</v>
      </c>
      <c r="AS112" s="179">
        <f t="shared" si="635"/>
        <v>0</v>
      </c>
      <c r="AT112" s="179">
        <f t="shared" si="635"/>
        <v>0</v>
      </c>
      <c r="AU112" s="179">
        <f t="shared" si="635"/>
        <v>0</v>
      </c>
      <c r="AV112" s="179"/>
      <c r="AW112" s="179"/>
      <c r="AX112" s="184">
        <f>SUM(AX113:AX117)</f>
        <v>0</v>
      </c>
      <c r="AY112" s="179"/>
      <c r="AZ112" s="179">
        <f>SUM(AZ113:AZ117)</f>
        <v>0</v>
      </c>
      <c r="BA112" s="179"/>
      <c r="BB112" s="179">
        <f>SUM(BB113:BB117)</f>
        <v>0</v>
      </c>
      <c r="BC112" s="179"/>
      <c r="BD112" s="179">
        <f t="shared" ref="BD112" si="636">SUM(BD113:BD117)</f>
        <v>0</v>
      </c>
      <c r="BE112" s="179"/>
      <c r="BF112" s="179"/>
      <c r="BG112" s="179"/>
      <c r="BH112" s="179"/>
      <c r="BI112" s="179"/>
      <c r="BJ112" s="78"/>
      <c r="BK112" s="78"/>
      <c r="BL112" s="232"/>
      <c r="BM112" s="224"/>
      <c r="BN112" s="217"/>
      <c r="BO112" s="184">
        <f>SUM(BO113:BO117)</f>
        <v>0</v>
      </c>
      <c r="BP112" s="179">
        <f t="shared" ref="BP112:BR112" si="637">SUM(BP113:BP117)</f>
        <v>0</v>
      </c>
      <c r="BQ112" s="179">
        <f t="shared" si="637"/>
        <v>0</v>
      </c>
      <c r="BR112" s="179">
        <f t="shared" si="637"/>
        <v>0</v>
      </c>
      <c r="BS112" s="179"/>
      <c r="BT112" s="78"/>
      <c r="BU112" s="232"/>
      <c r="BV112" s="224"/>
      <c r="BW112" s="217"/>
      <c r="BX112" s="184">
        <f>SUM(BX113:BX117)</f>
        <v>0</v>
      </c>
      <c r="BY112" s="179">
        <f t="shared" ref="BY112:CA112" si="638">SUM(BY113:BY117)</f>
        <v>0</v>
      </c>
      <c r="BZ112" s="179">
        <f t="shared" si="638"/>
        <v>0</v>
      </c>
      <c r="CA112" s="179">
        <f t="shared" si="638"/>
        <v>0</v>
      </c>
      <c r="CB112" s="179"/>
      <c r="CC112" s="78"/>
      <c r="CD112" s="184">
        <f>SUM(CD113:CD117)</f>
        <v>0</v>
      </c>
      <c r="CE112" s="179">
        <f>SUM(CE113:CE117)</f>
        <v>0</v>
      </c>
      <c r="CF112" s="179">
        <f>SUM(CF113:CF117)</f>
        <v>0</v>
      </c>
      <c r="CG112" s="179">
        <f t="shared" ref="CG112" si="639">SUM(CG113:CG117)</f>
        <v>0</v>
      </c>
      <c r="CH112" s="179"/>
      <c r="CI112" s="78"/>
      <c r="CJ112" s="184">
        <f>SUM(CJ113:CJ117)</f>
        <v>0</v>
      </c>
      <c r="CK112" s="179"/>
      <c r="CL112" s="179">
        <f>SUM(CL113:CL117)</f>
        <v>0</v>
      </c>
      <c r="CM112" s="179"/>
      <c r="CN112" s="179">
        <f>SUM(CN113:CN117)</f>
        <v>0</v>
      </c>
      <c r="CO112" s="179"/>
      <c r="CP112" s="179">
        <f t="shared" ref="CP112" si="640">SUM(CP113:CP117)</f>
        <v>0</v>
      </c>
      <c r="CQ112" s="179"/>
      <c r="CR112" s="179"/>
    </row>
    <row r="113" spans="1:96" s="79" customFormat="1" x14ac:dyDescent="0.35">
      <c r="A113" s="190"/>
      <c r="B113" s="201" t="s">
        <v>191</v>
      </c>
      <c r="C113" s="207"/>
      <c r="D113" s="243"/>
      <c r="E113" s="244"/>
      <c r="F113" s="245"/>
      <c r="G113" s="246"/>
      <c r="H113" s="247"/>
      <c r="I113" s="247"/>
      <c r="J113" s="248"/>
      <c r="K113" s="265">
        <f>F113*G113</f>
        <v>0</v>
      </c>
      <c r="L113" s="180"/>
      <c r="M113" s="207"/>
      <c r="N113" s="248"/>
      <c r="O113" s="248"/>
      <c r="P113" s="248"/>
      <c r="Q113" s="186">
        <f t="shared" ref="Q113:Q117" si="641">SUM(N113:P113)</f>
        <v>0</v>
      </c>
      <c r="R113" s="180"/>
      <c r="S113" s="179"/>
      <c r="T113" s="248"/>
      <c r="U113" s="187"/>
      <c r="V113" s="248"/>
      <c r="W113" s="187"/>
      <c r="X113" s="248"/>
      <c r="Y113" s="264"/>
      <c r="Z113" s="186">
        <f t="shared" si="599"/>
        <v>0</v>
      </c>
      <c r="AA113" s="264"/>
      <c r="AB113" s="180"/>
      <c r="AC113" s="180"/>
      <c r="AD113" s="180"/>
      <c r="AE113" s="179"/>
      <c r="AF113" s="233">
        <f>BL113</f>
        <v>0</v>
      </c>
      <c r="AG113" s="225">
        <f t="shared" ref="AG113:AG117" si="642">BM113</f>
        <v>0</v>
      </c>
      <c r="AH113" s="234">
        <f t="shared" ref="AH113:AH117" si="643">BN113</f>
        <v>0</v>
      </c>
      <c r="AI113" s="185">
        <f t="shared" ref="AI113:AI117" si="644">BO113</f>
        <v>0</v>
      </c>
      <c r="AJ113" s="185">
        <f t="shared" ref="AJ113:AJ117" si="645">BP113</f>
        <v>0</v>
      </c>
      <c r="AK113" s="186">
        <f t="shared" ref="AK113:AK117" si="646">BQ113</f>
        <v>0</v>
      </c>
      <c r="AL113" s="186">
        <f t="shared" ref="AL113:AL117" si="647">SUM(AI113:AK113)</f>
        <v>0</v>
      </c>
      <c r="AM113" s="180"/>
      <c r="AN113" s="180"/>
      <c r="AO113" s="233">
        <f>BU113</f>
        <v>0</v>
      </c>
      <c r="AP113" s="225">
        <f t="shared" ref="AP113:AP117" si="648">BV113</f>
        <v>0</v>
      </c>
      <c r="AQ113" s="234">
        <f t="shared" ref="AQ113:AQ117" si="649">BW113</f>
        <v>0</v>
      </c>
      <c r="AR113" s="185">
        <f t="shared" ref="AR113:AR117" si="650">BX113</f>
        <v>0</v>
      </c>
      <c r="AS113" s="185">
        <f t="shared" ref="AS113:AS117" si="651">BY113</f>
        <v>0</v>
      </c>
      <c r="AT113" s="186">
        <f t="shared" ref="AT113:AT117" si="652">BZ113</f>
        <v>0</v>
      </c>
      <c r="AU113" s="186">
        <f t="shared" ref="AU113:AU117" si="653">SUM(AR113:AT113)</f>
        <v>0</v>
      </c>
      <c r="AV113" s="180"/>
      <c r="AW113" s="180"/>
      <c r="AX113" s="186">
        <f>T113+AI113+AR113</f>
        <v>0</v>
      </c>
      <c r="AY113" s="187"/>
      <c r="AZ113" s="185">
        <f>V113+AJ113+AS113</f>
        <v>0</v>
      </c>
      <c r="BA113" s="187"/>
      <c r="BB113" s="186">
        <f>X113+AK113+AT113</f>
        <v>0</v>
      </c>
      <c r="BC113" s="187"/>
      <c r="BD113" s="186">
        <f t="shared" ref="BD113:BD117" si="654">SUM(AX113:BB113)</f>
        <v>0</v>
      </c>
      <c r="BE113" s="187"/>
      <c r="BF113" s="180"/>
      <c r="BG113" s="180"/>
      <c r="BH113" s="180"/>
      <c r="BI113" s="180"/>
      <c r="BJ113" s="78"/>
      <c r="BK113" s="78"/>
      <c r="BL113" s="244"/>
      <c r="BM113" s="245"/>
      <c r="BN113" s="246"/>
      <c r="BO113" s="247"/>
      <c r="BP113" s="247"/>
      <c r="BQ113" s="248"/>
      <c r="BR113" s="265">
        <f>BM113*BN113</f>
        <v>0</v>
      </c>
      <c r="BS113" s="180"/>
      <c r="BT113" s="78"/>
      <c r="BU113" s="244"/>
      <c r="BV113" s="245"/>
      <c r="BW113" s="246"/>
      <c r="BX113" s="247"/>
      <c r="BY113" s="247"/>
      <c r="BZ113" s="248"/>
      <c r="CA113" s="265">
        <f>BV113*BW113</f>
        <v>0</v>
      </c>
      <c r="CB113" s="180"/>
      <c r="CC113" s="78"/>
      <c r="CD113" s="186">
        <f t="shared" ref="CD113:CF117" si="655">H113+BO113+BX113</f>
        <v>0</v>
      </c>
      <c r="CE113" s="185">
        <f t="shared" si="655"/>
        <v>0</v>
      </c>
      <c r="CF113" s="186">
        <f t="shared" si="655"/>
        <v>0</v>
      </c>
      <c r="CG113" s="186">
        <f t="shared" ref="CG113:CG117" si="656">SUM(CD113:CF113)</f>
        <v>0</v>
      </c>
      <c r="CH113" s="180"/>
      <c r="CI113" s="78"/>
      <c r="CJ113" s="186">
        <f>T113+BO113+BX113</f>
        <v>0</v>
      </c>
      <c r="CK113" s="187"/>
      <c r="CL113" s="186">
        <f>V113+BP113+BY113</f>
        <v>0</v>
      </c>
      <c r="CM113" s="187"/>
      <c r="CN113" s="186">
        <f>X113+BQ113+BZ113</f>
        <v>0</v>
      </c>
      <c r="CO113" s="187"/>
      <c r="CP113" s="186">
        <f>CJ113+CL113+CN113</f>
        <v>0</v>
      </c>
      <c r="CQ113" s="187"/>
      <c r="CR113" s="180"/>
    </row>
    <row r="114" spans="1:96" s="79" customFormat="1" x14ac:dyDescent="0.35">
      <c r="A114" s="190"/>
      <c r="B114" s="201" t="s">
        <v>191</v>
      </c>
      <c r="C114" s="207"/>
      <c r="D114" s="243"/>
      <c r="E114" s="244"/>
      <c r="F114" s="245"/>
      <c r="G114" s="246"/>
      <c r="H114" s="247"/>
      <c r="I114" s="247"/>
      <c r="J114" s="248"/>
      <c r="K114" s="265">
        <f>F114*G114</f>
        <v>0</v>
      </c>
      <c r="L114" s="180"/>
      <c r="M114" s="207"/>
      <c r="N114" s="248"/>
      <c r="O114" s="248"/>
      <c r="P114" s="248"/>
      <c r="Q114" s="186">
        <f t="shared" si="641"/>
        <v>0</v>
      </c>
      <c r="R114" s="180"/>
      <c r="S114" s="179"/>
      <c r="T114" s="248"/>
      <c r="U114" s="187"/>
      <c r="V114" s="248"/>
      <c r="W114" s="187"/>
      <c r="X114" s="248"/>
      <c r="Y114" s="264"/>
      <c r="Z114" s="186">
        <f t="shared" si="599"/>
        <v>0</v>
      </c>
      <c r="AA114" s="264"/>
      <c r="AB114" s="180"/>
      <c r="AC114" s="180"/>
      <c r="AD114" s="180"/>
      <c r="AE114" s="179"/>
      <c r="AF114" s="233">
        <f t="shared" ref="AF114:AF117" si="657">BL114</f>
        <v>0</v>
      </c>
      <c r="AG114" s="225">
        <f t="shared" si="642"/>
        <v>0</v>
      </c>
      <c r="AH114" s="234">
        <f t="shared" si="643"/>
        <v>0</v>
      </c>
      <c r="AI114" s="185">
        <f t="shared" si="644"/>
        <v>0</v>
      </c>
      <c r="AJ114" s="185">
        <f t="shared" si="645"/>
        <v>0</v>
      </c>
      <c r="AK114" s="186">
        <f t="shared" si="646"/>
        <v>0</v>
      </c>
      <c r="AL114" s="186">
        <f t="shared" si="647"/>
        <v>0</v>
      </c>
      <c r="AM114" s="180"/>
      <c r="AN114" s="180"/>
      <c r="AO114" s="233">
        <f t="shared" ref="AO114:AO117" si="658">BU114</f>
        <v>0</v>
      </c>
      <c r="AP114" s="225">
        <f t="shared" si="648"/>
        <v>0</v>
      </c>
      <c r="AQ114" s="234">
        <f t="shared" si="649"/>
        <v>0</v>
      </c>
      <c r="AR114" s="185">
        <f t="shared" si="650"/>
        <v>0</v>
      </c>
      <c r="AS114" s="185">
        <f t="shared" si="651"/>
        <v>0</v>
      </c>
      <c r="AT114" s="186">
        <f t="shared" si="652"/>
        <v>0</v>
      </c>
      <c r="AU114" s="186">
        <f t="shared" si="653"/>
        <v>0</v>
      </c>
      <c r="AV114" s="180"/>
      <c r="AW114" s="180"/>
      <c r="AX114" s="186">
        <f>T114+AI114+AR114</f>
        <v>0</v>
      </c>
      <c r="AY114" s="187"/>
      <c r="AZ114" s="185">
        <f>V114+AJ114+AS114</f>
        <v>0</v>
      </c>
      <c r="BA114" s="187"/>
      <c r="BB114" s="186">
        <f>X114+AK114+AT114</f>
        <v>0</v>
      </c>
      <c r="BC114" s="187"/>
      <c r="BD114" s="186">
        <f t="shared" si="654"/>
        <v>0</v>
      </c>
      <c r="BE114" s="187"/>
      <c r="BF114" s="180"/>
      <c r="BG114" s="180"/>
      <c r="BH114" s="180"/>
      <c r="BI114" s="180"/>
      <c r="BJ114" s="78"/>
      <c r="BK114" s="78"/>
      <c r="BL114" s="244"/>
      <c r="BM114" s="245"/>
      <c r="BN114" s="246"/>
      <c r="BO114" s="247"/>
      <c r="BP114" s="247"/>
      <c r="BQ114" s="248"/>
      <c r="BR114" s="265">
        <f>BM114*BN114</f>
        <v>0</v>
      </c>
      <c r="BS114" s="180"/>
      <c r="BT114" s="78"/>
      <c r="BU114" s="244"/>
      <c r="BV114" s="245"/>
      <c r="BW114" s="246"/>
      <c r="BX114" s="247"/>
      <c r="BY114" s="247"/>
      <c r="BZ114" s="248"/>
      <c r="CA114" s="265">
        <f>BV114*BW114</f>
        <v>0</v>
      </c>
      <c r="CB114" s="180"/>
      <c r="CC114" s="78"/>
      <c r="CD114" s="186">
        <f t="shared" si="655"/>
        <v>0</v>
      </c>
      <c r="CE114" s="185">
        <f t="shared" si="655"/>
        <v>0</v>
      </c>
      <c r="CF114" s="186">
        <f t="shared" si="655"/>
        <v>0</v>
      </c>
      <c r="CG114" s="186">
        <f t="shared" si="656"/>
        <v>0</v>
      </c>
      <c r="CH114" s="180"/>
      <c r="CI114" s="78"/>
      <c r="CJ114" s="186">
        <f>T114+BO114+BX114</f>
        <v>0</v>
      </c>
      <c r="CK114" s="187"/>
      <c r="CL114" s="186">
        <f>V114+BP114+BY114</f>
        <v>0</v>
      </c>
      <c r="CM114" s="187"/>
      <c r="CN114" s="186">
        <f>X114+BQ114+BZ114</f>
        <v>0</v>
      </c>
      <c r="CO114" s="187"/>
      <c r="CP114" s="186">
        <f t="shared" ref="CP114:CP117" si="659">CJ114+CL114+CN114</f>
        <v>0</v>
      </c>
      <c r="CQ114" s="187"/>
      <c r="CR114" s="180"/>
    </row>
    <row r="115" spans="1:96" s="79" customFormat="1" x14ac:dyDescent="0.35">
      <c r="A115" s="190"/>
      <c r="B115" s="201" t="s">
        <v>191</v>
      </c>
      <c r="C115" s="207"/>
      <c r="D115" s="243"/>
      <c r="E115" s="244"/>
      <c r="F115" s="245"/>
      <c r="G115" s="246"/>
      <c r="H115" s="247"/>
      <c r="I115" s="247"/>
      <c r="J115" s="248"/>
      <c r="K115" s="265">
        <f t="shared" ref="K115:K117" si="660">F115*G115</f>
        <v>0</v>
      </c>
      <c r="L115" s="180"/>
      <c r="M115" s="207"/>
      <c r="N115" s="248"/>
      <c r="O115" s="248"/>
      <c r="P115" s="248"/>
      <c r="Q115" s="186">
        <f t="shared" si="641"/>
        <v>0</v>
      </c>
      <c r="R115" s="180"/>
      <c r="S115" s="179"/>
      <c r="T115" s="248"/>
      <c r="U115" s="187"/>
      <c r="V115" s="248"/>
      <c r="W115" s="187"/>
      <c r="X115" s="248"/>
      <c r="Y115" s="264"/>
      <c r="Z115" s="186">
        <f t="shared" si="599"/>
        <v>0</v>
      </c>
      <c r="AA115" s="264"/>
      <c r="AB115" s="180"/>
      <c r="AC115" s="180"/>
      <c r="AD115" s="180"/>
      <c r="AE115" s="179"/>
      <c r="AF115" s="233">
        <f t="shared" si="657"/>
        <v>0</v>
      </c>
      <c r="AG115" s="225">
        <f t="shared" si="642"/>
        <v>0</v>
      </c>
      <c r="AH115" s="234">
        <f t="shared" si="643"/>
        <v>0</v>
      </c>
      <c r="AI115" s="185">
        <f t="shared" si="644"/>
        <v>0</v>
      </c>
      <c r="AJ115" s="185">
        <f t="shared" si="645"/>
        <v>0</v>
      </c>
      <c r="AK115" s="186">
        <f t="shared" si="646"/>
        <v>0</v>
      </c>
      <c r="AL115" s="186">
        <f t="shared" si="647"/>
        <v>0</v>
      </c>
      <c r="AM115" s="180"/>
      <c r="AN115" s="180"/>
      <c r="AO115" s="233">
        <f t="shared" si="658"/>
        <v>0</v>
      </c>
      <c r="AP115" s="225">
        <f t="shared" si="648"/>
        <v>0</v>
      </c>
      <c r="AQ115" s="234">
        <f t="shared" si="649"/>
        <v>0</v>
      </c>
      <c r="AR115" s="185">
        <f t="shared" si="650"/>
        <v>0</v>
      </c>
      <c r="AS115" s="185">
        <f t="shared" si="651"/>
        <v>0</v>
      </c>
      <c r="AT115" s="186">
        <f t="shared" si="652"/>
        <v>0</v>
      </c>
      <c r="AU115" s="186">
        <f t="shared" si="653"/>
        <v>0</v>
      </c>
      <c r="AV115" s="180"/>
      <c r="AW115" s="180"/>
      <c r="AX115" s="186">
        <f>T115+AI115+AR115</f>
        <v>0</v>
      </c>
      <c r="AY115" s="187"/>
      <c r="AZ115" s="185">
        <f>V115+AJ115+AS115</f>
        <v>0</v>
      </c>
      <c r="BA115" s="187"/>
      <c r="BB115" s="186">
        <f>X115+AK115+AT115</f>
        <v>0</v>
      </c>
      <c r="BC115" s="187"/>
      <c r="BD115" s="186">
        <f t="shared" si="654"/>
        <v>0</v>
      </c>
      <c r="BE115" s="187"/>
      <c r="BF115" s="180"/>
      <c r="BG115" s="180"/>
      <c r="BH115" s="180"/>
      <c r="BI115" s="180"/>
      <c r="BJ115" s="78"/>
      <c r="BK115" s="78"/>
      <c r="BL115" s="244"/>
      <c r="BM115" s="245"/>
      <c r="BN115" s="246"/>
      <c r="BO115" s="247"/>
      <c r="BP115" s="247"/>
      <c r="BQ115" s="248"/>
      <c r="BR115" s="265">
        <f t="shared" ref="BR115:BR117" si="661">BM115*BN115</f>
        <v>0</v>
      </c>
      <c r="BS115" s="180"/>
      <c r="BT115" s="78"/>
      <c r="BU115" s="244"/>
      <c r="BV115" s="245"/>
      <c r="BW115" s="246"/>
      <c r="BX115" s="247"/>
      <c r="BY115" s="247"/>
      <c r="BZ115" s="248"/>
      <c r="CA115" s="265">
        <f t="shared" ref="CA115:CA117" si="662">BV115*BW115</f>
        <v>0</v>
      </c>
      <c r="CB115" s="180"/>
      <c r="CC115" s="78"/>
      <c r="CD115" s="186">
        <f t="shared" si="655"/>
        <v>0</v>
      </c>
      <c r="CE115" s="185">
        <f t="shared" si="655"/>
        <v>0</v>
      </c>
      <c r="CF115" s="186">
        <f t="shared" si="655"/>
        <v>0</v>
      </c>
      <c r="CG115" s="186">
        <f t="shared" si="656"/>
        <v>0</v>
      </c>
      <c r="CH115" s="180"/>
      <c r="CI115" s="78"/>
      <c r="CJ115" s="186">
        <f>T115+BO115+BX115</f>
        <v>0</v>
      </c>
      <c r="CK115" s="187"/>
      <c r="CL115" s="186">
        <f>V115+BP115+BY115</f>
        <v>0</v>
      </c>
      <c r="CM115" s="187"/>
      <c r="CN115" s="186">
        <f>X115+BQ115+BZ115</f>
        <v>0</v>
      </c>
      <c r="CO115" s="187"/>
      <c r="CP115" s="186">
        <f t="shared" si="659"/>
        <v>0</v>
      </c>
      <c r="CQ115" s="187"/>
      <c r="CR115" s="180"/>
    </row>
    <row r="116" spans="1:96" s="79" customFormat="1" x14ac:dyDescent="0.35">
      <c r="A116" s="190"/>
      <c r="B116" s="201" t="s">
        <v>191</v>
      </c>
      <c r="C116" s="207"/>
      <c r="D116" s="243"/>
      <c r="E116" s="244"/>
      <c r="F116" s="245"/>
      <c r="G116" s="246"/>
      <c r="H116" s="247"/>
      <c r="I116" s="247"/>
      <c r="J116" s="248"/>
      <c r="K116" s="265">
        <f t="shared" si="660"/>
        <v>0</v>
      </c>
      <c r="L116" s="180"/>
      <c r="M116" s="207"/>
      <c r="N116" s="248"/>
      <c r="O116" s="248"/>
      <c r="P116" s="248"/>
      <c r="Q116" s="186">
        <f t="shared" si="641"/>
        <v>0</v>
      </c>
      <c r="R116" s="180"/>
      <c r="S116" s="179"/>
      <c r="T116" s="248"/>
      <c r="U116" s="187"/>
      <c r="V116" s="248"/>
      <c r="W116" s="187"/>
      <c r="X116" s="248"/>
      <c r="Y116" s="264"/>
      <c r="Z116" s="186">
        <f t="shared" si="599"/>
        <v>0</v>
      </c>
      <c r="AA116" s="264"/>
      <c r="AB116" s="180"/>
      <c r="AC116" s="180"/>
      <c r="AD116" s="180"/>
      <c r="AE116" s="179"/>
      <c r="AF116" s="233">
        <f t="shared" si="657"/>
        <v>0</v>
      </c>
      <c r="AG116" s="225">
        <f t="shared" si="642"/>
        <v>0</v>
      </c>
      <c r="AH116" s="234">
        <f t="shared" si="643"/>
        <v>0</v>
      </c>
      <c r="AI116" s="185">
        <f t="shared" si="644"/>
        <v>0</v>
      </c>
      <c r="AJ116" s="185">
        <f t="shared" si="645"/>
        <v>0</v>
      </c>
      <c r="AK116" s="186">
        <f t="shared" si="646"/>
        <v>0</v>
      </c>
      <c r="AL116" s="186">
        <f t="shared" si="647"/>
        <v>0</v>
      </c>
      <c r="AM116" s="180"/>
      <c r="AN116" s="180"/>
      <c r="AO116" s="233">
        <f t="shared" si="658"/>
        <v>0</v>
      </c>
      <c r="AP116" s="225">
        <f t="shared" si="648"/>
        <v>0</v>
      </c>
      <c r="AQ116" s="234">
        <f t="shared" si="649"/>
        <v>0</v>
      </c>
      <c r="AR116" s="185">
        <f t="shared" si="650"/>
        <v>0</v>
      </c>
      <c r="AS116" s="185">
        <f t="shared" si="651"/>
        <v>0</v>
      </c>
      <c r="AT116" s="186">
        <f t="shared" si="652"/>
        <v>0</v>
      </c>
      <c r="AU116" s="186">
        <f t="shared" si="653"/>
        <v>0</v>
      </c>
      <c r="AV116" s="180"/>
      <c r="AW116" s="180"/>
      <c r="AX116" s="186">
        <f>T116+AI116+AR116</f>
        <v>0</v>
      </c>
      <c r="AY116" s="187"/>
      <c r="AZ116" s="185">
        <f>V116+AJ116+AS116</f>
        <v>0</v>
      </c>
      <c r="BA116" s="187"/>
      <c r="BB116" s="186">
        <f>X116+AK116+AT116</f>
        <v>0</v>
      </c>
      <c r="BC116" s="187"/>
      <c r="BD116" s="186">
        <f t="shared" si="654"/>
        <v>0</v>
      </c>
      <c r="BE116" s="187"/>
      <c r="BF116" s="180"/>
      <c r="BG116" s="180"/>
      <c r="BH116" s="180"/>
      <c r="BI116" s="180"/>
      <c r="BJ116" s="78"/>
      <c r="BK116" s="78"/>
      <c r="BL116" s="244"/>
      <c r="BM116" s="245"/>
      <c r="BN116" s="246"/>
      <c r="BO116" s="247"/>
      <c r="BP116" s="247"/>
      <c r="BQ116" s="248"/>
      <c r="BR116" s="265">
        <f t="shared" si="661"/>
        <v>0</v>
      </c>
      <c r="BS116" s="180"/>
      <c r="BT116" s="78"/>
      <c r="BU116" s="244"/>
      <c r="BV116" s="245"/>
      <c r="BW116" s="246"/>
      <c r="BX116" s="247"/>
      <c r="BY116" s="247"/>
      <c r="BZ116" s="248"/>
      <c r="CA116" s="265">
        <f t="shared" si="662"/>
        <v>0</v>
      </c>
      <c r="CB116" s="180"/>
      <c r="CC116" s="78"/>
      <c r="CD116" s="186">
        <f t="shared" si="655"/>
        <v>0</v>
      </c>
      <c r="CE116" s="185">
        <f t="shared" si="655"/>
        <v>0</v>
      </c>
      <c r="CF116" s="186">
        <f t="shared" si="655"/>
        <v>0</v>
      </c>
      <c r="CG116" s="186">
        <f t="shared" si="656"/>
        <v>0</v>
      </c>
      <c r="CH116" s="180"/>
      <c r="CI116" s="78"/>
      <c r="CJ116" s="186">
        <f>T116+BO116+BX116</f>
        <v>0</v>
      </c>
      <c r="CK116" s="187"/>
      <c r="CL116" s="186">
        <f>V116+BP116+BY116</f>
        <v>0</v>
      </c>
      <c r="CM116" s="187"/>
      <c r="CN116" s="186">
        <f>X116+BQ116+BZ116</f>
        <v>0</v>
      </c>
      <c r="CO116" s="187"/>
      <c r="CP116" s="186">
        <f t="shared" si="659"/>
        <v>0</v>
      </c>
      <c r="CQ116" s="187"/>
      <c r="CR116" s="180"/>
    </row>
    <row r="117" spans="1:96" s="79" customFormat="1" x14ac:dyDescent="0.35">
      <c r="A117" s="190"/>
      <c r="B117" s="201" t="s">
        <v>191</v>
      </c>
      <c r="C117" s="207"/>
      <c r="D117" s="243"/>
      <c r="E117" s="244"/>
      <c r="F117" s="245"/>
      <c r="G117" s="246"/>
      <c r="H117" s="247"/>
      <c r="I117" s="247"/>
      <c r="J117" s="248"/>
      <c r="K117" s="265">
        <f t="shared" si="660"/>
        <v>0</v>
      </c>
      <c r="L117" s="180"/>
      <c r="M117" s="207"/>
      <c r="N117" s="248"/>
      <c r="O117" s="248"/>
      <c r="P117" s="248"/>
      <c r="Q117" s="186">
        <f t="shared" si="641"/>
        <v>0</v>
      </c>
      <c r="R117" s="180"/>
      <c r="S117" s="179"/>
      <c r="T117" s="248"/>
      <c r="U117" s="187"/>
      <c r="V117" s="248"/>
      <c r="W117" s="187"/>
      <c r="X117" s="248"/>
      <c r="Y117" s="264"/>
      <c r="Z117" s="186">
        <f t="shared" si="599"/>
        <v>0</v>
      </c>
      <c r="AA117" s="264"/>
      <c r="AB117" s="180"/>
      <c r="AC117" s="180"/>
      <c r="AD117" s="180"/>
      <c r="AE117" s="179"/>
      <c r="AF117" s="233">
        <f t="shared" si="657"/>
        <v>0</v>
      </c>
      <c r="AG117" s="225">
        <f t="shared" si="642"/>
        <v>0</v>
      </c>
      <c r="AH117" s="234">
        <f t="shared" si="643"/>
        <v>0</v>
      </c>
      <c r="AI117" s="185">
        <f t="shared" si="644"/>
        <v>0</v>
      </c>
      <c r="AJ117" s="185">
        <f t="shared" si="645"/>
        <v>0</v>
      </c>
      <c r="AK117" s="186">
        <f t="shared" si="646"/>
        <v>0</v>
      </c>
      <c r="AL117" s="186">
        <f t="shared" si="647"/>
        <v>0</v>
      </c>
      <c r="AM117" s="180"/>
      <c r="AN117" s="180"/>
      <c r="AO117" s="233">
        <f t="shared" si="658"/>
        <v>0</v>
      </c>
      <c r="AP117" s="225">
        <f t="shared" si="648"/>
        <v>0</v>
      </c>
      <c r="AQ117" s="234">
        <f t="shared" si="649"/>
        <v>0</v>
      </c>
      <c r="AR117" s="185">
        <f t="shared" si="650"/>
        <v>0</v>
      </c>
      <c r="AS117" s="185">
        <f t="shared" si="651"/>
        <v>0</v>
      </c>
      <c r="AT117" s="186">
        <f t="shared" si="652"/>
        <v>0</v>
      </c>
      <c r="AU117" s="186">
        <f t="shared" si="653"/>
        <v>0</v>
      </c>
      <c r="AV117" s="180"/>
      <c r="AW117" s="180"/>
      <c r="AX117" s="186">
        <f>T117+AI117+AR117</f>
        <v>0</v>
      </c>
      <c r="AY117" s="187"/>
      <c r="AZ117" s="185">
        <f>V117+AJ117+AS117</f>
        <v>0</v>
      </c>
      <c r="BA117" s="187"/>
      <c r="BB117" s="186">
        <f>X117+AK117+AT117</f>
        <v>0</v>
      </c>
      <c r="BC117" s="187"/>
      <c r="BD117" s="186">
        <f t="shared" si="654"/>
        <v>0</v>
      </c>
      <c r="BE117" s="187"/>
      <c r="BF117" s="180"/>
      <c r="BG117" s="180"/>
      <c r="BH117" s="180"/>
      <c r="BI117" s="180"/>
      <c r="BJ117" s="78"/>
      <c r="BK117" s="78"/>
      <c r="BL117" s="244"/>
      <c r="BM117" s="245"/>
      <c r="BN117" s="246"/>
      <c r="BO117" s="247"/>
      <c r="BP117" s="247"/>
      <c r="BQ117" s="248"/>
      <c r="BR117" s="265">
        <f t="shared" si="661"/>
        <v>0</v>
      </c>
      <c r="BS117" s="180"/>
      <c r="BT117" s="78"/>
      <c r="BU117" s="244"/>
      <c r="BV117" s="245"/>
      <c r="BW117" s="246"/>
      <c r="BX117" s="247"/>
      <c r="BY117" s="247"/>
      <c r="BZ117" s="248"/>
      <c r="CA117" s="265">
        <f t="shared" si="662"/>
        <v>0</v>
      </c>
      <c r="CB117" s="180"/>
      <c r="CC117" s="78"/>
      <c r="CD117" s="186">
        <f t="shared" si="655"/>
        <v>0</v>
      </c>
      <c r="CE117" s="185">
        <f t="shared" si="655"/>
        <v>0</v>
      </c>
      <c r="CF117" s="186">
        <f t="shared" si="655"/>
        <v>0</v>
      </c>
      <c r="CG117" s="186">
        <f t="shared" si="656"/>
        <v>0</v>
      </c>
      <c r="CH117" s="180"/>
      <c r="CI117" s="78"/>
      <c r="CJ117" s="186">
        <f>T117+BO117+BX117</f>
        <v>0</v>
      </c>
      <c r="CK117" s="187"/>
      <c r="CL117" s="186">
        <f>V117+BP117+BY117</f>
        <v>0</v>
      </c>
      <c r="CM117" s="187"/>
      <c r="CN117" s="186">
        <f>X117+BQ117+BZ117</f>
        <v>0</v>
      </c>
      <c r="CO117" s="187"/>
      <c r="CP117" s="186">
        <f t="shared" si="659"/>
        <v>0</v>
      </c>
      <c r="CQ117" s="187"/>
      <c r="CR117" s="180"/>
    </row>
    <row r="118" spans="1:96" s="79" customFormat="1" x14ac:dyDescent="0.35">
      <c r="A118" s="190">
        <v>4.3</v>
      </c>
      <c r="B118" s="200" t="s">
        <v>169</v>
      </c>
      <c r="C118" s="206"/>
      <c r="D118" s="199"/>
      <c r="E118" s="232"/>
      <c r="F118" s="224"/>
      <c r="G118" s="217"/>
      <c r="H118" s="184">
        <f>SUM(H119:H123)</f>
        <v>0</v>
      </c>
      <c r="I118" s="179">
        <f t="shared" ref="I118:K118" si="663">SUM(I119:I123)</f>
        <v>0</v>
      </c>
      <c r="J118" s="179">
        <f t="shared" si="663"/>
        <v>0</v>
      </c>
      <c r="K118" s="179">
        <f t="shared" si="663"/>
        <v>0</v>
      </c>
      <c r="L118" s="179"/>
      <c r="M118" s="206"/>
      <c r="N118" s="184">
        <f t="shared" ref="N118:Q118" si="664">SUM(N119:N123)</f>
        <v>0</v>
      </c>
      <c r="O118" s="179">
        <f t="shared" si="664"/>
        <v>0</v>
      </c>
      <c r="P118" s="179">
        <f t="shared" si="664"/>
        <v>0</v>
      </c>
      <c r="Q118" s="179">
        <f t="shared" si="664"/>
        <v>0</v>
      </c>
      <c r="R118" s="179"/>
      <c r="S118" s="179"/>
      <c r="T118" s="184">
        <f t="shared" ref="T118" si="665">SUM(T119:T123)</f>
        <v>0</v>
      </c>
      <c r="U118" s="179"/>
      <c r="V118" s="179">
        <f t="shared" ref="V118" si="666">SUM(V119:V123)</f>
        <v>0</v>
      </c>
      <c r="W118" s="179"/>
      <c r="X118" s="179">
        <f t="shared" ref="X118" si="667">SUM(X119:X123)</f>
        <v>0</v>
      </c>
      <c r="Y118" s="206"/>
      <c r="Z118" s="179">
        <f t="shared" si="599"/>
        <v>0</v>
      </c>
      <c r="AA118" s="206"/>
      <c r="AB118" s="179"/>
      <c r="AC118" s="179"/>
      <c r="AD118" s="179"/>
      <c r="AE118" s="179"/>
      <c r="AF118" s="232"/>
      <c r="AG118" s="224"/>
      <c r="AH118" s="217"/>
      <c r="AI118" s="184">
        <f t="shared" ref="AI118:AL118" si="668">SUM(AI119:AI123)</f>
        <v>0</v>
      </c>
      <c r="AJ118" s="179">
        <f t="shared" si="668"/>
        <v>0</v>
      </c>
      <c r="AK118" s="179">
        <f t="shared" si="668"/>
        <v>0</v>
      </c>
      <c r="AL118" s="179">
        <f t="shared" si="668"/>
        <v>0</v>
      </c>
      <c r="AM118" s="179"/>
      <c r="AN118" s="179"/>
      <c r="AO118" s="232"/>
      <c r="AP118" s="224"/>
      <c r="AQ118" s="217"/>
      <c r="AR118" s="184">
        <f t="shared" ref="AR118:AU118" si="669">SUM(AR119:AR123)</f>
        <v>0</v>
      </c>
      <c r="AS118" s="179">
        <f t="shared" si="669"/>
        <v>0</v>
      </c>
      <c r="AT118" s="179">
        <f t="shared" si="669"/>
        <v>0</v>
      </c>
      <c r="AU118" s="179">
        <f t="shared" si="669"/>
        <v>0</v>
      </c>
      <c r="AV118" s="179"/>
      <c r="AW118" s="179"/>
      <c r="AX118" s="184">
        <f>SUM(AX119:AX123)</f>
        <v>0</v>
      </c>
      <c r="AY118" s="179"/>
      <c r="AZ118" s="179">
        <f>SUM(AZ119:AZ123)</f>
        <v>0</v>
      </c>
      <c r="BA118" s="179"/>
      <c r="BB118" s="179">
        <f>SUM(BB119:BB123)</f>
        <v>0</v>
      </c>
      <c r="BC118" s="179"/>
      <c r="BD118" s="179">
        <f t="shared" ref="BD118" si="670">SUM(BD119:BD123)</f>
        <v>0</v>
      </c>
      <c r="BE118" s="179"/>
      <c r="BF118" s="179"/>
      <c r="BG118" s="179"/>
      <c r="BH118" s="179"/>
      <c r="BI118" s="179"/>
      <c r="BJ118" s="78"/>
      <c r="BK118" s="78"/>
      <c r="BL118" s="232"/>
      <c r="BM118" s="224"/>
      <c r="BN118" s="217"/>
      <c r="BO118" s="184">
        <f>SUM(BO119:BO123)</f>
        <v>0</v>
      </c>
      <c r="BP118" s="179">
        <f t="shared" ref="BP118:BR118" si="671">SUM(BP119:BP123)</f>
        <v>0</v>
      </c>
      <c r="BQ118" s="179">
        <f t="shared" si="671"/>
        <v>0</v>
      </c>
      <c r="BR118" s="179">
        <f t="shared" si="671"/>
        <v>0</v>
      </c>
      <c r="BS118" s="179"/>
      <c r="BT118" s="78"/>
      <c r="BU118" s="232"/>
      <c r="BV118" s="224"/>
      <c r="BW118" s="217"/>
      <c r="BX118" s="184">
        <f>SUM(BX119:BX123)</f>
        <v>0</v>
      </c>
      <c r="BY118" s="179">
        <f t="shared" ref="BY118:CA118" si="672">SUM(BY119:BY123)</f>
        <v>0</v>
      </c>
      <c r="BZ118" s="179">
        <f t="shared" si="672"/>
        <v>0</v>
      </c>
      <c r="CA118" s="179">
        <f t="shared" si="672"/>
        <v>0</v>
      </c>
      <c r="CB118" s="179"/>
      <c r="CC118" s="78"/>
      <c r="CD118" s="184">
        <f>SUM(CD119:CD123)</f>
        <v>0</v>
      </c>
      <c r="CE118" s="179">
        <f>SUM(CE119:CE123)</f>
        <v>0</v>
      </c>
      <c r="CF118" s="179">
        <f>SUM(CF119:CF123)</f>
        <v>0</v>
      </c>
      <c r="CG118" s="179">
        <f t="shared" ref="CG118" si="673">SUM(CG119:CG123)</f>
        <v>0</v>
      </c>
      <c r="CH118" s="179"/>
      <c r="CI118" s="78"/>
      <c r="CJ118" s="184">
        <f>SUM(CJ119:CJ123)</f>
        <v>0</v>
      </c>
      <c r="CK118" s="179"/>
      <c r="CL118" s="179">
        <f>SUM(CL119:CL123)</f>
        <v>0</v>
      </c>
      <c r="CM118" s="179"/>
      <c r="CN118" s="179">
        <f>SUM(CN119:CN123)</f>
        <v>0</v>
      </c>
      <c r="CO118" s="179"/>
      <c r="CP118" s="179">
        <f t="shared" ref="CP118" si="674">SUM(CP119:CP123)</f>
        <v>0</v>
      </c>
      <c r="CQ118" s="179"/>
      <c r="CR118" s="179"/>
    </row>
    <row r="119" spans="1:96" x14ac:dyDescent="0.35">
      <c r="B119" s="201" t="s">
        <v>191</v>
      </c>
      <c r="C119" s="207"/>
      <c r="D119" s="243"/>
      <c r="E119" s="244"/>
      <c r="F119" s="245"/>
      <c r="G119" s="246"/>
      <c r="H119" s="247"/>
      <c r="I119" s="247"/>
      <c r="J119" s="248"/>
      <c r="K119" s="265">
        <f>F119*G119</f>
        <v>0</v>
      </c>
      <c r="L119" s="180"/>
      <c r="M119" s="207"/>
      <c r="N119" s="248"/>
      <c r="O119" s="248"/>
      <c r="P119" s="248"/>
      <c r="Q119" s="186">
        <f t="shared" ref="Q119:Q123" si="675">SUM(N119:P119)</f>
        <v>0</v>
      </c>
      <c r="R119" s="180"/>
      <c r="S119" s="179"/>
      <c r="T119" s="248"/>
      <c r="U119" s="187"/>
      <c r="V119" s="248"/>
      <c r="W119" s="187"/>
      <c r="X119" s="248"/>
      <c r="Y119" s="264"/>
      <c r="Z119" s="186">
        <f t="shared" si="599"/>
        <v>0</v>
      </c>
      <c r="AA119" s="264"/>
      <c r="AB119" s="180"/>
      <c r="AC119" s="180"/>
      <c r="AD119" s="180"/>
      <c r="AE119" s="179"/>
      <c r="AF119" s="233">
        <f>BL119</f>
        <v>0</v>
      </c>
      <c r="AG119" s="225">
        <f t="shared" ref="AG119:AG123" si="676">BM119</f>
        <v>0</v>
      </c>
      <c r="AH119" s="234">
        <f t="shared" ref="AH119:AH123" si="677">BN119</f>
        <v>0</v>
      </c>
      <c r="AI119" s="185">
        <f t="shared" ref="AI119:AI123" si="678">BO119</f>
        <v>0</v>
      </c>
      <c r="AJ119" s="185">
        <f t="shared" ref="AJ119:AJ123" si="679">BP119</f>
        <v>0</v>
      </c>
      <c r="AK119" s="186">
        <f t="shared" ref="AK119:AK123" si="680">BQ119</f>
        <v>0</v>
      </c>
      <c r="AL119" s="186">
        <f t="shared" ref="AL119:AL123" si="681">SUM(AI119:AK119)</f>
        <v>0</v>
      </c>
      <c r="AM119" s="180"/>
      <c r="AN119" s="180"/>
      <c r="AO119" s="233">
        <f>BU119</f>
        <v>0</v>
      </c>
      <c r="AP119" s="225">
        <f t="shared" ref="AP119:AP123" si="682">BV119</f>
        <v>0</v>
      </c>
      <c r="AQ119" s="234">
        <f t="shared" ref="AQ119:AQ123" si="683">BW119</f>
        <v>0</v>
      </c>
      <c r="AR119" s="185">
        <f t="shared" ref="AR119:AR123" si="684">BX119</f>
        <v>0</v>
      </c>
      <c r="AS119" s="185">
        <f t="shared" ref="AS119:AS123" si="685">BY119</f>
        <v>0</v>
      </c>
      <c r="AT119" s="186">
        <f t="shared" ref="AT119:AT123" si="686">BZ119</f>
        <v>0</v>
      </c>
      <c r="AU119" s="186">
        <f t="shared" ref="AU119:AU123" si="687">SUM(AR119:AT119)</f>
        <v>0</v>
      </c>
      <c r="AV119" s="180"/>
      <c r="AW119" s="180"/>
      <c r="AX119" s="186">
        <f>T119+AI119+AR119</f>
        <v>0</v>
      </c>
      <c r="AY119" s="187"/>
      <c r="AZ119" s="185">
        <f>V119+AJ119+AS119</f>
        <v>0</v>
      </c>
      <c r="BA119" s="187"/>
      <c r="BB119" s="186">
        <f>X119+AK119+AT119</f>
        <v>0</v>
      </c>
      <c r="BC119" s="187"/>
      <c r="BD119" s="186">
        <f t="shared" ref="BD119:BD123" si="688">SUM(AX119:BB119)</f>
        <v>0</v>
      </c>
      <c r="BE119" s="187"/>
      <c r="BF119" s="180"/>
      <c r="BG119" s="180"/>
      <c r="BH119" s="180"/>
      <c r="BI119" s="180"/>
      <c r="BL119" s="244"/>
      <c r="BM119" s="245"/>
      <c r="BN119" s="246"/>
      <c r="BO119" s="247"/>
      <c r="BP119" s="247"/>
      <c r="BQ119" s="248"/>
      <c r="BR119" s="265">
        <f>BM119*BN119</f>
        <v>0</v>
      </c>
      <c r="BS119" s="180"/>
      <c r="BU119" s="244"/>
      <c r="BV119" s="245"/>
      <c r="BW119" s="246"/>
      <c r="BX119" s="247"/>
      <c r="BY119" s="247"/>
      <c r="BZ119" s="248"/>
      <c r="CA119" s="265">
        <f>BV119*BW119</f>
        <v>0</v>
      </c>
      <c r="CB119" s="180"/>
      <c r="CD119" s="186">
        <f t="shared" ref="CD119:CF123" si="689">H119+BO119+BX119</f>
        <v>0</v>
      </c>
      <c r="CE119" s="185">
        <f t="shared" si="689"/>
        <v>0</v>
      </c>
      <c r="CF119" s="186">
        <f t="shared" si="689"/>
        <v>0</v>
      </c>
      <c r="CG119" s="186">
        <f t="shared" ref="CG119:CG123" si="690">SUM(CD119:CF119)</f>
        <v>0</v>
      </c>
      <c r="CH119" s="180"/>
      <c r="CJ119" s="186">
        <f>T119+BO119+BX119</f>
        <v>0</v>
      </c>
      <c r="CK119" s="187"/>
      <c r="CL119" s="186">
        <f>V119+BP119+BY119</f>
        <v>0</v>
      </c>
      <c r="CM119" s="187"/>
      <c r="CN119" s="186">
        <f>X119+BQ119+BZ119</f>
        <v>0</v>
      </c>
      <c r="CO119" s="187"/>
      <c r="CP119" s="186">
        <f>CJ119+CL119+CN119</f>
        <v>0</v>
      </c>
      <c r="CQ119" s="187"/>
      <c r="CR119" s="180"/>
    </row>
    <row r="120" spans="1:96" x14ac:dyDescent="0.35">
      <c r="B120" s="201" t="s">
        <v>191</v>
      </c>
      <c r="C120" s="207"/>
      <c r="D120" s="243"/>
      <c r="E120" s="244"/>
      <c r="F120" s="245"/>
      <c r="G120" s="246"/>
      <c r="H120" s="247"/>
      <c r="I120" s="247"/>
      <c r="J120" s="248"/>
      <c r="K120" s="265">
        <f>F120*G120</f>
        <v>0</v>
      </c>
      <c r="L120" s="180"/>
      <c r="M120" s="207"/>
      <c r="N120" s="248"/>
      <c r="O120" s="248"/>
      <c r="P120" s="248"/>
      <c r="Q120" s="186">
        <f t="shared" si="675"/>
        <v>0</v>
      </c>
      <c r="R120" s="180"/>
      <c r="S120" s="179"/>
      <c r="T120" s="248"/>
      <c r="U120" s="187"/>
      <c r="V120" s="248"/>
      <c r="W120" s="187"/>
      <c r="X120" s="248"/>
      <c r="Y120" s="264"/>
      <c r="Z120" s="186">
        <f t="shared" si="599"/>
        <v>0</v>
      </c>
      <c r="AA120" s="264"/>
      <c r="AB120" s="180"/>
      <c r="AC120" s="180"/>
      <c r="AD120" s="180"/>
      <c r="AE120" s="179"/>
      <c r="AF120" s="233">
        <f t="shared" ref="AF120:AF123" si="691">BL120</f>
        <v>0</v>
      </c>
      <c r="AG120" s="225">
        <f t="shared" si="676"/>
        <v>0</v>
      </c>
      <c r="AH120" s="234">
        <f t="shared" si="677"/>
        <v>0</v>
      </c>
      <c r="AI120" s="185">
        <f t="shared" si="678"/>
        <v>0</v>
      </c>
      <c r="AJ120" s="185">
        <f t="shared" si="679"/>
        <v>0</v>
      </c>
      <c r="AK120" s="186">
        <f t="shared" si="680"/>
        <v>0</v>
      </c>
      <c r="AL120" s="186">
        <f t="shared" si="681"/>
        <v>0</v>
      </c>
      <c r="AM120" s="180"/>
      <c r="AN120" s="180"/>
      <c r="AO120" s="233">
        <f t="shared" ref="AO120:AO123" si="692">BU120</f>
        <v>0</v>
      </c>
      <c r="AP120" s="225">
        <f t="shared" si="682"/>
        <v>0</v>
      </c>
      <c r="AQ120" s="234">
        <f t="shared" si="683"/>
        <v>0</v>
      </c>
      <c r="AR120" s="185">
        <f t="shared" si="684"/>
        <v>0</v>
      </c>
      <c r="AS120" s="185">
        <f t="shared" si="685"/>
        <v>0</v>
      </c>
      <c r="AT120" s="186">
        <f t="shared" si="686"/>
        <v>0</v>
      </c>
      <c r="AU120" s="186">
        <f t="shared" si="687"/>
        <v>0</v>
      </c>
      <c r="AV120" s="180"/>
      <c r="AW120" s="180"/>
      <c r="AX120" s="186">
        <f>T120+AI120+AR120</f>
        <v>0</v>
      </c>
      <c r="AY120" s="187"/>
      <c r="AZ120" s="185">
        <f>V120+AJ120+AS120</f>
        <v>0</v>
      </c>
      <c r="BA120" s="187"/>
      <c r="BB120" s="186">
        <f>X120+AK120+AT120</f>
        <v>0</v>
      </c>
      <c r="BC120" s="187"/>
      <c r="BD120" s="186">
        <f t="shared" si="688"/>
        <v>0</v>
      </c>
      <c r="BE120" s="187"/>
      <c r="BF120" s="180"/>
      <c r="BG120" s="180"/>
      <c r="BH120" s="180"/>
      <c r="BI120" s="180"/>
      <c r="BL120" s="244"/>
      <c r="BM120" s="245"/>
      <c r="BN120" s="246"/>
      <c r="BO120" s="247"/>
      <c r="BP120" s="247"/>
      <c r="BQ120" s="248"/>
      <c r="BR120" s="265">
        <f>BM120*BN120</f>
        <v>0</v>
      </c>
      <c r="BS120" s="180"/>
      <c r="BU120" s="244"/>
      <c r="BV120" s="245"/>
      <c r="BW120" s="246"/>
      <c r="BX120" s="247"/>
      <c r="BY120" s="247"/>
      <c r="BZ120" s="248"/>
      <c r="CA120" s="265">
        <f>BV120*BW120</f>
        <v>0</v>
      </c>
      <c r="CB120" s="180"/>
      <c r="CD120" s="186">
        <f t="shared" si="689"/>
        <v>0</v>
      </c>
      <c r="CE120" s="185">
        <f t="shared" si="689"/>
        <v>0</v>
      </c>
      <c r="CF120" s="186">
        <f t="shared" si="689"/>
        <v>0</v>
      </c>
      <c r="CG120" s="186">
        <f t="shared" si="690"/>
        <v>0</v>
      </c>
      <c r="CH120" s="180"/>
      <c r="CJ120" s="186">
        <f>T120+BO120+BX120</f>
        <v>0</v>
      </c>
      <c r="CK120" s="187"/>
      <c r="CL120" s="186">
        <f>V120+BP120+BY120</f>
        <v>0</v>
      </c>
      <c r="CM120" s="187"/>
      <c r="CN120" s="186">
        <f>X120+BQ120+BZ120</f>
        <v>0</v>
      </c>
      <c r="CO120" s="187"/>
      <c r="CP120" s="186">
        <f t="shared" ref="CP120:CP123" si="693">CJ120+CL120+CN120</f>
        <v>0</v>
      </c>
      <c r="CQ120" s="187"/>
      <c r="CR120" s="180"/>
    </row>
    <row r="121" spans="1:96" x14ac:dyDescent="0.35">
      <c r="B121" s="201" t="s">
        <v>191</v>
      </c>
      <c r="C121" s="207"/>
      <c r="D121" s="243"/>
      <c r="E121" s="244"/>
      <c r="F121" s="245"/>
      <c r="G121" s="246"/>
      <c r="H121" s="247"/>
      <c r="I121" s="247"/>
      <c r="J121" s="248"/>
      <c r="K121" s="265">
        <f t="shared" ref="K121:K123" si="694">F121*G121</f>
        <v>0</v>
      </c>
      <c r="L121" s="180"/>
      <c r="M121" s="207"/>
      <c r="N121" s="248"/>
      <c r="O121" s="248"/>
      <c r="P121" s="248"/>
      <c r="Q121" s="186">
        <f t="shared" si="675"/>
        <v>0</v>
      </c>
      <c r="R121" s="180"/>
      <c r="S121" s="179"/>
      <c r="T121" s="248"/>
      <c r="U121" s="187"/>
      <c r="V121" s="248"/>
      <c r="W121" s="187"/>
      <c r="X121" s="248"/>
      <c r="Y121" s="264"/>
      <c r="Z121" s="186">
        <f t="shared" si="599"/>
        <v>0</v>
      </c>
      <c r="AA121" s="264"/>
      <c r="AB121" s="180"/>
      <c r="AC121" s="180"/>
      <c r="AD121" s="180"/>
      <c r="AE121" s="179"/>
      <c r="AF121" s="233">
        <f t="shared" si="691"/>
        <v>0</v>
      </c>
      <c r="AG121" s="225">
        <f t="shared" si="676"/>
        <v>0</v>
      </c>
      <c r="AH121" s="234">
        <f t="shared" si="677"/>
        <v>0</v>
      </c>
      <c r="AI121" s="185">
        <f t="shared" si="678"/>
        <v>0</v>
      </c>
      <c r="AJ121" s="185">
        <f t="shared" si="679"/>
        <v>0</v>
      </c>
      <c r="AK121" s="186">
        <f t="shared" si="680"/>
        <v>0</v>
      </c>
      <c r="AL121" s="186">
        <f t="shared" si="681"/>
        <v>0</v>
      </c>
      <c r="AM121" s="180"/>
      <c r="AN121" s="180"/>
      <c r="AO121" s="233">
        <f t="shared" si="692"/>
        <v>0</v>
      </c>
      <c r="AP121" s="225">
        <f t="shared" si="682"/>
        <v>0</v>
      </c>
      <c r="AQ121" s="234">
        <f t="shared" si="683"/>
        <v>0</v>
      </c>
      <c r="AR121" s="185">
        <f t="shared" si="684"/>
        <v>0</v>
      </c>
      <c r="AS121" s="185">
        <f t="shared" si="685"/>
        <v>0</v>
      </c>
      <c r="AT121" s="186">
        <f t="shared" si="686"/>
        <v>0</v>
      </c>
      <c r="AU121" s="186">
        <f t="shared" si="687"/>
        <v>0</v>
      </c>
      <c r="AV121" s="180"/>
      <c r="AW121" s="180"/>
      <c r="AX121" s="186">
        <f>T121+AI121+AR121</f>
        <v>0</v>
      </c>
      <c r="AY121" s="187"/>
      <c r="AZ121" s="185">
        <f>V121+AJ121+AS121</f>
        <v>0</v>
      </c>
      <c r="BA121" s="187"/>
      <c r="BB121" s="186">
        <f>X121+AK121+AT121</f>
        <v>0</v>
      </c>
      <c r="BC121" s="187"/>
      <c r="BD121" s="186">
        <f t="shared" si="688"/>
        <v>0</v>
      </c>
      <c r="BE121" s="187"/>
      <c r="BF121" s="180"/>
      <c r="BG121" s="180"/>
      <c r="BH121" s="180"/>
      <c r="BI121" s="180"/>
      <c r="BL121" s="244"/>
      <c r="BM121" s="245"/>
      <c r="BN121" s="246"/>
      <c r="BO121" s="247"/>
      <c r="BP121" s="247"/>
      <c r="BQ121" s="248"/>
      <c r="BR121" s="265">
        <f t="shared" ref="BR121:BR123" si="695">BM121*BN121</f>
        <v>0</v>
      </c>
      <c r="BS121" s="180"/>
      <c r="BU121" s="244"/>
      <c r="BV121" s="245"/>
      <c r="BW121" s="246"/>
      <c r="BX121" s="247"/>
      <c r="BY121" s="247"/>
      <c r="BZ121" s="248"/>
      <c r="CA121" s="265">
        <f t="shared" ref="CA121:CA123" si="696">BV121*BW121</f>
        <v>0</v>
      </c>
      <c r="CB121" s="180"/>
      <c r="CD121" s="186">
        <f t="shared" si="689"/>
        <v>0</v>
      </c>
      <c r="CE121" s="185">
        <f t="shared" si="689"/>
        <v>0</v>
      </c>
      <c r="CF121" s="186">
        <f t="shared" si="689"/>
        <v>0</v>
      </c>
      <c r="CG121" s="186">
        <f t="shared" si="690"/>
        <v>0</v>
      </c>
      <c r="CH121" s="180"/>
      <c r="CJ121" s="186">
        <f>T121+BO121+BX121</f>
        <v>0</v>
      </c>
      <c r="CK121" s="187"/>
      <c r="CL121" s="186">
        <f>V121+BP121+BY121</f>
        <v>0</v>
      </c>
      <c r="CM121" s="187"/>
      <c r="CN121" s="186">
        <f>X121+BQ121+BZ121</f>
        <v>0</v>
      </c>
      <c r="CO121" s="187"/>
      <c r="CP121" s="186">
        <f t="shared" si="693"/>
        <v>0</v>
      </c>
      <c r="CQ121" s="187"/>
      <c r="CR121" s="180"/>
    </row>
    <row r="122" spans="1:96" x14ac:dyDescent="0.35">
      <c r="B122" s="201" t="s">
        <v>191</v>
      </c>
      <c r="C122" s="207"/>
      <c r="D122" s="243"/>
      <c r="E122" s="244"/>
      <c r="F122" s="245"/>
      <c r="G122" s="246"/>
      <c r="H122" s="247"/>
      <c r="I122" s="247"/>
      <c r="J122" s="248"/>
      <c r="K122" s="265">
        <f t="shared" si="694"/>
        <v>0</v>
      </c>
      <c r="L122" s="180"/>
      <c r="M122" s="207"/>
      <c r="N122" s="248"/>
      <c r="O122" s="248"/>
      <c r="P122" s="248"/>
      <c r="Q122" s="186">
        <f t="shared" si="675"/>
        <v>0</v>
      </c>
      <c r="R122" s="180"/>
      <c r="S122" s="179"/>
      <c r="T122" s="248"/>
      <c r="U122" s="187"/>
      <c r="V122" s="248"/>
      <c r="W122" s="187"/>
      <c r="X122" s="248"/>
      <c r="Y122" s="264"/>
      <c r="Z122" s="186">
        <f t="shared" si="599"/>
        <v>0</v>
      </c>
      <c r="AA122" s="264"/>
      <c r="AB122" s="180"/>
      <c r="AC122" s="180"/>
      <c r="AD122" s="180"/>
      <c r="AE122" s="179"/>
      <c r="AF122" s="233">
        <f t="shared" si="691"/>
        <v>0</v>
      </c>
      <c r="AG122" s="225">
        <f t="shared" si="676"/>
        <v>0</v>
      </c>
      <c r="AH122" s="234">
        <f t="shared" si="677"/>
        <v>0</v>
      </c>
      <c r="AI122" s="185">
        <f t="shared" si="678"/>
        <v>0</v>
      </c>
      <c r="AJ122" s="185">
        <f t="shared" si="679"/>
        <v>0</v>
      </c>
      <c r="AK122" s="186">
        <f t="shared" si="680"/>
        <v>0</v>
      </c>
      <c r="AL122" s="186">
        <f t="shared" si="681"/>
        <v>0</v>
      </c>
      <c r="AM122" s="180"/>
      <c r="AN122" s="180"/>
      <c r="AO122" s="233">
        <f t="shared" si="692"/>
        <v>0</v>
      </c>
      <c r="AP122" s="225">
        <f t="shared" si="682"/>
        <v>0</v>
      </c>
      <c r="AQ122" s="234">
        <f t="shared" si="683"/>
        <v>0</v>
      </c>
      <c r="AR122" s="185">
        <f t="shared" si="684"/>
        <v>0</v>
      </c>
      <c r="AS122" s="185">
        <f t="shared" si="685"/>
        <v>0</v>
      </c>
      <c r="AT122" s="186">
        <f t="shared" si="686"/>
        <v>0</v>
      </c>
      <c r="AU122" s="186">
        <f t="shared" si="687"/>
        <v>0</v>
      </c>
      <c r="AV122" s="180"/>
      <c r="AW122" s="180"/>
      <c r="AX122" s="186">
        <f>T122+AI122+AR122</f>
        <v>0</v>
      </c>
      <c r="AY122" s="187"/>
      <c r="AZ122" s="185">
        <f>V122+AJ122+AS122</f>
        <v>0</v>
      </c>
      <c r="BA122" s="187"/>
      <c r="BB122" s="186">
        <f>X122+AK122+AT122</f>
        <v>0</v>
      </c>
      <c r="BC122" s="187"/>
      <c r="BD122" s="186">
        <f t="shared" si="688"/>
        <v>0</v>
      </c>
      <c r="BE122" s="187"/>
      <c r="BF122" s="180"/>
      <c r="BG122" s="180"/>
      <c r="BH122" s="180"/>
      <c r="BI122" s="180"/>
      <c r="BL122" s="244"/>
      <c r="BM122" s="245"/>
      <c r="BN122" s="246"/>
      <c r="BO122" s="247"/>
      <c r="BP122" s="247"/>
      <c r="BQ122" s="248"/>
      <c r="BR122" s="265">
        <f t="shared" si="695"/>
        <v>0</v>
      </c>
      <c r="BS122" s="180"/>
      <c r="BU122" s="244"/>
      <c r="BV122" s="245"/>
      <c r="BW122" s="246"/>
      <c r="BX122" s="247"/>
      <c r="BY122" s="247"/>
      <c r="BZ122" s="248"/>
      <c r="CA122" s="265">
        <f t="shared" si="696"/>
        <v>0</v>
      </c>
      <c r="CB122" s="180"/>
      <c r="CD122" s="186">
        <f t="shared" si="689"/>
        <v>0</v>
      </c>
      <c r="CE122" s="185">
        <f t="shared" si="689"/>
        <v>0</v>
      </c>
      <c r="CF122" s="186">
        <f t="shared" si="689"/>
        <v>0</v>
      </c>
      <c r="CG122" s="186">
        <f t="shared" si="690"/>
        <v>0</v>
      </c>
      <c r="CH122" s="180"/>
      <c r="CJ122" s="186">
        <f>T122+BO122+BX122</f>
        <v>0</v>
      </c>
      <c r="CK122" s="187"/>
      <c r="CL122" s="186">
        <f>V122+BP122+BY122</f>
        <v>0</v>
      </c>
      <c r="CM122" s="187"/>
      <c r="CN122" s="186">
        <f>X122+BQ122+BZ122</f>
        <v>0</v>
      </c>
      <c r="CO122" s="187"/>
      <c r="CP122" s="186">
        <f t="shared" si="693"/>
        <v>0</v>
      </c>
      <c r="CQ122" s="187"/>
      <c r="CR122" s="180"/>
    </row>
    <row r="123" spans="1:96" x14ac:dyDescent="0.35">
      <c r="B123" s="201" t="s">
        <v>191</v>
      </c>
      <c r="C123" s="207"/>
      <c r="D123" s="243"/>
      <c r="E123" s="244"/>
      <c r="F123" s="245"/>
      <c r="G123" s="246"/>
      <c r="H123" s="247"/>
      <c r="I123" s="247"/>
      <c r="J123" s="248"/>
      <c r="K123" s="265">
        <f t="shared" si="694"/>
        <v>0</v>
      </c>
      <c r="L123" s="180"/>
      <c r="M123" s="207"/>
      <c r="N123" s="248"/>
      <c r="O123" s="248"/>
      <c r="P123" s="248"/>
      <c r="Q123" s="186">
        <f t="shared" si="675"/>
        <v>0</v>
      </c>
      <c r="R123" s="180"/>
      <c r="S123" s="179"/>
      <c r="T123" s="248"/>
      <c r="U123" s="187"/>
      <c r="V123" s="248"/>
      <c r="W123" s="187"/>
      <c r="X123" s="248"/>
      <c r="Y123" s="264"/>
      <c r="Z123" s="186">
        <f t="shared" si="599"/>
        <v>0</v>
      </c>
      <c r="AA123" s="264"/>
      <c r="AB123" s="180"/>
      <c r="AC123" s="180"/>
      <c r="AD123" s="180"/>
      <c r="AE123" s="179"/>
      <c r="AF123" s="233">
        <f t="shared" si="691"/>
        <v>0</v>
      </c>
      <c r="AG123" s="225">
        <f t="shared" si="676"/>
        <v>0</v>
      </c>
      <c r="AH123" s="234">
        <f t="shared" si="677"/>
        <v>0</v>
      </c>
      <c r="AI123" s="185">
        <f t="shared" si="678"/>
        <v>0</v>
      </c>
      <c r="AJ123" s="185">
        <f t="shared" si="679"/>
        <v>0</v>
      </c>
      <c r="AK123" s="186">
        <f t="shared" si="680"/>
        <v>0</v>
      </c>
      <c r="AL123" s="186">
        <f t="shared" si="681"/>
        <v>0</v>
      </c>
      <c r="AM123" s="180"/>
      <c r="AN123" s="180"/>
      <c r="AO123" s="233">
        <f t="shared" si="692"/>
        <v>0</v>
      </c>
      <c r="AP123" s="225">
        <f t="shared" si="682"/>
        <v>0</v>
      </c>
      <c r="AQ123" s="234">
        <f t="shared" si="683"/>
        <v>0</v>
      </c>
      <c r="AR123" s="185">
        <f t="shared" si="684"/>
        <v>0</v>
      </c>
      <c r="AS123" s="185">
        <f t="shared" si="685"/>
        <v>0</v>
      </c>
      <c r="AT123" s="186">
        <f t="shared" si="686"/>
        <v>0</v>
      </c>
      <c r="AU123" s="186">
        <f t="shared" si="687"/>
        <v>0</v>
      </c>
      <c r="AV123" s="180"/>
      <c r="AW123" s="180"/>
      <c r="AX123" s="186">
        <f>T123+AI123+AR123</f>
        <v>0</v>
      </c>
      <c r="AY123" s="187"/>
      <c r="AZ123" s="185">
        <f>V123+AJ123+AS123</f>
        <v>0</v>
      </c>
      <c r="BA123" s="187"/>
      <c r="BB123" s="186">
        <f>X123+AK123+AT123</f>
        <v>0</v>
      </c>
      <c r="BC123" s="187"/>
      <c r="BD123" s="186">
        <f t="shared" si="688"/>
        <v>0</v>
      </c>
      <c r="BE123" s="187"/>
      <c r="BF123" s="180"/>
      <c r="BG123" s="180"/>
      <c r="BH123" s="180"/>
      <c r="BI123" s="180"/>
      <c r="BL123" s="244"/>
      <c r="BM123" s="245"/>
      <c r="BN123" s="246"/>
      <c r="BO123" s="247"/>
      <c r="BP123" s="247"/>
      <c r="BQ123" s="248"/>
      <c r="BR123" s="265">
        <f t="shared" si="695"/>
        <v>0</v>
      </c>
      <c r="BS123" s="180"/>
      <c r="BU123" s="244"/>
      <c r="BV123" s="245"/>
      <c r="BW123" s="246"/>
      <c r="BX123" s="247"/>
      <c r="BY123" s="247"/>
      <c r="BZ123" s="248"/>
      <c r="CA123" s="265">
        <f t="shared" si="696"/>
        <v>0</v>
      </c>
      <c r="CB123" s="180"/>
      <c r="CD123" s="186">
        <f t="shared" si="689"/>
        <v>0</v>
      </c>
      <c r="CE123" s="185">
        <f t="shared" si="689"/>
        <v>0</v>
      </c>
      <c r="CF123" s="186">
        <f t="shared" si="689"/>
        <v>0</v>
      </c>
      <c r="CG123" s="186">
        <f t="shared" si="690"/>
        <v>0</v>
      </c>
      <c r="CH123" s="180"/>
      <c r="CJ123" s="186">
        <f>T123+BO123+BX123</f>
        <v>0</v>
      </c>
      <c r="CK123" s="187"/>
      <c r="CL123" s="186">
        <f>V123+BP123+BY123</f>
        <v>0</v>
      </c>
      <c r="CM123" s="187"/>
      <c r="CN123" s="186">
        <f>X123+BQ123+BZ123</f>
        <v>0</v>
      </c>
      <c r="CO123" s="187"/>
      <c r="CP123" s="186">
        <f t="shared" si="693"/>
        <v>0</v>
      </c>
      <c r="CQ123" s="187"/>
      <c r="CR123" s="180"/>
    </row>
    <row r="124" spans="1:96" s="79" customFormat="1" x14ac:dyDescent="0.35">
      <c r="A124" s="190">
        <v>4.4000000000000004</v>
      </c>
      <c r="B124" s="200" t="s">
        <v>169</v>
      </c>
      <c r="C124" s="206"/>
      <c r="D124" s="199"/>
      <c r="E124" s="232"/>
      <c r="F124" s="224"/>
      <c r="G124" s="217"/>
      <c r="H124" s="184">
        <f t="shared" ref="H124:J124" si="697">SUM(H125:H129)</f>
        <v>0</v>
      </c>
      <c r="I124" s="179">
        <f t="shared" si="697"/>
        <v>0</v>
      </c>
      <c r="J124" s="179">
        <f t="shared" si="697"/>
        <v>0</v>
      </c>
      <c r="K124" s="179">
        <f t="shared" ref="K124" si="698">SUM(K125:K129)</f>
        <v>0</v>
      </c>
      <c r="L124" s="179"/>
      <c r="M124" s="206"/>
      <c r="N124" s="184">
        <f t="shared" ref="N124:Q124" si="699">SUM(N125:N129)</f>
        <v>0</v>
      </c>
      <c r="O124" s="179">
        <f t="shared" si="699"/>
        <v>0</v>
      </c>
      <c r="P124" s="179">
        <f t="shared" si="699"/>
        <v>0</v>
      </c>
      <c r="Q124" s="179">
        <f t="shared" si="699"/>
        <v>0</v>
      </c>
      <c r="R124" s="179"/>
      <c r="S124" s="179"/>
      <c r="T124" s="184">
        <f t="shared" ref="T124" si="700">SUM(T125:T129)</f>
        <v>0</v>
      </c>
      <c r="U124" s="179"/>
      <c r="V124" s="179">
        <f t="shared" ref="V124" si="701">SUM(V125:V129)</f>
        <v>0</v>
      </c>
      <c r="W124" s="179"/>
      <c r="X124" s="179">
        <f t="shared" ref="X124" si="702">SUM(X125:X129)</f>
        <v>0</v>
      </c>
      <c r="Y124" s="206"/>
      <c r="Z124" s="179">
        <f t="shared" si="599"/>
        <v>0</v>
      </c>
      <c r="AA124" s="206"/>
      <c r="AB124" s="179"/>
      <c r="AC124" s="179"/>
      <c r="AD124" s="179"/>
      <c r="AE124" s="179"/>
      <c r="AF124" s="232"/>
      <c r="AG124" s="224"/>
      <c r="AH124" s="217"/>
      <c r="AI124" s="184">
        <f t="shared" ref="AI124:AK124" si="703">SUM(AI125:AI129)</f>
        <v>0</v>
      </c>
      <c r="AJ124" s="179">
        <f t="shared" si="703"/>
        <v>0</v>
      </c>
      <c r="AK124" s="179">
        <f t="shared" si="703"/>
        <v>0</v>
      </c>
      <c r="AL124" s="179">
        <f t="shared" ref="AL124" si="704">SUM(AL125:AL129)</f>
        <v>0</v>
      </c>
      <c r="AM124" s="179"/>
      <c r="AN124" s="179"/>
      <c r="AO124" s="232"/>
      <c r="AP124" s="224"/>
      <c r="AQ124" s="217"/>
      <c r="AR124" s="184">
        <f t="shared" ref="AR124:AT124" si="705">SUM(AR125:AR129)</f>
        <v>0</v>
      </c>
      <c r="AS124" s="179">
        <f t="shared" si="705"/>
        <v>0</v>
      </c>
      <c r="AT124" s="179">
        <f t="shared" si="705"/>
        <v>0</v>
      </c>
      <c r="AU124" s="179">
        <f t="shared" ref="AU124" si="706">SUM(AU125:AU129)</f>
        <v>0</v>
      </c>
      <c r="AV124" s="179"/>
      <c r="AW124" s="179"/>
      <c r="AX124" s="184">
        <f>SUM(AX125:AX129)</f>
        <v>0</v>
      </c>
      <c r="AY124" s="179"/>
      <c r="AZ124" s="179">
        <f>SUM(AZ125:AZ129)</f>
        <v>0</v>
      </c>
      <c r="BA124" s="179"/>
      <c r="BB124" s="179">
        <f>SUM(BB125:BB129)</f>
        <v>0</v>
      </c>
      <c r="BC124" s="179"/>
      <c r="BD124" s="179">
        <f t="shared" ref="BD124" si="707">SUM(BD125:BD129)</f>
        <v>0</v>
      </c>
      <c r="BE124" s="179"/>
      <c r="BF124" s="179"/>
      <c r="BG124" s="179"/>
      <c r="BH124" s="179"/>
      <c r="BI124" s="179"/>
      <c r="BJ124" s="78"/>
      <c r="BK124" s="78"/>
      <c r="BL124" s="232"/>
      <c r="BM124" s="224"/>
      <c r="BN124" s="217"/>
      <c r="BO124" s="184">
        <f t="shared" ref="BO124:BR124" si="708">SUM(BO125:BO129)</f>
        <v>0</v>
      </c>
      <c r="BP124" s="179">
        <f t="shared" si="708"/>
        <v>0</v>
      </c>
      <c r="BQ124" s="179">
        <f t="shared" si="708"/>
        <v>0</v>
      </c>
      <c r="BR124" s="179">
        <f t="shared" si="708"/>
        <v>0</v>
      </c>
      <c r="BS124" s="179"/>
      <c r="BT124" s="78"/>
      <c r="BU124" s="232"/>
      <c r="BV124" s="224"/>
      <c r="BW124" s="217"/>
      <c r="BX124" s="184">
        <f t="shared" ref="BX124:CA124" si="709">SUM(BX125:BX129)</f>
        <v>0</v>
      </c>
      <c r="BY124" s="179">
        <f t="shared" si="709"/>
        <v>0</v>
      </c>
      <c r="BZ124" s="179">
        <f t="shared" si="709"/>
        <v>0</v>
      </c>
      <c r="CA124" s="179">
        <f t="shared" si="709"/>
        <v>0</v>
      </c>
      <c r="CB124" s="179"/>
      <c r="CC124" s="78"/>
      <c r="CD124" s="184">
        <f>SUM(CD125:CD129)</f>
        <v>0</v>
      </c>
      <c r="CE124" s="179">
        <f>SUM(CE125:CE129)</f>
        <v>0</v>
      </c>
      <c r="CF124" s="179">
        <f>SUM(CF125:CF129)</f>
        <v>0</v>
      </c>
      <c r="CG124" s="179">
        <f t="shared" ref="CG124" si="710">SUM(CG125:CG129)</f>
        <v>0</v>
      </c>
      <c r="CH124" s="179"/>
      <c r="CI124" s="78"/>
      <c r="CJ124" s="184">
        <f>SUM(CJ125:CJ129)</f>
        <v>0</v>
      </c>
      <c r="CK124" s="179"/>
      <c r="CL124" s="179">
        <f>SUM(CL125:CL129)</f>
        <v>0</v>
      </c>
      <c r="CM124" s="179"/>
      <c r="CN124" s="179">
        <f>SUM(CN125:CN129)</f>
        <v>0</v>
      </c>
      <c r="CO124" s="179"/>
      <c r="CP124" s="179">
        <f t="shared" ref="CP124" si="711">SUM(CP125:CP129)</f>
        <v>0</v>
      </c>
      <c r="CQ124" s="179"/>
      <c r="CR124" s="179"/>
    </row>
    <row r="125" spans="1:96" x14ac:dyDescent="0.35">
      <c r="B125" s="201" t="s">
        <v>191</v>
      </c>
      <c r="C125" s="207"/>
      <c r="D125" s="243"/>
      <c r="E125" s="244"/>
      <c r="F125" s="245"/>
      <c r="G125" s="246"/>
      <c r="H125" s="247"/>
      <c r="I125" s="247"/>
      <c r="J125" s="248"/>
      <c r="K125" s="265">
        <f>F125*G125</f>
        <v>0</v>
      </c>
      <c r="L125" s="180"/>
      <c r="M125" s="207"/>
      <c r="N125" s="248"/>
      <c r="O125" s="248"/>
      <c r="P125" s="248"/>
      <c r="Q125" s="186">
        <f t="shared" ref="Q125:Q129" si="712">SUM(N125:P125)</f>
        <v>0</v>
      </c>
      <c r="R125" s="180"/>
      <c r="S125" s="179"/>
      <c r="T125" s="248"/>
      <c r="U125" s="187"/>
      <c r="V125" s="248"/>
      <c r="W125" s="187"/>
      <c r="X125" s="248"/>
      <c r="Y125" s="264"/>
      <c r="Z125" s="186">
        <f t="shared" si="599"/>
        <v>0</v>
      </c>
      <c r="AA125" s="264"/>
      <c r="AB125" s="180"/>
      <c r="AC125" s="180"/>
      <c r="AD125" s="180"/>
      <c r="AE125" s="179"/>
      <c r="AF125" s="233">
        <f>BL125</f>
        <v>0</v>
      </c>
      <c r="AG125" s="225">
        <f t="shared" ref="AG125:AG129" si="713">BM125</f>
        <v>0</v>
      </c>
      <c r="AH125" s="234">
        <f t="shared" ref="AH125:AH129" si="714">BN125</f>
        <v>0</v>
      </c>
      <c r="AI125" s="185">
        <f t="shared" ref="AI125:AI129" si="715">BO125</f>
        <v>0</v>
      </c>
      <c r="AJ125" s="185">
        <f t="shared" ref="AJ125:AJ129" si="716">BP125</f>
        <v>0</v>
      </c>
      <c r="AK125" s="186">
        <f t="shared" ref="AK125:AK129" si="717">BQ125</f>
        <v>0</v>
      </c>
      <c r="AL125" s="186">
        <f t="shared" ref="AL125:AL129" si="718">SUM(AI125:AK125)</f>
        <v>0</v>
      </c>
      <c r="AM125" s="180"/>
      <c r="AN125" s="180"/>
      <c r="AO125" s="233">
        <f>BU125</f>
        <v>0</v>
      </c>
      <c r="AP125" s="225">
        <f t="shared" ref="AP125:AP129" si="719">BV125</f>
        <v>0</v>
      </c>
      <c r="AQ125" s="234">
        <f t="shared" ref="AQ125:AQ129" si="720">BW125</f>
        <v>0</v>
      </c>
      <c r="AR125" s="185">
        <f t="shared" ref="AR125:AR129" si="721">BX125</f>
        <v>0</v>
      </c>
      <c r="AS125" s="185">
        <f t="shared" ref="AS125:AS129" si="722">BY125</f>
        <v>0</v>
      </c>
      <c r="AT125" s="186">
        <f t="shared" ref="AT125:AT129" si="723">BZ125</f>
        <v>0</v>
      </c>
      <c r="AU125" s="186">
        <f t="shared" ref="AU125:AU129" si="724">SUM(AR125:AT125)</f>
        <v>0</v>
      </c>
      <c r="AV125" s="180"/>
      <c r="AW125" s="180"/>
      <c r="AX125" s="186">
        <f>T125+AI125+AR125</f>
        <v>0</v>
      </c>
      <c r="AY125" s="187"/>
      <c r="AZ125" s="185">
        <f>V125+AJ125+AS125</f>
        <v>0</v>
      </c>
      <c r="BA125" s="187"/>
      <c r="BB125" s="186">
        <f>X125+AK125+AT125</f>
        <v>0</v>
      </c>
      <c r="BC125" s="187"/>
      <c r="BD125" s="186">
        <f t="shared" ref="BD125:BD129" si="725">SUM(AX125:BB125)</f>
        <v>0</v>
      </c>
      <c r="BE125" s="187"/>
      <c r="BF125" s="180"/>
      <c r="BG125" s="180"/>
      <c r="BH125" s="180"/>
      <c r="BI125" s="180"/>
      <c r="BL125" s="244"/>
      <c r="BM125" s="245"/>
      <c r="BN125" s="246"/>
      <c r="BO125" s="247"/>
      <c r="BP125" s="247"/>
      <c r="BQ125" s="248"/>
      <c r="BR125" s="265">
        <f>BM125*BN125</f>
        <v>0</v>
      </c>
      <c r="BS125" s="180"/>
      <c r="BU125" s="244"/>
      <c r="BV125" s="245"/>
      <c r="BW125" s="246"/>
      <c r="BX125" s="247"/>
      <c r="BY125" s="247"/>
      <c r="BZ125" s="248"/>
      <c r="CA125" s="265">
        <f>BV125*BW125</f>
        <v>0</v>
      </c>
      <c r="CB125" s="180"/>
      <c r="CD125" s="186">
        <f t="shared" ref="CD125:CF129" si="726">H125+BO125+BX125</f>
        <v>0</v>
      </c>
      <c r="CE125" s="185">
        <f t="shared" si="726"/>
        <v>0</v>
      </c>
      <c r="CF125" s="186">
        <f t="shared" si="726"/>
        <v>0</v>
      </c>
      <c r="CG125" s="186">
        <f t="shared" ref="CG125:CG129" si="727">SUM(CD125:CF125)</f>
        <v>0</v>
      </c>
      <c r="CH125" s="180"/>
      <c r="CJ125" s="186">
        <f>T125+BO125+BX125</f>
        <v>0</v>
      </c>
      <c r="CK125" s="187"/>
      <c r="CL125" s="186">
        <f>V125+BP125+BY125</f>
        <v>0</v>
      </c>
      <c r="CM125" s="187"/>
      <c r="CN125" s="186">
        <f>X125+BQ125+BZ125</f>
        <v>0</v>
      </c>
      <c r="CO125" s="187"/>
      <c r="CP125" s="186">
        <f>CJ125+CL125+CN125</f>
        <v>0</v>
      </c>
      <c r="CQ125" s="187"/>
      <c r="CR125" s="180"/>
    </row>
    <row r="126" spans="1:96" x14ac:dyDescent="0.35">
      <c r="B126" s="201" t="s">
        <v>191</v>
      </c>
      <c r="C126" s="207"/>
      <c r="D126" s="243"/>
      <c r="E126" s="244"/>
      <c r="F126" s="245"/>
      <c r="G126" s="246"/>
      <c r="H126" s="247"/>
      <c r="I126" s="247"/>
      <c r="J126" s="248"/>
      <c r="K126" s="265">
        <f>F126*G126</f>
        <v>0</v>
      </c>
      <c r="L126" s="180"/>
      <c r="M126" s="207"/>
      <c r="N126" s="248"/>
      <c r="O126" s="248"/>
      <c r="P126" s="248"/>
      <c r="Q126" s="186">
        <f t="shared" si="712"/>
        <v>0</v>
      </c>
      <c r="R126" s="180"/>
      <c r="S126" s="179"/>
      <c r="T126" s="248"/>
      <c r="U126" s="187"/>
      <c r="V126" s="248"/>
      <c r="W126" s="187"/>
      <c r="X126" s="248"/>
      <c r="Y126" s="264"/>
      <c r="Z126" s="186">
        <f t="shared" si="599"/>
        <v>0</v>
      </c>
      <c r="AA126" s="264"/>
      <c r="AB126" s="180"/>
      <c r="AC126" s="180"/>
      <c r="AD126" s="180"/>
      <c r="AE126" s="179"/>
      <c r="AF126" s="233">
        <f t="shared" ref="AF126:AF129" si="728">BL126</f>
        <v>0</v>
      </c>
      <c r="AG126" s="225">
        <f t="shared" si="713"/>
        <v>0</v>
      </c>
      <c r="AH126" s="234">
        <f t="shared" si="714"/>
        <v>0</v>
      </c>
      <c r="AI126" s="185">
        <f t="shared" si="715"/>
        <v>0</v>
      </c>
      <c r="AJ126" s="185">
        <f t="shared" si="716"/>
        <v>0</v>
      </c>
      <c r="AK126" s="186">
        <f t="shared" si="717"/>
        <v>0</v>
      </c>
      <c r="AL126" s="186">
        <f t="shared" si="718"/>
        <v>0</v>
      </c>
      <c r="AM126" s="180"/>
      <c r="AN126" s="180"/>
      <c r="AO126" s="233">
        <f t="shared" ref="AO126:AO129" si="729">BU126</f>
        <v>0</v>
      </c>
      <c r="AP126" s="225">
        <f t="shared" si="719"/>
        <v>0</v>
      </c>
      <c r="AQ126" s="234">
        <f t="shared" si="720"/>
        <v>0</v>
      </c>
      <c r="AR126" s="185">
        <f t="shared" si="721"/>
        <v>0</v>
      </c>
      <c r="AS126" s="185">
        <f t="shared" si="722"/>
        <v>0</v>
      </c>
      <c r="AT126" s="186">
        <f t="shared" si="723"/>
        <v>0</v>
      </c>
      <c r="AU126" s="186">
        <f t="shared" si="724"/>
        <v>0</v>
      </c>
      <c r="AV126" s="180"/>
      <c r="AW126" s="180"/>
      <c r="AX126" s="186">
        <f>T126+AI126+AR126</f>
        <v>0</v>
      </c>
      <c r="AY126" s="187"/>
      <c r="AZ126" s="185">
        <f>V126+AJ126+AS126</f>
        <v>0</v>
      </c>
      <c r="BA126" s="187"/>
      <c r="BB126" s="186">
        <f>X126+AK126+AT126</f>
        <v>0</v>
      </c>
      <c r="BC126" s="187"/>
      <c r="BD126" s="186">
        <f t="shared" si="725"/>
        <v>0</v>
      </c>
      <c r="BE126" s="187"/>
      <c r="BF126" s="180"/>
      <c r="BG126" s="180"/>
      <c r="BH126" s="180"/>
      <c r="BI126" s="180"/>
      <c r="BL126" s="244"/>
      <c r="BM126" s="245"/>
      <c r="BN126" s="246"/>
      <c r="BO126" s="247"/>
      <c r="BP126" s="247"/>
      <c r="BQ126" s="248"/>
      <c r="BR126" s="265">
        <f>BM126*BN126</f>
        <v>0</v>
      </c>
      <c r="BS126" s="180"/>
      <c r="BU126" s="244"/>
      <c r="BV126" s="245"/>
      <c r="BW126" s="246"/>
      <c r="BX126" s="247"/>
      <c r="BY126" s="247"/>
      <c r="BZ126" s="248"/>
      <c r="CA126" s="265">
        <f>BV126*BW126</f>
        <v>0</v>
      </c>
      <c r="CB126" s="180"/>
      <c r="CD126" s="186">
        <f t="shared" si="726"/>
        <v>0</v>
      </c>
      <c r="CE126" s="185">
        <f t="shared" si="726"/>
        <v>0</v>
      </c>
      <c r="CF126" s="186">
        <f t="shared" si="726"/>
        <v>0</v>
      </c>
      <c r="CG126" s="186">
        <f t="shared" si="727"/>
        <v>0</v>
      </c>
      <c r="CH126" s="180"/>
      <c r="CJ126" s="186">
        <f>T126+BO126+BX126</f>
        <v>0</v>
      </c>
      <c r="CK126" s="187"/>
      <c r="CL126" s="186">
        <f>V126+BP126+BY126</f>
        <v>0</v>
      </c>
      <c r="CM126" s="187"/>
      <c r="CN126" s="186">
        <f>X126+BQ126+BZ126</f>
        <v>0</v>
      </c>
      <c r="CO126" s="187"/>
      <c r="CP126" s="186">
        <f t="shared" ref="CP126:CP129" si="730">CJ126+CL126+CN126</f>
        <v>0</v>
      </c>
      <c r="CQ126" s="187"/>
      <c r="CR126" s="180"/>
    </row>
    <row r="127" spans="1:96" x14ac:dyDescent="0.35">
      <c r="B127" s="201" t="s">
        <v>191</v>
      </c>
      <c r="C127" s="207"/>
      <c r="D127" s="243"/>
      <c r="E127" s="244"/>
      <c r="F127" s="245"/>
      <c r="G127" s="246"/>
      <c r="H127" s="247"/>
      <c r="I127" s="247"/>
      <c r="J127" s="248"/>
      <c r="K127" s="265">
        <f t="shared" ref="K127:K129" si="731">F127*G127</f>
        <v>0</v>
      </c>
      <c r="L127" s="180"/>
      <c r="M127" s="207"/>
      <c r="N127" s="248"/>
      <c r="O127" s="248"/>
      <c r="P127" s="248"/>
      <c r="Q127" s="186">
        <f t="shared" si="712"/>
        <v>0</v>
      </c>
      <c r="R127" s="180"/>
      <c r="S127" s="179"/>
      <c r="T127" s="248"/>
      <c r="U127" s="187"/>
      <c r="V127" s="248"/>
      <c r="W127" s="187"/>
      <c r="X127" s="248"/>
      <c r="Y127" s="264"/>
      <c r="Z127" s="186">
        <f t="shared" si="599"/>
        <v>0</v>
      </c>
      <c r="AA127" s="264"/>
      <c r="AB127" s="180"/>
      <c r="AC127" s="180"/>
      <c r="AD127" s="180"/>
      <c r="AE127" s="179"/>
      <c r="AF127" s="233">
        <f t="shared" si="728"/>
        <v>0</v>
      </c>
      <c r="AG127" s="225">
        <f t="shared" si="713"/>
        <v>0</v>
      </c>
      <c r="AH127" s="234">
        <f t="shared" si="714"/>
        <v>0</v>
      </c>
      <c r="AI127" s="185">
        <f t="shared" si="715"/>
        <v>0</v>
      </c>
      <c r="AJ127" s="185">
        <f t="shared" si="716"/>
        <v>0</v>
      </c>
      <c r="AK127" s="186">
        <f t="shared" si="717"/>
        <v>0</v>
      </c>
      <c r="AL127" s="186">
        <f t="shared" si="718"/>
        <v>0</v>
      </c>
      <c r="AM127" s="180"/>
      <c r="AN127" s="180"/>
      <c r="AO127" s="233">
        <f t="shared" si="729"/>
        <v>0</v>
      </c>
      <c r="AP127" s="225">
        <f t="shared" si="719"/>
        <v>0</v>
      </c>
      <c r="AQ127" s="234">
        <f t="shared" si="720"/>
        <v>0</v>
      </c>
      <c r="AR127" s="185">
        <f t="shared" si="721"/>
        <v>0</v>
      </c>
      <c r="AS127" s="185">
        <f t="shared" si="722"/>
        <v>0</v>
      </c>
      <c r="AT127" s="186">
        <f t="shared" si="723"/>
        <v>0</v>
      </c>
      <c r="AU127" s="186">
        <f t="shared" si="724"/>
        <v>0</v>
      </c>
      <c r="AV127" s="180"/>
      <c r="AW127" s="180"/>
      <c r="AX127" s="186">
        <f>T127+AI127+AR127</f>
        <v>0</v>
      </c>
      <c r="AY127" s="187"/>
      <c r="AZ127" s="185">
        <f>V127+AJ127+AS127</f>
        <v>0</v>
      </c>
      <c r="BA127" s="187"/>
      <c r="BB127" s="186">
        <f>X127+AK127+AT127</f>
        <v>0</v>
      </c>
      <c r="BC127" s="187"/>
      <c r="BD127" s="186">
        <f t="shared" si="725"/>
        <v>0</v>
      </c>
      <c r="BE127" s="187"/>
      <c r="BF127" s="180"/>
      <c r="BG127" s="180"/>
      <c r="BH127" s="180"/>
      <c r="BI127" s="180"/>
      <c r="BL127" s="244"/>
      <c r="BM127" s="245"/>
      <c r="BN127" s="246"/>
      <c r="BO127" s="247"/>
      <c r="BP127" s="247"/>
      <c r="BQ127" s="248"/>
      <c r="BR127" s="265">
        <f t="shared" ref="BR127:BR129" si="732">BM127*BN127</f>
        <v>0</v>
      </c>
      <c r="BS127" s="180"/>
      <c r="BU127" s="244"/>
      <c r="BV127" s="245"/>
      <c r="BW127" s="246"/>
      <c r="BX127" s="247"/>
      <c r="BY127" s="247"/>
      <c r="BZ127" s="248"/>
      <c r="CA127" s="265">
        <f t="shared" ref="CA127:CA129" si="733">BV127*BW127</f>
        <v>0</v>
      </c>
      <c r="CB127" s="180"/>
      <c r="CD127" s="186">
        <f t="shared" si="726"/>
        <v>0</v>
      </c>
      <c r="CE127" s="185">
        <f t="shared" si="726"/>
        <v>0</v>
      </c>
      <c r="CF127" s="186">
        <f t="shared" si="726"/>
        <v>0</v>
      </c>
      <c r="CG127" s="186">
        <f t="shared" si="727"/>
        <v>0</v>
      </c>
      <c r="CH127" s="180"/>
      <c r="CJ127" s="186">
        <f>T127+BO127+BX127</f>
        <v>0</v>
      </c>
      <c r="CK127" s="187"/>
      <c r="CL127" s="186">
        <f>V127+BP127+BY127</f>
        <v>0</v>
      </c>
      <c r="CM127" s="187"/>
      <c r="CN127" s="186">
        <f>X127+BQ127+BZ127</f>
        <v>0</v>
      </c>
      <c r="CO127" s="187"/>
      <c r="CP127" s="186">
        <f t="shared" si="730"/>
        <v>0</v>
      </c>
      <c r="CQ127" s="187"/>
      <c r="CR127" s="180"/>
    </row>
    <row r="128" spans="1:96" x14ac:dyDescent="0.35">
      <c r="B128" s="201" t="s">
        <v>191</v>
      </c>
      <c r="C128" s="207"/>
      <c r="D128" s="243"/>
      <c r="E128" s="244"/>
      <c r="F128" s="245"/>
      <c r="G128" s="246"/>
      <c r="H128" s="247"/>
      <c r="I128" s="247"/>
      <c r="J128" s="248"/>
      <c r="K128" s="265">
        <f t="shared" si="731"/>
        <v>0</v>
      </c>
      <c r="L128" s="180"/>
      <c r="M128" s="207"/>
      <c r="N128" s="248"/>
      <c r="O128" s="248"/>
      <c r="P128" s="248"/>
      <c r="Q128" s="186">
        <f t="shared" si="712"/>
        <v>0</v>
      </c>
      <c r="R128" s="180"/>
      <c r="S128" s="179"/>
      <c r="T128" s="248"/>
      <c r="U128" s="187"/>
      <c r="V128" s="248"/>
      <c r="W128" s="187"/>
      <c r="X128" s="248"/>
      <c r="Y128" s="264"/>
      <c r="Z128" s="186">
        <f t="shared" si="599"/>
        <v>0</v>
      </c>
      <c r="AA128" s="264"/>
      <c r="AB128" s="180"/>
      <c r="AC128" s="180"/>
      <c r="AD128" s="180"/>
      <c r="AE128" s="179"/>
      <c r="AF128" s="233">
        <f t="shared" si="728"/>
        <v>0</v>
      </c>
      <c r="AG128" s="225">
        <f t="shared" si="713"/>
        <v>0</v>
      </c>
      <c r="AH128" s="234">
        <f t="shared" si="714"/>
        <v>0</v>
      </c>
      <c r="AI128" s="185">
        <f t="shared" si="715"/>
        <v>0</v>
      </c>
      <c r="AJ128" s="185">
        <f t="shared" si="716"/>
        <v>0</v>
      </c>
      <c r="AK128" s="186">
        <f t="shared" si="717"/>
        <v>0</v>
      </c>
      <c r="AL128" s="186">
        <f t="shared" si="718"/>
        <v>0</v>
      </c>
      <c r="AM128" s="180"/>
      <c r="AN128" s="180"/>
      <c r="AO128" s="233">
        <f t="shared" si="729"/>
        <v>0</v>
      </c>
      <c r="AP128" s="225">
        <f t="shared" si="719"/>
        <v>0</v>
      </c>
      <c r="AQ128" s="234">
        <f t="shared" si="720"/>
        <v>0</v>
      </c>
      <c r="AR128" s="185">
        <f t="shared" si="721"/>
        <v>0</v>
      </c>
      <c r="AS128" s="185">
        <f t="shared" si="722"/>
        <v>0</v>
      </c>
      <c r="AT128" s="186">
        <f t="shared" si="723"/>
        <v>0</v>
      </c>
      <c r="AU128" s="186">
        <f t="shared" si="724"/>
        <v>0</v>
      </c>
      <c r="AV128" s="180"/>
      <c r="AW128" s="180"/>
      <c r="AX128" s="186">
        <f>T128+AI128+AR128</f>
        <v>0</v>
      </c>
      <c r="AY128" s="187"/>
      <c r="AZ128" s="185">
        <f>V128+AJ128+AS128</f>
        <v>0</v>
      </c>
      <c r="BA128" s="187"/>
      <c r="BB128" s="186">
        <f>X128+AK128+AT128</f>
        <v>0</v>
      </c>
      <c r="BC128" s="187"/>
      <c r="BD128" s="186">
        <f t="shared" si="725"/>
        <v>0</v>
      </c>
      <c r="BE128" s="187"/>
      <c r="BF128" s="180"/>
      <c r="BG128" s="180"/>
      <c r="BH128" s="180"/>
      <c r="BI128" s="180"/>
      <c r="BL128" s="244"/>
      <c r="BM128" s="245"/>
      <c r="BN128" s="246"/>
      <c r="BO128" s="247"/>
      <c r="BP128" s="247"/>
      <c r="BQ128" s="248"/>
      <c r="BR128" s="265">
        <f t="shared" si="732"/>
        <v>0</v>
      </c>
      <c r="BS128" s="180"/>
      <c r="BU128" s="244"/>
      <c r="BV128" s="245"/>
      <c r="BW128" s="246"/>
      <c r="BX128" s="247"/>
      <c r="BY128" s="247"/>
      <c r="BZ128" s="248"/>
      <c r="CA128" s="265">
        <f t="shared" si="733"/>
        <v>0</v>
      </c>
      <c r="CB128" s="180"/>
      <c r="CD128" s="186">
        <f t="shared" si="726"/>
        <v>0</v>
      </c>
      <c r="CE128" s="185">
        <f t="shared" si="726"/>
        <v>0</v>
      </c>
      <c r="CF128" s="186">
        <f t="shared" si="726"/>
        <v>0</v>
      </c>
      <c r="CG128" s="186">
        <f t="shared" si="727"/>
        <v>0</v>
      </c>
      <c r="CH128" s="180"/>
      <c r="CJ128" s="186">
        <f>T128+BO128+BX128</f>
        <v>0</v>
      </c>
      <c r="CK128" s="187"/>
      <c r="CL128" s="186">
        <f>V128+BP128+BY128</f>
        <v>0</v>
      </c>
      <c r="CM128" s="187"/>
      <c r="CN128" s="186">
        <f>X128+BQ128+BZ128</f>
        <v>0</v>
      </c>
      <c r="CO128" s="187"/>
      <c r="CP128" s="186">
        <f t="shared" si="730"/>
        <v>0</v>
      </c>
      <c r="CQ128" s="187"/>
      <c r="CR128" s="180"/>
    </row>
    <row r="129" spans="1:96" x14ac:dyDescent="0.35">
      <c r="B129" s="201" t="s">
        <v>191</v>
      </c>
      <c r="C129" s="207"/>
      <c r="D129" s="243"/>
      <c r="E129" s="244"/>
      <c r="F129" s="245"/>
      <c r="G129" s="246"/>
      <c r="H129" s="247"/>
      <c r="I129" s="247"/>
      <c r="J129" s="248"/>
      <c r="K129" s="265">
        <f t="shared" si="731"/>
        <v>0</v>
      </c>
      <c r="L129" s="180"/>
      <c r="M129" s="207"/>
      <c r="N129" s="248"/>
      <c r="O129" s="248"/>
      <c r="P129" s="248"/>
      <c r="Q129" s="186">
        <f t="shared" si="712"/>
        <v>0</v>
      </c>
      <c r="R129" s="180"/>
      <c r="S129" s="179"/>
      <c r="T129" s="248"/>
      <c r="U129" s="187"/>
      <c r="V129" s="248"/>
      <c r="W129" s="187"/>
      <c r="X129" s="248"/>
      <c r="Y129" s="264"/>
      <c r="Z129" s="186">
        <f t="shared" si="599"/>
        <v>0</v>
      </c>
      <c r="AA129" s="264"/>
      <c r="AB129" s="180"/>
      <c r="AC129" s="180"/>
      <c r="AD129" s="180"/>
      <c r="AE129" s="179"/>
      <c r="AF129" s="233">
        <f t="shared" si="728"/>
        <v>0</v>
      </c>
      <c r="AG129" s="225">
        <f t="shared" si="713"/>
        <v>0</v>
      </c>
      <c r="AH129" s="234">
        <f t="shared" si="714"/>
        <v>0</v>
      </c>
      <c r="AI129" s="185">
        <f t="shared" si="715"/>
        <v>0</v>
      </c>
      <c r="AJ129" s="185">
        <f t="shared" si="716"/>
        <v>0</v>
      </c>
      <c r="AK129" s="186">
        <f t="shared" si="717"/>
        <v>0</v>
      </c>
      <c r="AL129" s="186">
        <f t="shared" si="718"/>
        <v>0</v>
      </c>
      <c r="AM129" s="180"/>
      <c r="AN129" s="180"/>
      <c r="AO129" s="233">
        <f t="shared" si="729"/>
        <v>0</v>
      </c>
      <c r="AP129" s="225">
        <f t="shared" si="719"/>
        <v>0</v>
      </c>
      <c r="AQ129" s="234">
        <f t="shared" si="720"/>
        <v>0</v>
      </c>
      <c r="AR129" s="185">
        <f t="shared" si="721"/>
        <v>0</v>
      </c>
      <c r="AS129" s="185">
        <f t="shared" si="722"/>
        <v>0</v>
      </c>
      <c r="AT129" s="186">
        <f t="shared" si="723"/>
        <v>0</v>
      </c>
      <c r="AU129" s="186">
        <f t="shared" si="724"/>
        <v>0</v>
      </c>
      <c r="AV129" s="180"/>
      <c r="AW129" s="180"/>
      <c r="AX129" s="186">
        <f>T129+AI129+AR129</f>
        <v>0</v>
      </c>
      <c r="AY129" s="187"/>
      <c r="AZ129" s="185">
        <f>V129+AJ129+AS129</f>
        <v>0</v>
      </c>
      <c r="BA129" s="187"/>
      <c r="BB129" s="186">
        <f>X129+AK129+AT129</f>
        <v>0</v>
      </c>
      <c r="BC129" s="187"/>
      <c r="BD129" s="186">
        <f t="shared" si="725"/>
        <v>0</v>
      </c>
      <c r="BE129" s="187"/>
      <c r="BF129" s="180"/>
      <c r="BG129" s="180"/>
      <c r="BH129" s="180"/>
      <c r="BI129" s="180"/>
      <c r="BL129" s="244"/>
      <c r="BM129" s="245"/>
      <c r="BN129" s="246"/>
      <c r="BO129" s="247"/>
      <c r="BP129" s="247"/>
      <c r="BQ129" s="248"/>
      <c r="BR129" s="265">
        <f t="shared" si="732"/>
        <v>0</v>
      </c>
      <c r="BS129" s="180"/>
      <c r="BU129" s="244"/>
      <c r="BV129" s="245"/>
      <c r="BW129" s="246"/>
      <c r="BX129" s="247"/>
      <c r="BY129" s="247"/>
      <c r="BZ129" s="248"/>
      <c r="CA129" s="265">
        <f t="shared" si="733"/>
        <v>0</v>
      </c>
      <c r="CB129" s="180"/>
      <c r="CD129" s="186">
        <f t="shared" si="726"/>
        <v>0</v>
      </c>
      <c r="CE129" s="185">
        <f t="shared" si="726"/>
        <v>0</v>
      </c>
      <c r="CF129" s="186">
        <f t="shared" si="726"/>
        <v>0</v>
      </c>
      <c r="CG129" s="186">
        <f t="shared" si="727"/>
        <v>0</v>
      </c>
      <c r="CH129" s="180"/>
      <c r="CJ129" s="186">
        <f>T129+BO129+BX129</f>
        <v>0</v>
      </c>
      <c r="CK129" s="187"/>
      <c r="CL129" s="186">
        <f>V129+BP129+BY129</f>
        <v>0</v>
      </c>
      <c r="CM129" s="187"/>
      <c r="CN129" s="186">
        <f>X129+BQ129+BZ129</f>
        <v>0</v>
      </c>
      <c r="CO129" s="187"/>
      <c r="CP129" s="186">
        <f t="shared" si="730"/>
        <v>0</v>
      </c>
      <c r="CQ129" s="187"/>
      <c r="CR129" s="180"/>
    </row>
    <row r="130" spans="1:96" s="79" customFormat="1" x14ac:dyDescent="0.35">
      <c r="A130" s="190">
        <v>4.5</v>
      </c>
      <c r="B130" s="200" t="s">
        <v>169</v>
      </c>
      <c r="C130" s="206"/>
      <c r="D130" s="199"/>
      <c r="E130" s="232"/>
      <c r="F130" s="224"/>
      <c r="G130" s="217"/>
      <c r="H130" s="179">
        <f t="shared" ref="H130:J130" si="734">SUM(H131:H135)</f>
        <v>0</v>
      </c>
      <c r="I130" s="179">
        <f t="shared" si="734"/>
        <v>0</v>
      </c>
      <c r="J130" s="179">
        <f t="shared" si="734"/>
        <v>0</v>
      </c>
      <c r="K130" s="179">
        <f t="shared" ref="K130" si="735">SUM(K131:K135)</f>
        <v>0</v>
      </c>
      <c r="L130" s="179"/>
      <c r="M130" s="206"/>
      <c r="N130" s="184">
        <f t="shared" ref="N130:Q130" si="736">SUM(N131:N135)</f>
        <v>0</v>
      </c>
      <c r="O130" s="179">
        <f t="shared" si="736"/>
        <v>0</v>
      </c>
      <c r="P130" s="179">
        <f t="shared" si="736"/>
        <v>0</v>
      </c>
      <c r="Q130" s="179">
        <f t="shared" si="736"/>
        <v>0</v>
      </c>
      <c r="R130" s="179"/>
      <c r="S130" s="179"/>
      <c r="T130" s="184">
        <f t="shared" ref="T130" si="737">SUM(T131:T135)</f>
        <v>0</v>
      </c>
      <c r="U130" s="179"/>
      <c r="V130" s="179">
        <f t="shared" ref="V130" si="738">SUM(V131:V135)</f>
        <v>0</v>
      </c>
      <c r="W130" s="179"/>
      <c r="X130" s="179">
        <f t="shared" ref="X130" si="739">SUM(X131:X135)</f>
        <v>0</v>
      </c>
      <c r="Y130" s="206"/>
      <c r="Z130" s="179">
        <f t="shared" si="599"/>
        <v>0</v>
      </c>
      <c r="AA130" s="206"/>
      <c r="AB130" s="179"/>
      <c r="AC130" s="179"/>
      <c r="AD130" s="179"/>
      <c r="AE130" s="179"/>
      <c r="AF130" s="232"/>
      <c r="AG130" s="224"/>
      <c r="AH130" s="217"/>
      <c r="AI130" s="179">
        <f t="shared" ref="AI130:AL130" si="740">SUM(AI131:AI135)</f>
        <v>0</v>
      </c>
      <c r="AJ130" s="179">
        <f t="shared" si="740"/>
        <v>0</v>
      </c>
      <c r="AK130" s="179">
        <f t="shared" si="740"/>
        <v>0</v>
      </c>
      <c r="AL130" s="179">
        <f t="shared" si="740"/>
        <v>0</v>
      </c>
      <c r="AM130" s="179"/>
      <c r="AN130" s="179"/>
      <c r="AO130" s="232"/>
      <c r="AP130" s="224"/>
      <c r="AQ130" s="217"/>
      <c r="AR130" s="179">
        <f t="shared" ref="AR130:AU130" si="741">SUM(AR131:AR135)</f>
        <v>0</v>
      </c>
      <c r="AS130" s="179">
        <f t="shared" si="741"/>
        <v>0</v>
      </c>
      <c r="AT130" s="179">
        <f t="shared" si="741"/>
        <v>0</v>
      </c>
      <c r="AU130" s="179">
        <f t="shared" si="741"/>
        <v>0</v>
      </c>
      <c r="AV130" s="179"/>
      <c r="AW130" s="179"/>
      <c r="AX130" s="179">
        <f>SUM(AX131:AX135)</f>
        <v>0</v>
      </c>
      <c r="AY130" s="179"/>
      <c r="AZ130" s="179">
        <f>SUM(AZ131:AZ135)</f>
        <v>0</v>
      </c>
      <c r="BA130" s="179"/>
      <c r="BB130" s="179">
        <f>SUM(BB131:BB135)</f>
        <v>0</v>
      </c>
      <c r="BC130" s="179"/>
      <c r="BD130" s="179">
        <f t="shared" ref="BD130" si="742">SUM(BD131:BD135)</f>
        <v>0</v>
      </c>
      <c r="BE130" s="179"/>
      <c r="BF130" s="179"/>
      <c r="BG130" s="179"/>
      <c r="BH130" s="179"/>
      <c r="BI130" s="179"/>
      <c r="BJ130" s="78"/>
      <c r="BK130" s="78"/>
      <c r="BL130" s="232"/>
      <c r="BM130" s="224"/>
      <c r="BN130" s="217"/>
      <c r="BO130" s="179">
        <f t="shared" ref="BO130:BR130" si="743">SUM(BO131:BO135)</f>
        <v>0</v>
      </c>
      <c r="BP130" s="179">
        <f t="shared" si="743"/>
        <v>0</v>
      </c>
      <c r="BQ130" s="179">
        <f t="shared" si="743"/>
        <v>0</v>
      </c>
      <c r="BR130" s="179">
        <f t="shared" si="743"/>
        <v>0</v>
      </c>
      <c r="BS130" s="179"/>
      <c r="BT130" s="78"/>
      <c r="BU130" s="232"/>
      <c r="BV130" s="224"/>
      <c r="BW130" s="217"/>
      <c r="BX130" s="179">
        <f t="shared" ref="BX130:CA130" si="744">SUM(BX131:BX135)</f>
        <v>0</v>
      </c>
      <c r="BY130" s="179">
        <f t="shared" si="744"/>
        <v>0</v>
      </c>
      <c r="BZ130" s="179">
        <f t="shared" si="744"/>
        <v>0</v>
      </c>
      <c r="CA130" s="179">
        <f t="shared" si="744"/>
        <v>0</v>
      </c>
      <c r="CB130" s="179"/>
      <c r="CC130" s="78"/>
      <c r="CD130" s="179">
        <f>SUM(CD131:CD135)</f>
        <v>0</v>
      </c>
      <c r="CE130" s="179">
        <f>SUM(CE131:CE135)</f>
        <v>0</v>
      </c>
      <c r="CF130" s="179">
        <f>SUM(CF131:CF135)</f>
        <v>0</v>
      </c>
      <c r="CG130" s="179">
        <f t="shared" ref="CG130" si="745">SUM(CG131:CG135)</f>
        <v>0</v>
      </c>
      <c r="CH130" s="179"/>
      <c r="CI130" s="78"/>
      <c r="CJ130" s="184">
        <f>SUM(CJ131:CJ135)</f>
        <v>0</v>
      </c>
      <c r="CK130" s="179"/>
      <c r="CL130" s="179">
        <f>SUM(CL131:CL135)</f>
        <v>0</v>
      </c>
      <c r="CM130" s="179"/>
      <c r="CN130" s="179">
        <f>SUM(CN131:CN135)</f>
        <v>0</v>
      </c>
      <c r="CO130" s="179"/>
      <c r="CP130" s="179">
        <f t="shared" ref="CP130" si="746">SUM(CP131:CP135)</f>
        <v>0</v>
      </c>
      <c r="CQ130" s="179"/>
      <c r="CR130" s="179"/>
    </row>
    <row r="131" spans="1:96" x14ac:dyDescent="0.35">
      <c r="B131" s="201" t="s">
        <v>191</v>
      </c>
      <c r="C131" s="207"/>
      <c r="D131" s="243"/>
      <c r="E131" s="244"/>
      <c r="F131" s="245"/>
      <c r="G131" s="246"/>
      <c r="H131" s="247"/>
      <c r="I131" s="247"/>
      <c r="J131" s="248"/>
      <c r="K131" s="265">
        <f>F131*G131</f>
        <v>0</v>
      </c>
      <c r="L131" s="180"/>
      <c r="M131" s="207"/>
      <c r="N131" s="248"/>
      <c r="O131" s="248"/>
      <c r="P131" s="248"/>
      <c r="Q131" s="186">
        <f t="shared" ref="Q131:Q135" si="747">SUM(N131:P131)</f>
        <v>0</v>
      </c>
      <c r="R131" s="180"/>
      <c r="S131" s="179"/>
      <c r="T131" s="248"/>
      <c r="U131" s="187"/>
      <c r="V131" s="248"/>
      <c r="W131" s="187"/>
      <c r="X131" s="248"/>
      <c r="Y131" s="264"/>
      <c r="Z131" s="186">
        <f t="shared" si="599"/>
        <v>0</v>
      </c>
      <c r="AA131" s="264"/>
      <c r="AB131" s="180"/>
      <c r="AC131" s="180"/>
      <c r="AD131" s="180"/>
      <c r="AE131" s="179"/>
      <c r="AF131" s="233">
        <f>BL131</f>
        <v>0</v>
      </c>
      <c r="AG131" s="225">
        <f t="shared" ref="AG131:AG135" si="748">BM131</f>
        <v>0</v>
      </c>
      <c r="AH131" s="234">
        <f t="shared" ref="AH131:AH135" si="749">BN131</f>
        <v>0</v>
      </c>
      <c r="AI131" s="185">
        <f t="shared" ref="AI131:AI135" si="750">BO131</f>
        <v>0</v>
      </c>
      <c r="AJ131" s="185">
        <f t="shared" ref="AJ131:AJ135" si="751">BP131</f>
        <v>0</v>
      </c>
      <c r="AK131" s="186">
        <f t="shared" ref="AK131:AK135" si="752">BQ131</f>
        <v>0</v>
      </c>
      <c r="AL131" s="186">
        <f t="shared" ref="AL131:AL135" si="753">SUM(AI131:AK131)</f>
        <v>0</v>
      </c>
      <c r="AM131" s="180"/>
      <c r="AN131" s="180"/>
      <c r="AO131" s="233">
        <f>BU131</f>
        <v>0</v>
      </c>
      <c r="AP131" s="225">
        <f t="shared" ref="AP131:AP135" si="754">BV131</f>
        <v>0</v>
      </c>
      <c r="AQ131" s="234">
        <f t="shared" ref="AQ131:AQ135" si="755">BW131</f>
        <v>0</v>
      </c>
      <c r="AR131" s="185">
        <f t="shared" ref="AR131:AR135" si="756">BX131</f>
        <v>0</v>
      </c>
      <c r="AS131" s="185">
        <f t="shared" ref="AS131:AS135" si="757">BY131</f>
        <v>0</v>
      </c>
      <c r="AT131" s="186">
        <f t="shared" ref="AT131:AT135" si="758">BZ131</f>
        <v>0</v>
      </c>
      <c r="AU131" s="186">
        <f t="shared" ref="AU131:AU135" si="759">SUM(AR131:AT131)</f>
        <v>0</v>
      </c>
      <c r="AV131" s="180"/>
      <c r="AW131" s="180"/>
      <c r="AX131" s="186">
        <f>T131+AI131+AR131</f>
        <v>0</v>
      </c>
      <c r="AY131" s="187"/>
      <c r="AZ131" s="185">
        <f>V131+AJ131+AS131</f>
        <v>0</v>
      </c>
      <c r="BA131" s="187"/>
      <c r="BB131" s="186">
        <f>X131+AK131+AT131</f>
        <v>0</v>
      </c>
      <c r="BC131" s="187"/>
      <c r="BD131" s="186">
        <f t="shared" ref="BD131:BD135" si="760">SUM(AX131:BB131)</f>
        <v>0</v>
      </c>
      <c r="BE131" s="187"/>
      <c r="BF131" s="180"/>
      <c r="BG131" s="180"/>
      <c r="BH131" s="180"/>
      <c r="BI131" s="180"/>
      <c r="BL131" s="244"/>
      <c r="BM131" s="245"/>
      <c r="BN131" s="246"/>
      <c r="BO131" s="247"/>
      <c r="BP131" s="247"/>
      <c r="BQ131" s="248"/>
      <c r="BR131" s="265">
        <f>BM131*BN131</f>
        <v>0</v>
      </c>
      <c r="BS131" s="180"/>
      <c r="BU131" s="244"/>
      <c r="BV131" s="245"/>
      <c r="BW131" s="246"/>
      <c r="BX131" s="247"/>
      <c r="BY131" s="247"/>
      <c r="BZ131" s="248"/>
      <c r="CA131" s="265">
        <f>BV131*BW131</f>
        <v>0</v>
      </c>
      <c r="CB131" s="180"/>
      <c r="CD131" s="186">
        <f t="shared" ref="CD131:CF135" si="761">H131+BO131+BX131</f>
        <v>0</v>
      </c>
      <c r="CE131" s="185">
        <f t="shared" si="761"/>
        <v>0</v>
      </c>
      <c r="CF131" s="186">
        <f t="shared" si="761"/>
        <v>0</v>
      </c>
      <c r="CG131" s="186">
        <f t="shared" ref="CG131:CG135" si="762">SUM(CD131:CF131)</f>
        <v>0</v>
      </c>
      <c r="CH131" s="180"/>
      <c r="CJ131" s="186">
        <f>T131+BO131+BX131</f>
        <v>0</v>
      </c>
      <c r="CK131" s="187"/>
      <c r="CL131" s="186">
        <f>V131+BP131+BY131</f>
        <v>0</v>
      </c>
      <c r="CM131" s="187"/>
      <c r="CN131" s="186">
        <f>X131+BQ131+BZ131</f>
        <v>0</v>
      </c>
      <c r="CO131" s="187"/>
      <c r="CP131" s="186">
        <f>CJ131+CL131+CN131</f>
        <v>0</v>
      </c>
      <c r="CQ131" s="187"/>
      <c r="CR131" s="180"/>
    </row>
    <row r="132" spans="1:96" x14ac:dyDescent="0.35">
      <c r="B132" s="201" t="s">
        <v>191</v>
      </c>
      <c r="C132" s="207"/>
      <c r="D132" s="243"/>
      <c r="E132" s="244"/>
      <c r="F132" s="245"/>
      <c r="G132" s="246"/>
      <c r="H132" s="247"/>
      <c r="I132" s="247"/>
      <c r="J132" s="248"/>
      <c r="K132" s="265">
        <f>F132*G132</f>
        <v>0</v>
      </c>
      <c r="L132" s="180"/>
      <c r="M132" s="207"/>
      <c r="N132" s="248"/>
      <c r="O132" s="248"/>
      <c r="P132" s="248"/>
      <c r="Q132" s="186">
        <f t="shared" si="747"/>
        <v>0</v>
      </c>
      <c r="R132" s="180"/>
      <c r="S132" s="179"/>
      <c r="T132" s="248"/>
      <c r="U132" s="187"/>
      <c r="V132" s="248"/>
      <c r="W132" s="187"/>
      <c r="X132" s="248"/>
      <c r="Y132" s="264"/>
      <c r="Z132" s="186">
        <f t="shared" si="599"/>
        <v>0</v>
      </c>
      <c r="AA132" s="264"/>
      <c r="AB132" s="180"/>
      <c r="AC132" s="180"/>
      <c r="AD132" s="180"/>
      <c r="AE132" s="179"/>
      <c r="AF132" s="233">
        <f t="shared" ref="AF132:AF135" si="763">BL132</f>
        <v>0</v>
      </c>
      <c r="AG132" s="225">
        <f t="shared" si="748"/>
        <v>0</v>
      </c>
      <c r="AH132" s="234">
        <f t="shared" si="749"/>
        <v>0</v>
      </c>
      <c r="AI132" s="185">
        <f t="shared" si="750"/>
        <v>0</v>
      </c>
      <c r="AJ132" s="185">
        <f t="shared" si="751"/>
        <v>0</v>
      </c>
      <c r="AK132" s="186">
        <f t="shared" si="752"/>
        <v>0</v>
      </c>
      <c r="AL132" s="186">
        <f t="shared" si="753"/>
        <v>0</v>
      </c>
      <c r="AM132" s="180"/>
      <c r="AN132" s="180"/>
      <c r="AO132" s="233">
        <f t="shared" ref="AO132:AO135" si="764">BU132</f>
        <v>0</v>
      </c>
      <c r="AP132" s="225">
        <f t="shared" si="754"/>
        <v>0</v>
      </c>
      <c r="AQ132" s="234">
        <f t="shared" si="755"/>
        <v>0</v>
      </c>
      <c r="AR132" s="185">
        <f t="shared" si="756"/>
        <v>0</v>
      </c>
      <c r="AS132" s="185">
        <f t="shared" si="757"/>
        <v>0</v>
      </c>
      <c r="AT132" s="186">
        <f t="shared" si="758"/>
        <v>0</v>
      </c>
      <c r="AU132" s="186">
        <f t="shared" si="759"/>
        <v>0</v>
      </c>
      <c r="AV132" s="180"/>
      <c r="AW132" s="180"/>
      <c r="AX132" s="186">
        <f>T132+AI132+AR132</f>
        <v>0</v>
      </c>
      <c r="AY132" s="187"/>
      <c r="AZ132" s="185">
        <f>V132+AJ132+AS132</f>
        <v>0</v>
      </c>
      <c r="BA132" s="187"/>
      <c r="BB132" s="186">
        <f>X132+AK132+AT132</f>
        <v>0</v>
      </c>
      <c r="BC132" s="187"/>
      <c r="BD132" s="186">
        <f t="shared" si="760"/>
        <v>0</v>
      </c>
      <c r="BE132" s="187"/>
      <c r="BF132" s="180"/>
      <c r="BG132" s="180"/>
      <c r="BH132" s="180"/>
      <c r="BI132" s="180"/>
      <c r="BL132" s="244"/>
      <c r="BM132" s="245"/>
      <c r="BN132" s="246"/>
      <c r="BO132" s="247"/>
      <c r="BP132" s="247"/>
      <c r="BQ132" s="248"/>
      <c r="BR132" s="265">
        <f>BM132*BN132</f>
        <v>0</v>
      </c>
      <c r="BS132" s="180"/>
      <c r="BU132" s="244"/>
      <c r="BV132" s="245"/>
      <c r="BW132" s="246"/>
      <c r="BX132" s="247"/>
      <c r="BY132" s="247"/>
      <c r="BZ132" s="248"/>
      <c r="CA132" s="265">
        <f>BV132*BW132</f>
        <v>0</v>
      </c>
      <c r="CB132" s="180"/>
      <c r="CD132" s="186">
        <f t="shared" si="761"/>
        <v>0</v>
      </c>
      <c r="CE132" s="185">
        <f t="shared" si="761"/>
        <v>0</v>
      </c>
      <c r="CF132" s="186">
        <f t="shared" si="761"/>
        <v>0</v>
      </c>
      <c r="CG132" s="186">
        <f t="shared" si="762"/>
        <v>0</v>
      </c>
      <c r="CH132" s="180"/>
      <c r="CJ132" s="186">
        <f>T132+BO132+BX132</f>
        <v>0</v>
      </c>
      <c r="CK132" s="187"/>
      <c r="CL132" s="186">
        <f>V132+BP132+BY132</f>
        <v>0</v>
      </c>
      <c r="CM132" s="187"/>
      <c r="CN132" s="186">
        <f>X132+BQ132+BZ132</f>
        <v>0</v>
      </c>
      <c r="CO132" s="187"/>
      <c r="CP132" s="186">
        <f t="shared" ref="CP132:CP135" si="765">CJ132+CL132+CN132</f>
        <v>0</v>
      </c>
      <c r="CQ132" s="187"/>
      <c r="CR132" s="180"/>
    </row>
    <row r="133" spans="1:96" x14ac:dyDescent="0.35">
      <c r="B133" s="201" t="s">
        <v>191</v>
      </c>
      <c r="C133" s="207"/>
      <c r="D133" s="243"/>
      <c r="E133" s="244"/>
      <c r="F133" s="245"/>
      <c r="G133" s="246"/>
      <c r="H133" s="247"/>
      <c r="I133" s="247"/>
      <c r="J133" s="248"/>
      <c r="K133" s="265">
        <f t="shared" ref="K133:K135" si="766">F133*G133</f>
        <v>0</v>
      </c>
      <c r="L133" s="180"/>
      <c r="M133" s="207"/>
      <c r="N133" s="248"/>
      <c r="O133" s="248"/>
      <c r="P133" s="248"/>
      <c r="Q133" s="186">
        <f t="shared" si="747"/>
        <v>0</v>
      </c>
      <c r="R133" s="180"/>
      <c r="S133" s="179"/>
      <c r="T133" s="248"/>
      <c r="U133" s="187"/>
      <c r="V133" s="248"/>
      <c r="W133" s="187"/>
      <c r="X133" s="248"/>
      <c r="Y133" s="264"/>
      <c r="Z133" s="186">
        <f t="shared" si="599"/>
        <v>0</v>
      </c>
      <c r="AA133" s="264"/>
      <c r="AB133" s="180"/>
      <c r="AC133" s="180"/>
      <c r="AD133" s="180"/>
      <c r="AE133" s="179"/>
      <c r="AF133" s="233">
        <f t="shared" si="763"/>
        <v>0</v>
      </c>
      <c r="AG133" s="225">
        <f t="shared" si="748"/>
        <v>0</v>
      </c>
      <c r="AH133" s="234">
        <f t="shared" si="749"/>
        <v>0</v>
      </c>
      <c r="AI133" s="185">
        <f t="shared" si="750"/>
        <v>0</v>
      </c>
      <c r="AJ133" s="185">
        <f t="shared" si="751"/>
        <v>0</v>
      </c>
      <c r="AK133" s="186">
        <f t="shared" si="752"/>
        <v>0</v>
      </c>
      <c r="AL133" s="186">
        <f t="shared" si="753"/>
        <v>0</v>
      </c>
      <c r="AM133" s="180"/>
      <c r="AN133" s="180"/>
      <c r="AO133" s="233">
        <f t="shared" si="764"/>
        <v>0</v>
      </c>
      <c r="AP133" s="225">
        <f t="shared" si="754"/>
        <v>0</v>
      </c>
      <c r="AQ133" s="234">
        <f t="shared" si="755"/>
        <v>0</v>
      </c>
      <c r="AR133" s="185">
        <f t="shared" si="756"/>
        <v>0</v>
      </c>
      <c r="AS133" s="185">
        <f t="shared" si="757"/>
        <v>0</v>
      </c>
      <c r="AT133" s="186">
        <f t="shared" si="758"/>
        <v>0</v>
      </c>
      <c r="AU133" s="186">
        <f t="shared" si="759"/>
        <v>0</v>
      </c>
      <c r="AV133" s="180"/>
      <c r="AW133" s="180"/>
      <c r="AX133" s="186">
        <f>T133+AI133+AR133</f>
        <v>0</v>
      </c>
      <c r="AY133" s="187"/>
      <c r="AZ133" s="185">
        <f>V133+AJ133+AS133</f>
        <v>0</v>
      </c>
      <c r="BA133" s="187"/>
      <c r="BB133" s="186">
        <f>X133+AK133+AT133</f>
        <v>0</v>
      </c>
      <c r="BC133" s="187"/>
      <c r="BD133" s="186">
        <f t="shared" si="760"/>
        <v>0</v>
      </c>
      <c r="BE133" s="187"/>
      <c r="BF133" s="180"/>
      <c r="BG133" s="180"/>
      <c r="BH133" s="180"/>
      <c r="BI133" s="180"/>
      <c r="BL133" s="244"/>
      <c r="BM133" s="245"/>
      <c r="BN133" s="246"/>
      <c r="BO133" s="247"/>
      <c r="BP133" s="247"/>
      <c r="BQ133" s="248"/>
      <c r="BR133" s="265">
        <f t="shared" ref="BR133:BR135" si="767">BM133*BN133</f>
        <v>0</v>
      </c>
      <c r="BS133" s="180"/>
      <c r="BU133" s="244"/>
      <c r="BV133" s="245"/>
      <c r="BW133" s="246"/>
      <c r="BX133" s="247"/>
      <c r="BY133" s="247"/>
      <c r="BZ133" s="248"/>
      <c r="CA133" s="265">
        <f t="shared" ref="CA133:CA135" si="768">BV133*BW133</f>
        <v>0</v>
      </c>
      <c r="CB133" s="180"/>
      <c r="CD133" s="186">
        <f t="shared" si="761"/>
        <v>0</v>
      </c>
      <c r="CE133" s="185">
        <f t="shared" si="761"/>
        <v>0</v>
      </c>
      <c r="CF133" s="186">
        <f t="shared" si="761"/>
        <v>0</v>
      </c>
      <c r="CG133" s="186">
        <f t="shared" si="762"/>
        <v>0</v>
      </c>
      <c r="CH133" s="180"/>
      <c r="CJ133" s="186">
        <f>T133+BO133+BX133</f>
        <v>0</v>
      </c>
      <c r="CK133" s="187"/>
      <c r="CL133" s="186">
        <f>V133+BP133+BY133</f>
        <v>0</v>
      </c>
      <c r="CM133" s="187"/>
      <c r="CN133" s="186">
        <f>X133+BQ133+BZ133</f>
        <v>0</v>
      </c>
      <c r="CO133" s="187"/>
      <c r="CP133" s="186">
        <f t="shared" si="765"/>
        <v>0</v>
      </c>
      <c r="CQ133" s="187"/>
      <c r="CR133" s="180"/>
    </row>
    <row r="134" spans="1:96" x14ac:dyDescent="0.35">
      <c r="B134" s="201" t="s">
        <v>191</v>
      </c>
      <c r="C134" s="207"/>
      <c r="D134" s="243"/>
      <c r="E134" s="244"/>
      <c r="F134" s="245"/>
      <c r="G134" s="246"/>
      <c r="H134" s="247"/>
      <c r="I134" s="247"/>
      <c r="J134" s="248"/>
      <c r="K134" s="265">
        <f t="shared" si="766"/>
        <v>0</v>
      </c>
      <c r="L134" s="180"/>
      <c r="M134" s="207"/>
      <c r="N134" s="248"/>
      <c r="O134" s="248"/>
      <c r="P134" s="248"/>
      <c r="Q134" s="186">
        <f t="shared" si="747"/>
        <v>0</v>
      </c>
      <c r="R134" s="180"/>
      <c r="S134" s="179"/>
      <c r="T134" s="248"/>
      <c r="U134" s="187"/>
      <c r="V134" s="248"/>
      <c r="W134" s="187"/>
      <c r="X134" s="248"/>
      <c r="Y134" s="264"/>
      <c r="Z134" s="186">
        <f t="shared" si="599"/>
        <v>0</v>
      </c>
      <c r="AA134" s="264"/>
      <c r="AB134" s="180"/>
      <c r="AC134" s="180"/>
      <c r="AD134" s="180"/>
      <c r="AE134" s="179"/>
      <c r="AF134" s="233">
        <f t="shared" si="763"/>
        <v>0</v>
      </c>
      <c r="AG134" s="225">
        <f t="shared" si="748"/>
        <v>0</v>
      </c>
      <c r="AH134" s="234">
        <f t="shared" si="749"/>
        <v>0</v>
      </c>
      <c r="AI134" s="185">
        <f t="shared" si="750"/>
        <v>0</v>
      </c>
      <c r="AJ134" s="185">
        <f t="shared" si="751"/>
        <v>0</v>
      </c>
      <c r="AK134" s="186">
        <f t="shared" si="752"/>
        <v>0</v>
      </c>
      <c r="AL134" s="186">
        <f t="shared" si="753"/>
        <v>0</v>
      </c>
      <c r="AM134" s="180"/>
      <c r="AN134" s="180"/>
      <c r="AO134" s="233">
        <f t="shared" si="764"/>
        <v>0</v>
      </c>
      <c r="AP134" s="225">
        <f t="shared" si="754"/>
        <v>0</v>
      </c>
      <c r="AQ134" s="234">
        <f t="shared" si="755"/>
        <v>0</v>
      </c>
      <c r="AR134" s="185">
        <f t="shared" si="756"/>
        <v>0</v>
      </c>
      <c r="AS134" s="185">
        <f t="shared" si="757"/>
        <v>0</v>
      </c>
      <c r="AT134" s="186">
        <f t="shared" si="758"/>
        <v>0</v>
      </c>
      <c r="AU134" s="186">
        <f t="shared" si="759"/>
        <v>0</v>
      </c>
      <c r="AV134" s="180"/>
      <c r="AW134" s="180"/>
      <c r="AX134" s="186">
        <f>T134+AI134+AR134</f>
        <v>0</v>
      </c>
      <c r="AY134" s="187"/>
      <c r="AZ134" s="185">
        <f>V134+AJ134+AS134</f>
        <v>0</v>
      </c>
      <c r="BA134" s="187"/>
      <c r="BB134" s="186">
        <f>X134+AK134+AT134</f>
        <v>0</v>
      </c>
      <c r="BC134" s="187"/>
      <c r="BD134" s="186">
        <f t="shared" si="760"/>
        <v>0</v>
      </c>
      <c r="BE134" s="187"/>
      <c r="BF134" s="180"/>
      <c r="BG134" s="180"/>
      <c r="BH134" s="180"/>
      <c r="BI134" s="180"/>
      <c r="BL134" s="244"/>
      <c r="BM134" s="245"/>
      <c r="BN134" s="246"/>
      <c r="BO134" s="247"/>
      <c r="BP134" s="247"/>
      <c r="BQ134" s="248"/>
      <c r="BR134" s="265">
        <f t="shared" si="767"/>
        <v>0</v>
      </c>
      <c r="BS134" s="180"/>
      <c r="BU134" s="244"/>
      <c r="BV134" s="245"/>
      <c r="BW134" s="246"/>
      <c r="BX134" s="247"/>
      <c r="BY134" s="247"/>
      <c r="BZ134" s="248"/>
      <c r="CA134" s="265">
        <f t="shared" si="768"/>
        <v>0</v>
      </c>
      <c r="CB134" s="180"/>
      <c r="CD134" s="186">
        <f t="shared" si="761"/>
        <v>0</v>
      </c>
      <c r="CE134" s="185">
        <f t="shared" si="761"/>
        <v>0</v>
      </c>
      <c r="CF134" s="186">
        <f t="shared" si="761"/>
        <v>0</v>
      </c>
      <c r="CG134" s="186">
        <f t="shared" si="762"/>
        <v>0</v>
      </c>
      <c r="CH134" s="180"/>
      <c r="CJ134" s="186">
        <f>T134+BO134+BX134</f>
        <v>0</v>
      </c>
      <c r="CK134" s="187"/>
      <c r="CL134" s="186">
        <f>V134+BP134+BY134</f>
        <v>0</v>
      </c>
      <c r="CM134" s="187"/>
      <c r="CN134" s="186">
        <f>X134+BQ134+BZ134</f>
        <v>0</v>
      </c>
      <c r="CO134" s="187"/>
      <c r="CP134" s="186">
        <f t="shared" si="765"/>
        <v>0</v>
      </c>
      <c r="CQ134" s="187"/>
      <c r="CR134" s="180"/>
    </row>
    <row r="135" spans="1:96" x14ac:dyDescent="0.35">
      <c r="B135" s="201" t="s">
        <v>191</v>
      </c>
      <c r="C135" s="207"/>
      <c r="D135" s="243"/>
      <c r="E135" s="244"/>
      <c r="F135" s="245"/>
      <c r="G135" s="246"/>
      <c r="H135" s="247"/>
      <c r="I135" s="247"/>
      <c r="J135" s="248"/>
      <c r="K135" s="265">
        <f t="shared" si="766"/>
        <v>0</v>
      </c>
      <c r="L135" s="180"/>
      <c r="M135" s="207"/>
      <c r="N135" s="248"/>
      <c r="O135" s="248"/>
      <c r="P135" s="248"/>
      <c r="Q135" s="186">
        <f t="shared" si="747"/>
        <v>0</v>
      </c>
      <c r="R135" s="180"/>
      <c r="S135" s="179"/>
      <c r="T135" s="248"/>
      <c r="U135" s="187"/>
      <c r="V135" s="248"/>
      <c r="W135" s="187"/>
      <c r="X135" s="248"/>
      <c r="Y135" s="264"/>
      <c r="Z135" s="186">
        <f t="shared" si="599"/>
        <v>0</v>
      </c>
      <c r="AA135" s="264"/>
      <c r="AB135" s="180"/>
      <c r="AC135" s="180"/>
      <c r="AD135" s="180"/>
      <c r="AE135" s="179"/>
      <c r="AF135" s="233">
        <f t="shared" si="763"/>
        <v>0</v>
      </c>
      <c r="AG135" s="225">
        <f t="shared" si="748"/>
        <v>0</v>
      </c>
      <c r="AH135" s="234">
        <f t="shared" si="749"/>
        <v>0</v>
      </c>
      <c r="AI135" s="185">
        <f t="shared" si="750"/>
        <v>0</v>
      </c>
      <c r="AJ135" s="185">
        <f t="shared" si="751"/>
        <v>0</v>
      </c>
      <c r="AK135" s="186">
        <f t="shared" si="752"/>
        <v>0</v>
      </c>
      <c r="AL135" s="186">
        <f t="shared" si="753"/>
        <v>0</v>
      </c>
      <c r="AM135" s="180"/>
      <c r="AN135" s="180"/>
      <c r="AO135" s="233">
        <f t="shared" si="764"/>
        <v>0</v>
      </c>
      <c r="AP135" s="225">
        <f t="shared" si="754"/>
        <v>0</v>
      </c>
      <c r="AQ135" s="234">
        <f t="shared" si="755"/>
        <v>0</v>
      </c>
      <c r="AR135" s="185">
        <f t="shared" si="756"/>
        <v>0</v>
      </c>
      <c r="AS135" s="185">
        <f t="shared" si="757"/>
        <v>0</v>
      </c>
      <c r="AT135" s="186">
        <f t="shared" si="758"/>
        <v>0</v>
      </c>
      <c r="AU135" s="186">
        <f t="shared" si="759"/>
        <v>0</v>
      </c>
      <c r="AV135" s="180"/>
      <c r="AW135" s="180"/>
      <c r="AX135" s="186">
        <f>T135+AI135+AR135</f>
        <v>0</v>
      </c>
      <c r="AY135" s="187"/>
      <c r="AZ135" s="185">
        <f>V135+AJ135+AS135</f>
        <v>0</v>
      </c>
      <c r="BA135" s="187"/>
      <c r="BB135" s="186">
        <f>X135+AK135+AT135</f>
        <v>0</v>
      </c>
      <c r="BC135" s="187"/>
      <c r="BD135" s="186">
        <f t="shared" si="760"/>
        <v>0</v>
      </c>
      <c r="BE135" s="187"/>
      <c r="BF135" s="180"/>
      <c r="BG135" s="180"/>
      <c r="BH135" s="180"/>
      <c r="BI135" s="180"/>
      <c r="BL135" s="244"/>
      <c r="BM135" s="245"/>
      <c r="BN135" s="246"/>
      <c r="BO135" s="247"/>
      <c r="BP135" s="247"/>
      <c r="BQ135" s="248"/>
      <c r="BR135" s="265">
        <f t="shared" si="767"/>
        <v>0</v>
      </c>
      <c r="BS135" s="180"/>
      <c r="BU135" s="244"/>
      <c r="BV135" s="245"/>
      <c r="BW135" s="246"/>
      <c r="BX135" s="247"/>
      <c r="BY135" s="247"/>
      <c r="BZ135" s="248"/>
      <c r="CA135" s="265">
        <f t="shared" si="768"/>
        <v>0</v>
      </c>
      <c r="CB135" s="180"/>
      <c r="CD135" s="186">
        <f t="shared" si="761"/>
        <v>0</v>
      </c>
      <c r="CE135" s="185">
        <f t="shared" si="761"/>
        <v>0</v>
      </c>
      <c r="CF135" s="186">
        <f t="shared" si="761"/>
        <v>0</v>
      </c>
      <c r="CG135" s="186">
        <f t="shared" si="762"/>
        <v>0</v>
      </c>
      <c r="CH135" s="180"/>
      <c r="CJ135" s="186">
        <f>T135+BO135+BX135</f>
        <v>0</v>
      </c>
      <c r="CK135" s="187"/>
      <c r="CL135" s="186">
        <f>V135+BP135+BY135</f>
        <v>0</v>
      </c>
      <c r="CM135" s="187"/>
      <c r="CN135" s="186">
        <f>X135+BQ135+BZ135</f>
        <v>0</v>
      </c>
      <c r="CO135" s="187"/>
      <c r="CP135" s="186">
        <f t="shared" si="765"/>
        <v>0</v>
      </c>
      <c r="CQ135" s="187"/>
      <c r="CR135" s="180"/>
    </row>
    <row r="136" spans="1:96" x14ac:dyDescent="0.35">
      <c r="C136" s="206"/>
      <c r="H136" s="159"/>
      <c r="I136" s="159"/>
      <c r="J136" s="159"/>
      <c r="K136" s="179"/>
      <c r="L136" s="179"/>
      <c r="M136" s="206"/>
      <c r="N136" s="159"/>
      <c r="O136" s="159"/>
      <c r="P136" s="159"/>
      <c r="Q136" s="179"/>
      <c r="R136" s="179"/>
      <c r="S136" s="179"/>
      <c r="T136" s="159"/>
      <c r="U136" s="159"/>
      <c r="V136" s="159"/>
      <c r="W136" s="159"/>
      <c r="X136" s="159"/>
      <c r="Y136" s="207"/>
      <c r="Z136" s="179"/>
      <c r="AA136" s="207"/>
      <c r="AB136" s="179"/>
      <c r="AC136" s="179"/>
      <c r="AD136" s="179"/>
      <c r="AE136" s="179"/>
      <c r="AI136" s="159"/>
      <c r="AJ136" s="159"/>
      <c r="AK136" s="159"/>
      <c r="AL136" s="179"/>
      <c r="AM136" s="179"/>
      <c r="AN136" s="179"/>
      <c r="AR136" s="159"/>
      <c r="AS136" s="159"/>
      <c r="AT136" s="159"/>
      <c r="AU136" s="179"/>
      <c r="AV136" s="179"/>
      <c r="AW136" s="179"/>
      <c r="AX136" s="159"/>
      <c r="AY136" s="159"/>
      <c r="AZ136" s="159"/>
      <c r="BA136" s="159"/>
      <c r="BB136" s="159"/>
      <c r="BC136" s="159"/>
      <c r="BD136" s="179"/>
      <c r="BE136" s="159"/>
      <c r="BF136" s="179"/>
      <c r="BG136" s="179"/>
      <c r="BH136" s="179"/>
      <c r="BI136" s="179"/>
      <c r="BO136" s="159"/>
      <c r="BP136" s="159"/>
      <c r="BQ136" s="159"/>
      <c r="BR136" s="179"/>
      <c r="BS136" s="179"/>
      <c r="BX136" s="159"/>
      <c r="BY136" s="159"/>
      <c r="BZ136" s="159"/>
      <c r="CA136" s="179"/>
      <c r="CB136" s="179"/>
      <c r="CD136" s="159"/>
      <c r="CE136" s="159"/>
      <c r="CF136" s="159"/>
      <c r="CG136" s="179"/>
      <c r="CH136" s="179"/>
      <c r="CJ136" s="159"/>
      <c r="CK136" s="159"/>
      <c r="CL136" s="159"/>
      <c r="CM136" s="159"/>
      <c r="CN136" s="159"/>
      <c r="CO136" s="159"/>
      <c r="CP136" s="179"/>
      <c r="CQ136" s="159"/>
      <c r="CR136" s="179"/>
    </row>
    <row r="137" spans="1:96" s="79" customFormat="1" x14ac:dyDescent="0.35">
      <c r="A137" s="190">
        <v>5</v>
      </c>
      <c r="B137" s="79" t="s">
        <v>166</v>
      </c>
      <c r="C137" s="205"/>
      <c r="D137" s="251"/>
      <c r="E137" s="251"/>
      <c r="F137" s="251"/>
      <c r="G137" s="251"/>
      <c r="H137" s="250">
        <f>H138+H144+H150+H156+H162</f>
        <v>6500</v>
      </c>
      <c r="I137" s="250">
        <f t="shared" ref="I137:K137" si="769">I138+I144+I150+I156+I162</f>
        <v>10000</v>
      </c>
      <c r="J137" s="250">
        <f t="shared" si="769"/>
        <v>0</v>
      </c>
      <c r="K137" s="250">
        <f t="shared" si="769"/>
        <v>16500</v>
      </c>
      <c r="L137" s="178"/>
      <c r="M137" s="205"/>
      <c r="N137" s="250">
        <f>N138+N144+N150+N156+N162</f>
        <v>0</v>
      </c>
      <c r="O137" s="250">
        <f t="shared" ref="O137" si="770">O138+O144+O150+O156+O162</f>
        <v>0</v>
      </c>
      <c r="P137" s="250">
        <f t="shared" ref="P137" si="771">P138+P144+P150+P156+P162</f>
        <v>0</v>
      </c>
      <c r="Q137" s="250">
        <f t="shared" ref="Q137" si="772">Q138+Q144+Q150+Q156+Q162</f>
        <v>0</v>
      </c>
      <c r="R137" s="178"/>
      <c r="S137" s="179"/>
      <c r="T137" s="250">
        <f>T138+T144+T150+T156+T162</f>
        <v>0</v>
      </c>
      <c r="U137" s="249">
        <f>IFERROR((T137-H137)/H137,0)</f>
        <v>-1</v>
      </c>
      <c r="V137" s="250">
        <f>V138+V144+V150+V156+V162</f>
        <v>0</v>
      </c>
      <c r="W137" s="249">
        <f>IFERROR((V137-I137)/I137,0)</f>
        <v>-1</v>
      </c>
      <c r="X137" s="250">
        <f>X138+X144+X150+X156+X162</f>
        <v>0</v>
      </c>
      <c r="Y137" s="249">
        <f>IFERROR((X137-J137)/J137,0)</f>
        <v>0</v>
      </c>
      <c r="Z137" s="250">
        <f>Z138+Z144+Z150+Z156+Z162</f>
        <v>0</v>
      </c>
      <c r="AA137" s="249">
        <f>IFERROR((Z137-K137)/K137,0)</f>
        <v>-1</v>
      </c>
      <c r="AB137" s="268"/>
      <c r="AC137" s="186" t="s">
        <v>193</v>
      </c>
      <c r="AD137" s="178"/>
      <c r="AE137" s="179"/>
      <c r="AF137" s="251"/>
      <c r="AG137" s="251"/>
      <c r="AH137" s="251"/>
      <c r="AI137" s="250">
        <f>AI138+AI144+AI150+AI156+AI162</f>
        <v>6500</v>
      </c>
      <c r="AJ137" s="250">
        <f t="shared" ref="AJ137" si="773">AJ138+AJ144+AJ150+AJ156+AJ162</f>
        <v>10000</v>
      </c>
      <c r="AK137" s="250">
        <f t="shared" ref="AK137" si="774">AK138+AK144+AK150+AK156+AK162</f>
        <v>0</v>
      </c>
      <c r="AL137" s="250">
        <f t="shared" ref="AL137" si="775">AL138+AL144+AL150+AL156+AL162</f>
        <v>16500</v>
      </c>
      <c r="AM137" s="178"/>
      <c r="AN137" s="178"/>
      <c r="AO137" s="251"/>
      <c r="AP137" s="251"/>
      <c r="AQ137" s="251"/>
      <c r="AR137" s="250">
        <f>AR138+AR144+AR150+AR156+AR162</f>
        <v>6500</v>
      </c>
      <c r="AS137" s="250">
        <f t="shared" ref="AS137" si="776">AS138+AS144+AS150+AS156+AS162</f>
        <v>10000</v>
      </c>
      <c r="AT137" s="250">
        <f t="shared" ref="AT137" si="777">AT138+AT144+AT150+AT156+AT162</f>
        <v>0</v>
      </c>
      <c r="AU137" s="250">
        <f t="shared" ref="AU137" si="778">AU138+AU144+AU150+AU156+AU162</f>
        <v>16500</v>
      </c>
      <c r="AV137" s="178"/>
      <c r="AW137" s="178"/>
      <c r="AX137" s="250">
        <f>AX138+AX144+AX150+AX156+AX162</f>
        <v>13000</v>
      </c>
      <c r="AY137" s="249">
        <f>IFERROR((AX137-CD137)/CD137,0)</f>
        <v>-0.33333333333333331</v>
      </c>
      <c r="AZ137" s="250">
        <f t="shared" ref="AZ137" si="779">AZ138+AZ144+AZ150+AZ156+AZ162</f>
        <v>20000</v>
      </c>
      <c r="BA137" s="249">
        <f>IFERROR((AZ137-CE137)/CE137,0)</f>
        <v>-0.33333333333333331</v>
      </c>
      <c r="BB137" s="250">
        <f t="shared" ref="BB137" si="780">BB138+BB144+BB150+BB156+BB162</f>
        <v>0</v>
      </c>
      <c r="BC137" s="249">
        <f>IFERROR((BB137-CF137)/CF137,0)</f>
        <v>0</v>
      </c>
      <c r="BD137" s="250">
        <f t="shared" ref="BD137" si="781">BD138+BD144+BD150+BD156+BD162</f>
        <v>33000</v>
      </c>
      <c r="BE137" s="249">
        <f>IFERROR((BD137-CG137)/CG137,0)</f>
        <v>-0.33333333333333331</v>
      </c>
      <c r="BF137" s="268"/>
      <c r="BG137" s="186" t="s">
        <v>193</v>
      </c>
      <c r="BH137" s="178"/>
      <c r="BI137" s="178"/>
      <c r="BJ137" s="78"/>
      <c r="BK137" s="78"/>
      <c r="BL137" s="251"/>
      <c r="BM137" s="251"/>
      <c r="BN137" s="251"/>
      <c r="BO137" s="250">
        <f>BO138+BO144+BO150+BO156+BO162</f>
        <v>6500</v>
      </c>
      <c r="BP137" s="250">
        <f t="shared" ref="BP137" si="782">BP138+BP144+BP150+BP156+BP162</f>
        <v>10000</v>
      </c>
      <c r="BQ137" s="250">
        <f t="shared" ref="BQ137" si="783">BQ138+BQ144+BQ150+BQ156+BQ162</f>
        <v>0</v>
      </c>
      <c r="BR137" s="250">
        <f t="shared" ref="BR137" si="784">BR138+BR144+BR150+BR156+BR162</f>
        <v>16500</v>
      </c>
      <c r="BS137" s="178"/>
      <c r="BT137" s="78"/>
      <c r="BU137" s="251"/>
      <c r="BV137" s="251"/>
      <c r="BW137" s="251"/>
      <c r="BX137" s="250">
        <f>BX138+BX144+BX150+BX156+BX162</f>
        <v>6500</v>
      </c>
      <c r="BY137" s="250">
        <f t="shared" ref="BY137:CA137" si="785">BY138+BY144+BY150+BY156+BY162</f>
        <v>10000</v>
      </c>
      <c r="BZ137" s="250">
        <f t="shared" si="785"/>
        <v>0</v>
      </c>
      <c r="CA137" s="250">
        <f t="shared" si="785"/>
        <v>16500</v>
      </c>
      <c r="CB137" s="178"/>
      <c r="CC137" s="78"/>
      <c r="CD137" s="250">
        <f>CD138+CD144+CD150+CD156+CD162</f>
        <v>19500</v>
      </c>
      <c r="CE137" s="250">
        <f t="shared" ref="CE137" si="786">CE138+CE144+CE150+CE156+CE162</f>
        <v>30000</v>
      </c>
      <c r="CF137" s="250">
        <f t="shared" ref="CF137" si="787">CF138+CF144+CF150+CF156+CF162</f>
        <v>0</v>
      </c>
      <c r="CG137" s="250">
        <f t="shared" ref="CG137" si="788">CG138+CG144+CG150+CG156+CG162</f>
        <v>49500</v>
      </c>
      <c r="CH137" s="178"/>
      <c r="CI137" s="78"/>
      <c r="CJ137" s="250">
        <f>CJ138+CJ144+CJ150+CJ156+CJ162</f>
        <v>13000</v>
      </c>
      <c r="CK137" s="249">
        <f>IFERROR((CJ137-CD137)/CD137,0)</f>
        <v>-0.33333333333333331</v>
      </c>
      <c r="CL137" s="250">
        <f>CL138+CL144+CL150+CL156+CL162</f>
        <v>20000</v>
      </c>
      <c r="CM137" s="249">
        <f>IFERROR((CL137-CE137)/CE137,0)</f>
        <v>-0.33333333333333331</v>
      </c>
      <c r="CN137" s="250">
        <f>CN138+CN144+CN150+CN156+CN162</f>
        <v>0</v>
      </c>
      <c r="CO137" s="249">
        <f>IFERROR((CN137-CF137)/CF137,0)</f>
        <v>0</v>
      </c>
      <c r="CP137" s="250">
        <f>CP138+CP144+CP150+CP156+CP162</f>
        <v>33000</v>
      </c>
      <c r="CQ137" s="249">
        <f>IFERROR((CP137-CG137)/CG137,0)</f>
        <v>-0.33333333333333331</v>
      </c>
      <c r="CR137" s="178"/>
    </row>
    <row r="138" spans="1:96" s="79" customFormat="1" x14ac:dyDescent="0.35">
      <c r="A138" s="190">
        <v>5.0999999999999996</v>
      </c>
      <c r="B138" s="275" t="s">
        <v>204</v>
      </c>
      <c r="C138" s="206"/>
      <c r="D138" s="202"/>
      <c r="E138" s="232"/>
      <c r="F138" s="224"/>
      <c r="G138" s="217"/>
      <c r="H138" s="203">
        <f>SUM(H139:H143)</f>
        <v>6500</v>
      </c>
      <c r="I138" s="179">
        <f t="shared" ref="I138:K138" si="789">SUM(I139:I143)</f>
        <v>10000</v>
      </c>
      <c r="J138" s="179">
        <f t="shared" si="789"/>
        <v>0</v>
      </c>
      <c r="K138" s="179">
        <f t="shared" si="789"/>
        <v>16500</v>
      </c>
      <c r="L138" s="179"/>
      <c r="M138" s="206"/>
      <c r="N138" s="203">
        <f t="shared" ref="N138:Q138" si="790">SUM(N139:N143)</f>
        <v>0</v>
      </c>
      <c r="O138" s="179">
        <f t="shared" si="790"/>
        <v>0</v>
      </c>
      <c r="P138" s="179">
        <f t="shared" si="790"/>
        <v>0</v>
      </c>
      <c r="Q138" s="179">
        <f t="shared" si="790"/>
        <v>0</v>
      </c>
      <c r="R138" s="179"/>
      <c r="S138" s="179"/>
      <c r="T138" s="203">
        <f t="shared" ref="T138" si="791">SUM(T139:T143)</f>
        <v>0</v>
      </c>
      <c r="U138" s="179"/>
      <c r="V138" s="179">
        <f t="shared" ref="V138" si="792">SUM(V139:V143)</f>
        <v>0</v>
      </c>
      <c r="W138" s="179"/>
      <c r="X138" s="179">
        <f t="shared" ref="X138" si="793">SUM(X139:X143)</f>
        <v>0</v>
      </c>
      <c r="Y138" s="206"/>
      <c r="Z138" s="179">
        <f t="shared" ref="Z138:Z167" si="794">T138+V138+X138</f>
        <v>0</v>
      </c>
      <c r="AA138" s="206"/>
      <c r="AB138" s="179"/>
      <c r="AC138" s="179"/>
      <c r="AD138" s="179"/>
      <c r="AE138" s="179"/>
      <c r="AF138" s="232"/>
      <c r="AG138" s="224"/>
      <c r="AH138" s="217"/>
      <c r="AI138" s="203">
        <f t="shared" ref="AI138:AL138" si="795">SUM(AI139:AI143)</f>
        <v>6500</v>
      </c>
      <c r="AJ138" s="179">
        <f t="shared" si="795"/>
        <v>10000</v>
      </c>
      <c r="AK138" s="179">
        <f t="shared" si="795"/>
        <v>0</v>
      </c>
      <c r="AL138" s="179">
        <f t="shared" si="795"/>
        <v>16500</v>
      </c>
      <c r="AM138" s="179"/>
      <c r="AN138" s="179"/>
      <c r="AO138" s="232"/>
      <c r="AP138" s="224"/>
      <c r="AQ138" s="217"/>
      <c r="AR138" s="203">
        <f t="shared" ref="AR138:AU138" si="796">SUM(AR139:AR143)</f>
        <v>6500</v>
      </c>
      <c r="AS138" s="179">
        <f t="shared" si="796"/>
        <v>10000</v>
      </c>
      <c r="AT138" s="179">
        <f t="shared" si="796"/>
        <v>0</v>
      </c>
      <c r="AU138" s="179">
        <f t="shared" si="796"/>
        <v>16500</v>
      </c>
      <c r="AV138" s="179"/>
      <c r="AW138" s="179"/>
      <c r="AX138" s="203">
        <f>SUM(AX139:AX143)</f>
        <v>13000</v>
      </c>
      <c r="AY138" s="179"/>
      <c r="AZ138" s="179">
        <f>SUM(AZ139:AZ143)</f>
        <v>20000</v>
      </c>
      <c r="BA138" s="179"/>
      <c r="BB138" s="179">
        <f>SUM(BB139:BB143)</f>
        <v>0</v>
      </c>
      <c r="BC138" s="179"/>
      <c r="BD138" s="179">
        <f t="shared" ref="BD138" si="797">SUM(BD139:BD143)</f>
        <v>33000</v>
      </c>
      <c r="BE138" s="179"/>
      <c r="BF138" s="179"/>
      <c r="BG138" s="179"/>
      <c r="BH138" s="179"/>
      <c r="BI138" s="179"/>
      <c r="BJ138" s="78"/>
      <c r="BK138" s="78"/>
      <c r="BL138" s="232"/>
      <c r="BM138" s="224"/>
      <c r="BN138" s="217"/>
      <c r="BO138" s="203">
        <f t="shared" ref="BO138:BR138" si="798">SUM(BO139:BO143)</f>
        <v>6500</v>
      </c>
      <c r="BP138" s="179">
        <f t="shared" si="798"/>
        <v>10000</v>
      </c>
      <c r="BQ138" s="179">
        <f t="shared" si="798"/>
        <v>0</v>
      </c>
      <c r="BR138" s="179">
        <f t="shared" si="798"/>
        <v>16500</v>
      </c>
      <c r="BS138" s="179"/>
      <c r="BT138" s="78"/>
      <c r="BU138" s="232"/>
      <c r="BV138" s="224"/>
      <c r="BW138" s="217"/>
      <c r="BX138" s="203">
        <f t="shared" ref="BX138:CA138" si="799">SUM(BX139:BX143)</f>
        <v>6500</v>
      </c>
      <c r="BY138" s="179">
        <f t="shared" si="799"/>
        <v>10000</v>
      </c>
      <c r="BZ138" s="179">
        <f t="shared" si="799"/>
        <v>0</v>
      </c>
      <c r="CA138" s="179">
        <f t="shared" si="799"/>
        <v>16500</v>
      </c>
      <c r="CB138" s="179"/>
      <c r="CC138" s="78"/>
      <c r="CD138" s="203">
        <f>SUM(CD139:CD143)</f>
        <v>19500</v>
      </c>
      <c r="CE138" s="179">
        <f>SUM(CE139:CE143)</f>
        <v>30000</v>
      </c>
      <c r="CF138" s="179">
        <f>SUM(CF139:CF143)</f>
        <v>0</v>
      </c>
      <c r="CG138" s="179">
        <f t="shared" ref="CG138" si="800">SUM(CG139:CG143)</f>
        <v>49500</v>
      </c>
      <c r="CH138" s="179"/>
      <c r="CI138" s="78"/>
      <c r="CJ138" s="203">
        <f>SUM(CJ139:CJ143)</f>
        <v>13000</v>
      </c>
      <c r="CK138" s="179"/>
      <c r="CL138" s="179">
        <f>SUM(CL139:CL143)</f>
        <v>20000</v>
      </c>
      <c r="CM138" s="179"/>
      <c r="CN138" s="179">
        <f>SUM(CN139:CN143)</f>
        <v>0</v>
      </c>
      <c r="CO138" s="179"/>
      <c r="CP138" s="179">
        <f t="shared" ref="CP138" si="801">SUM(CP139:CP143)</f>
        <v>33000</v>
      </c>
      <c r="CQ138" s="179"/>
      <c r="CR138" s="179"/>
    </row>
    <row r="139" spans="1:96" s="79" customFormat="1" ht="29" x14ac:dyDescent="0.35">
      <c r="A139" s="190"/>
      <c r="B139" s="276" t="s">
        <v>205</v>
      </c>
      <c r="C139" s="207"/>
      <c r="D139" s="243" t="s">
        <v>135</v>
      </c>
      <c r="E139" s="244" t="s">
        <v>108</v>
      </c>
      <c r="F139" s="245">
        <v>15000</v>
      </c>
      <c r="G139" s="246">
        <v>1</v>
      </c>
      <c r="H139" s="271">
        <f>(K139/3)*1</f>
        <v>5000</v>
      </c>
      <c r="I139" s="271">
        <f>(K139/3)*2</f>
        <v>10000</v>
      </c>
      <c r="J139" s="248"/>
      <c r="K139" s="265">
        <f>F139*G139</f>
        <v>15000</v>
      </c>
      <c r="L139" s="180"/>
      <c r="M139" s="207"/>
      <c r="N139" s="248"/>
      <c r="O139" s="248"/>
      <c r="P139" s="248"/>
      <c r="Q139" s="186">
        <f t="shared" ref="Q139:Q143" si="802">SUM(N139:P139)</f>
        <v>0</v>
      </c>
      <c r="R139" s="180"/>
      <c r="S139" s="179"/>
      <c r="T139" s="248"/>
      <c r="U139" s="187"/>
      <c r="V139" s="248"/>
      <c r="W139" s="187"/>
      <c r="X139" s="248"/>
      <c r="Y139" s="264"/>
      <c r="Z139" s="186">
        <f t="shared" si="794"/>
        <v>0</v>
      </c>
      <c r="AA139" s="264"/>
      <c r="AB139" s="180"/>
      <c r="AC139" s="180"/>
      <c r="AD139" s="180"/>
      <c r="AE139" s="179"/>
      <c r="AF139" s="233" t="str">
        <f>BL139</f>
        <v>Consultancy contract</v>
      </c>
      <c r="AG139" s="225">
        <f t="shared" ref="AG139:AG143" si="803">BM139</f>
        <v>15000</v>
      </c>
      <c r="AH139" s="234">
        <f t="shared" ref="AH139:AH143" si="804">BN139</f>
        <v>1</v>
      </c>
      <c r="AI139" s="185">
        <f t="shared" ref="AI139:AI143" si="805">BO139</f>
        <v>5000</v>
      </c>
      <c r="AJ139" s="185">
        <f t="shared" ref="AJ139:AJ143" si="806">BP139</f>
        <v>10000</v>
      </c>
      <c r="AK139" s="186">
        <f t="shared" ref="AK139:AK143" si="807">BQ139</f>
        <v>0</v>
      </c>
      <c r="AL139" s="186">
        <f t="shared" ref="AL139:AL143" si="808">SUM(AI139:AK139)</f>
        <v>15000</v>
      </c>
      <c r="AM139" s="180"/>
      <c r="AN139" s="180"/>
      <c r="AO139" s="233" t="str">
        <f>BU139</f>
        <v>Consultancy contract</v>
      </c>
      <c r="AP139" s="225">
        <f t="shared" ref="AP139:AP143" si="809">BV139</f>
        <v>15000</v>
      </c>
      <c r="AQ139" s="234">
        <f t="shared" ref="AQ139:AQ143" si="810">BW139</f>
        <v>1</v>
      </c>
      <c r="AR139" s="185">
        <f t="shared" ref="AR139:AR143" si="811">BX139</f>
        <v>5000</v>
      </c>
      <c r="AS139" s="185">
        <f t="shared" ref="AS139:AS143" si="812">BY139</f>
        <v>10000</v>
      </c>
      <c r="AT139" s="186">
        <f t="shared" ref="AT139:AT143" si="813">BZ139</f>
        <v>0</v>
      </c>
      <c r="AU139" s="186">
        <f t="shared" ref="AU139:AU143" si="814">SUM(AR139:AT139)</f>
        <v>15000</v>
      </c>
      <c r="AV139" s="180"/>
      <c r="AW139" s="180"/>
      <c r="AX139" s="186">
        <f>T139+AI139+AR139</f>
        <v>10000</v>
      </c>
      <c r="AY139" s="187"/>
      <c r="AZ139" s="185">
        <f>V139+AJ139+AS139</f>
        <v>20000</v>
      </c>
      <c r="BA139" s="187"/>
      <c r="BB139" s="186">
        <f>X139+AK139+AT139</f>
        <v>0</v>
      </c>
      <c r="BC139" s="187"/>
      <c r="BD139" s="186">
        <f t="shared" ref="BD139:BD143" si="815">SUM(AX139:BB139)</f>
        <v>30000</v>
      </c>
      <c r="BE139" s="187"/>
      <c r="BF139" s="180"/>
      <c r="BG139" s="180"/>
      <c r="BH139" s="180"/>
      <c r="BI139" s="180"/>
      <c r="BJ139" s="78"/>
      <c r="BK139" s="78"/>
      <c r="BL139" s="244" t="s">
        <v>108</v>
      </c>
      <c r="BM139" s="245">
        <v>15000</v>
      </c>
      <c r="BN139" s="246">
        <v>1</v>
      </c>
      <c r="BO139" s="271">
        <f>(BR139/3)*1</f>
        <v>5000</v>
      </c>
      <c r="BP139" s="271">
        <f>(BR139/3)*2</f>
        <v>10000</v>
      </c>
      <c r="BQ139" s="272"/>
      <c r="BR139" s="265">
        <f>BM139*BN139</f>
        <v>15000</v>
      </c>
      <c r="BS139" s="180"/>
      <c r="BT139" s="78"/>
      <c r="BU139" s="244" t="s">
        <v>108</v>
      </c>
      <c r="BV139" s="245">
        <v>15000</v>
      </c>
      <c r="BW139" s="246">
        <v>1</v>
      </c>
      <c r="BX139" s="271">
        <f>(CA139/3)*1</f>
        <v>5000</v>
      </c>
      <c r="BY139" s="271">
        <f>(CA139/3)*2</f>
        <v>10000</v>
      </c>
      <c r="BZ139" s="272"/>
      <c r="CA139" s="265">
        <f>BV139*BW139</f>
        <v>15000</v>
      </c>
      <c r="CB139" s="180"/>
      <c r="CC139" s="78"/>
      <c r="CD139" s="186">
        <f t="shared" ref="CD139:CF143" si="816">H139+BO139+BX139</f>
        <v>15000</v>
      </c>
      <c r="CE139" s="185">
        <f t="shared" si="816"/>
        <v>30000</v>
      </c>
      <c r="CF139" s="186">
        <f t="shared" si="816"/>
        <v>0</v>
      </c>
      <c r="CG139" s="186">
        <f t="shared" ref="CG139:CG143" si="817">SUM(CD139:CF139)</f>
        <v>45000</v>
      </c>
      <c r="CH139" s="180"/>
      <c r="CI139" s="78"/>
      <c r="CJ139" s="186">
        <f>T139+BO139+BX139</f>
        <v>10000</v>
      </c>
      <c r="CK139" s="187"/>
      <c r="CL139" s="186">
        <f>V139+BP139+BY139</f>
        <v>20000</v>
      </c>
      <c r="CM139" s="187"/>
      <c r="CN139" s="186">
        <f>X139+BQ139+BZ139</f>
        <v>0</v>
      </c>
      <c r="CO139" s="187"/>
      <c r="CP139" s="186">
        <f>CJ139+CL139+CN139</f>
        <v>30000</v>
      </c>
      <c r="CQ139" s="187"/>
      <c r="CR139" s="180"/>
    </row>
    <row r="140" spans="1:96" s="79" customFormat="1" x14ac:dyDescent="0.35">
      <c r="A140" s="190"/>
      <c r="B140" s="276" t="s">
        <v>206</v>
      </c>
      <c r="C140" s="207"/>
      <c r="D140" s="243"/>
      <c r="E140" s="244" t="s">
        <v>108</v>
      </c>
      <c r="F140" s="245">
        <v>1500</v>
      </c>
      <c r="G140" s="246">
        <v>1</v>
      </c>
      <c r="H140" s="271">
        <f>K140</f>
        <v>1500</v>
      </c>
      <c r="I140" s="271"/>
      <c r="J140" s="248"/>
      <c r="K140" s="265">
        <f>F140*G140</f>
        <v>1500</v>
      </c>
      <c r="L140" s="180"/>
      <c r="M140" s="207"/>
      <c r="N140" s="248"/>
      <c r="O140" s="248"/>
      <c r="P140" s="248"/>
      <c r="Q140" s="186">
        <f t="shared" si="802"/>
        <v>0</v>
      </c>
      <c r="R140" s="180"/>
      <c r="S140" s="179"/>
      <c r="T140" s="248"/>
      <c r="U140" s="187"/>
      <c r="V140" s="248"/>
      <c r="W140" s="187"/>
      <c r="X140" s="248"/>
      <c r="Y140" s="264"/>
      <c r="Z140" s="186">
        <f t="shared" si="794"/>
        <v>0</v>
      </c>
      <c r="AA140" s="264"/>
      <c r="AB140" s="180"/>
      <c r="AC140" s="180"/>
      <c r="AD140" s="180"/>
      <c r="AE140" s="179"/>
      <c r="AF140" s="233" t="str">
        <f t="shared" ref="AF140:AF143" si="818">BL140</f>
        <v>Consultancy contract</v>
      </c>
      <c r="AG140" s="225">
        <f t="shared" si="803"/>
        <v>1500</v>
      </c>
      <c r="AH140" s="234">
        <f t="shared" si="804"/>
        <v>1</v>
      </c>
      <c r="AI140" s="185">
        <f t="shared" si="805"/>
        <v>1500</v>
      </c>
      <c r="AJ140" s="185">
        <f t="shared" si="806"/>
        <v>0</v>
      </c>
      <c r="AK140" s="186">
        <f t="shared" si="807"/>
        <v>0</v>
      </c>
      <c r="AL140" s="186">
        <f t="shared" si="808"/>
        <v>1500</v>
      </c>
      <c r="AM140" s="180"/>
      <c r="AN140" s="180"/>
      <c r="AO140" s="233" t="str">
        <f t="shared" ref="AO140:AO143" si="819">BU140</f>
        <v>Consultancy contract</v>
      </c>
      <c r="AP140" s="225">
        <f t="shared" si="809"/>
        <v>1500</v>
      </c>
      <c r="AQ140" s="234">
        <f t="shared" si="810"/>
        <v>1</v>
      </c>
      <c r="AR140" s="185">
        <f t="shared" si="811"/>
        <v>1500</v>
      </c>
      <c r="AS140" s="185">
        <f t="shared" si="812"/>
        <v>0</v>
      </c>
      <c r="AT140" s="186">
        <f t="shared" si="813"/>
        <v>0</v>
      </c>
      <c r="AU140" s="186">
        <f t="shared" si="814"/>
        <v>1500</v>
      </c>
      <c r="AV140" s="180"/>
      <c r="AW140" s="180"/>
      <c r="AX140" s="186">
        <f>T140+AI140+AR140</f>
        <v>3000</v>
      </c>
      <c r="AY140" s="187"/>
      <c r="AZ140" s="185">
        <f>V140+AJ140+AS140</f>
        <v>0</v>
      </c>
      <c r="BA140" s="187"/>
      <c r="BB140" s="186">
        <f>X140+AK140+AT140</f>
        <v>0</v>
      </c>
      <c r="BC140" s="187"/>
      <c r="BD140" s="186">
        <f t="shared" si="815"/>
        <v>3000</v>
      </c>
      <c r="BE140" s="187"/>
      <c r="BF140" s="180"/>
      <c r="BG140" s="180"/>
      <c r="BH140" s="180"/>
      <c r="BI140" s="180"/>
      <c r="BJ140" s="78"/>
      <c r="BK140" s="78"/>
      <c r="BL140" s="244" t="s">
        <v>108</v>
      </c>
      <c r="BM140" s="245">
        <v>1500</v>
      </c>
      <c r="BN140" s="246">
        <v>1</v>
      </c>
      <c r="BO140" s="271">
        <f>BR140</f>
        <v>1500</v>
      </c>
      <c r="BP140" s="271"/>
      <c r="BQ140" s="272"/>
      <c r="BR140" s="265">
        <f>BM140*BN140</f>
        <v>1500</v>
      </c>
      <c r="BS140" s="180"/>
      <c r="BT140" s="78"/>
      <c r="BU140" s="244" t="s">
        <v>108</v>
      </c>
      <c r="BV140" s="245">
        <v>1500</v>
      </c>
      <c r="BW140" s="246">
        <v>1</v>
      </c>
      <c r="BX140" s="271">
        <f>CA140</f>
        <v>1500</v>
      </c>
      <c r="BY140" s="271"/>
      <c r="BZ140" s="272"/>
      <c r="CA140" s="265">
        <f>BV140*BW140</f>
        <v>1500</v>
      </c>
      <c r="CB140" s="180"/>
      <c r="CC140" s="78"/>
      <c r="CD140" s="186">
        <f t="shared" si="816"/>
        <v>4500</v>
      </c>
      <c r="CE140" s="185">
        <f t="shared" si="816"/>
        <v>0</v>
      </c>
      <c r="CF140" s="186">
        <f t="shared" si="816"/>
        <v>0</v>
      </c>
      <c r="CG140" s="186">
        <f t="shared" si="817"/>
        <v>4500</v>
      </c>
      <c r="CH140" s="180"/>
      <c r="CI140" s="78"/>
      <c r="CJ140" s="186">
        <f>T140+BO140+BX140</f>
        <v>3000</v>
      </c>
      <c r="CK140" s="187"/>
      <c r="CL140" s="186">
        <f>V140+BP140+BY140</f>
        <v>0</v>
      </c>
      <c r="CM140" s="187"/>
      <c r="CN140" s="186">
        <f>X140+BQ140+BZ140</f>
        <v>0</v>
      </c>
      <c r="CO140" s="187"/>
      <c r="CP140" s="186">
        <f t="shared" ref="CP140:CP143" si="820">CJ140+CL140+CN140</f>
        <v>3000</v>
      </c>
      <c r="CQ140" s="187"/>
      <c r="CR140" s="180"/>
    </row>
    <row r="141" spans="1:96" s="79" customFormat="1" x14ac:dyDescent="0.35">
      <c r="A141" s="190"/>
      <c r="B141" s="201" t="s">
        <v>191</v>
      </c>
      <c r="C141" s="207"/>
      <c r="D141" s="243"/>
      <c r="E141" s="244"/>
      <c r="F141" s="245"/>
      <c r="G141" s="246"/>
      <c r="H141" s="247"/>
      <c r="I141" s="247"/>
      <c r="J141" s="248"/>
      <c r="K141" s="265">
        <f t="shared" ref="K141:K143" si="821">F141*G141</f>
        <v>0</v>
      </c>
      <c r="L141" s="180"/>
      <c r="M141" s="207"/>
      <c r="N141" s="248"/>
      <c r="O141" s="248"/>
      <c r="P141" s="248"/>
      <c r="Q141" s="186">
        <f t="shared" si="802"/>
        <v>0</v>
      </c>
      <c r="R141" s="180"/>
      <c r="S141" s="179"/>
      <c r="T141" s="248"/>
      <c r="U141" s="187"/>
      <c r="V141" s="248"/>
      <c r="W141" s="187"/>
      <c r="X141" s="248"/>
      <c r="Y141" s="264"/>
      <c r="Z141" s="186">
        <f t="shared" si="794"/>
        <v>0</v>
      </c>
      <c r="AA141" s="264"/>
      <c r="AB141" s="180"/>
      <c r="AC141" s="180"/>
      <c r="AD141" s="180"/>
      <c r="AE141" s="179"/>
      <c r="AF141" s="233">
        <f t="shared" si="818"/>
        <v>0</v>
      </c>
      <c r="AG141" s="225">
        <f t="shared" si="803"/>
        <v>0</v>
      </c>
      <c r="AH141" s="234">
        <f t="shared" si="804"/>
        <v>0</v>
      </c>
      <c r="AI141" s="185">
        <f t="shared" si="805"/>
        <v>0</v>
      </c>
      <c r="AJ141" s="185">
        <f t="shared" si="806"/>
        <v>0</v>
      </c>
      <c r="AK141" s="186">
        <f t="shared" si="807"/>
        <v>0</v>
      </c>
      <c r="AL141" s="186">
        <f t="shared" si="808"/>
        <v>0</v>
      </c>
      <c r="AM141" s="180"/>
      <c r="AN141" s="180"/>
      <c r="AO141" s="233">
        <f t="shared" si="819"/>
        <v>0</v>
      </c>
      <c r="AP141" s="225">
        <f t="shared" si="809"/>
        <v>0</v>
      </c>
      <c r="AQ141" s="234">
        <f t="shared" si="810"/>
        <v>0</v>
      </c>
      <c r="AR141" s="185">
        <f t="shared" si="811"/>
        <v>0</v>
      </c>
      <c r="AS141" s="185">
        <f t="shared" si="812"/>
        <v>0</v>
      </c>
      <c r="AT141" s="186">
        <f t="shared" si="813"/>
        <v>0</v>
      </c>
      <c r="AU141" s="186">
        <f t="shared" si="814"/>
        <v>0</v>
      </c>
      <c r="AV141" s="180"/>
      <c r="AW141" s="180"/>
      <c r="AX141" s="186">
        <f>T141+AI141+AR141</f>
        <v>0</v>
      </c>
      <c r="AY141" s="187"/>
      <c r="AZ141" s="185">
        <f>V141+AJ141+AS141</f>
        <v>0</v>
      </c>
      <c r="BA141" s="187"/>
      <c r="BB141" s="186">
        <f>X141+AK141+AT141</f>
        <v>0</v>
      </c>
      <c r="BC141" s="187"/>
      <c r="BD141" s="186">
        <f t="shared" si="815"/>
        <v>0</v>
      </c>
      <c r="BE141" s="187"/>
      <c r="BF141" s="180"/>
      <c r="BG141" s="180"/>
      <c r="BH141" s="180"/>
      <c r="BI141" s="180"/>
      <c r="BJ141" s="78"/>
      <c r="BK141" s="78"/>
      <c r="BL141" s="244"/>
      <c r="BM141" s="245"/>
      <c r="BN141" s="246"/>
      <c r="BO141" s="247"/>
      <c r="BP141" s="247"/>
      <c r="BQ141" s="248"/>
      <c r="BR141" s="265">
        <f t="shared" ref="BR141:BR143" si="822">BM141*BN141</f>
        <v>0</v>
      </c>
      <c r="BS141" s="180"/>
      <c r="BT141" s="78"/>
      <c r="BU141" s="244"/>
      <c r="BV141" s="245"/>
      <c r="BW141" s="246"/>
      <c r="BX141" s="247"/>
      <c r="BY141" s="247"/>
      <c r="BZ141" s="248"/>
      <c r="CA141" s="265">
        <f t="shared" ref="CA141:CA143" si="823">BV141*BW141</f>
        <v>0</v>
      </c>
      <c r="CB141" s="180"/>
      <c r="CC141" s="78"/>
      <c r="CD141" s="186">
        <f t="shared" si="816"/>
        <v>0</v>
      </c>
      <c r="CE141" s="185">
        <f t="shared" si="816"/>
        <v>0</v>
      </c>
      <c r="CF141" s="186">
        <f t="shared" si="816"/>
        <v>0</v>
      </c>
      <c r="CG141" s="186">
        <f t="shared" si="817"/>
        <v>0</v>
      </c>
      <c r="CH141" s="180"/>
      <c r="CI141" s="78"/>
      <c r="CJ141" s="186">
        <f>T141+BO141+BX141</f>
        <v>0</v>
      </c>
      <c r="CK141" s="187"/>
      <c r="CL141" s="186">
        <f>V141+BP141+BY141</f>
        <v>0</v>
      </c>
      <c r="CM141" s="187"/>
      <c r="CN141" s="186">
        <f>X141+BQ141+BZ141</f>
        <v>0</v>
      </c>
      <c r="CO141" s="187"/>
      <c r="CP141" s="186">
        <f t="shared" si="820"/>
        <v>0</v>
      </c>
      <c r="CQ141" s="187"/>
      <c r="CR141" s="180"/>
    </row>
    <row r="142" spans="1:96" s="79" customFormat="1" x14ac:dyDescent="0.35">
      <c r="A142" s="190"/>
      <c r="B142" s="201" t="s">
        <v>191</v>
      </c>
      <c r="C142" s="207"/>
      <c r="D142" s="243"/>
      <c r="E142" s="244"/>
      <c r="F142" s="245"/>
      <c r="G142" s="246"/>
      <c r="H142" s="247"/>
      <c r="I142" s="247"/>
      <c r="J142" s="248"/>
      <c r="K142" s="265">
        <f t="shared" si="821"/>
        <v>0</v>
      </c>
      <c r="L142" s="180"/>
      <c r="M142" s="207"/>
      <c r="N142" s="248"/>
      <c r="O142" s="248"/>
      <c r="P142" s="248"/>
      <c r="Q142" s="186">
        <f t="shared" si="802"/>
        <v>0</v>
      </c>
      <c r="R142" s="180"/>
      <c r="S142" s="179"/>
      <c r="T142" s="248"/>
      <c r="U142" s="187"/>
      <c r="V142" s="248"/>
      <c r="W142" s="187"/>
      <c r="X142" s="248"/>
      <c r="Y142" s="264"/>
      <c r="Z142" s="186">
        <f t="shared" si="794"/>
        <v>0</v>
      </c>
      <c r="AA142" s="264"/>
      <c r="AB142" s="180"/>
      <c r="AC142" s="180"/>
      <c r="AD142" s="180"/>
      <c r="AE142" s="179"/>
      <c r="AF142" s="233">
        <f t="shared" si="818"/>
        <v>0</v>
      </c>
      <c r="AG142" s="225">
        <f t="shared" si="803"/>
        <v>0</v>
      </c>
      <c r="AH142" s="234">
        <f t="shared" si="804"/>
        <v>0</v>
      </c>
      <c r="AI142" s="185">
        <f t="shared" si="805"/>
        <v>0</v>
      </c>
      <c r="AJ142" s="185">
        <f t="shared" si="806"/>
        <v>0</v>
      </c>
      <c r="AK142" s="186">
        <f t="shared" si="807"/>
        <v>0</v>
      </c>
      <c r="AL142" s="186">
        <f t="shared" si="808"/>
        <v>0</v>
      </c>
      <c r="AM142" s="180"/>
      <c r="AN142" s="180"/>
      <c r="AO142" s="233">
        <f t="shared" si="819"/>
        <v>0</v>
      </c>
      <c r="AP142" s="225">
        <f t="shared" si="809"/>
        <v>0</v>
      </c>
      <c r="AQ142" s="234">
        <f t="shared" si="810"/>
        <v>0</v>
      </c>
      <c r="AR142" s="185">
        <f t="shared" si="811"/>
        <v>0</v>
      </c>
      <c r="AS142" s="185">
        <f t="shared" si="812"/>
        <v>0</v>
      </c>
      <c r="AT142" s="186">
        <f t="shared" si="813"/>
        <v>0</v>
      </c>
      <c r="AU142" s="186">
        <f t="shared" si="814"/>
        <v>0</v>
      </c>
      <c r="AV142" s="180"/>
      <c r="AW142" s="180"/>
      <c r="AX142" s="186">
        <f>T142+AI142+AR142</f>
        <v>0</v>
      </c>
      <c r="AY142" s="187"/>
      <c r="AZ142" s="185">
        <f>V142+AJ142+AS142</f>
        <v>0</v>
      </c>
      <c r="BA142" s="187"/>
      <c r="BB142" s="186">
        <f>X142+AK142+AT142</f>
        <v>0</v>
      </c>
      <c r="BC142" s="187"/>
      <c r="BD142" s="186">
        <f t="shared" si="815"/>
        <v>0</v>
      </c>
      <c r="BE142" s="187"/>
      <c r="BF142" s="180"/>
      <c r="BG142" s="180"/>
      <c r="BH142" s="180"/>
      <c r="BI142" s="180"/>
      <c r="BJ142" s="78"/>
      <c r="BK142" s="78"/>
      <c r="BL142" s="244"/>
      <c r="BM142" s="245"/>
      <c r="BN142" s="246"/>
      <c r="BO142" s="247"/>
      <c r="BP142" s="247"/>
      <c r="BQ142" s="248"/>
      <c r="BR142" s="265">
        <f t="shared" si="822"/>
        <v>0</v>
      </c>
      <c r="BS142" s="180"/>
      <c r="BT142" s="78"/>
      <c r="BU142" s="244"/>
      <c r="BV142" s="245"/>
      <c r="BW142" s="246"/>
      <c r="BX142" s="247"/>
      <c r="BY142" s="247"/>
      <c r="BZ142" s="248"/>
      <c r="CA142" s="265">
        <f t="shared" si="823"/>
        <v>0</v>
      </c>
      <c r="CB142" s="180"/>
      <c r="CC142" s="78"/>
      <c r="CD142" s="186">
        <f t="shared" si="816"/>
        <v>0</v>
      </c>
      <c r="CE142" s="185">
        <f t="shared" si="816"/>
        <v>0</v>
      </c>
      <c r="CF142" s="186">
        <f t="shared" si="816"/>
        <v>0</v>
      </c>
      <c r="CG142" s="186">
        <f t="shared" si="817"/>
        <v>0</v>
      </c>
      <c r="CH142" s="180"/>
      <c r="CI142" s="78"/>
      <c r="CJ142" s="186">
        <f>T142+BO142+BX142</f>
        <v>0</v>
      </c>
      <c r="CK142" s="187"/>
      <c r="CL142" s="186">
        <f>V142+BP142+BY142</f>
        <v>0</v>
      </c>
      <c r="CM142" s="187"/>
      <c r="CN142" s="186">
        <f>X142+BQ142+BZ142</f>
        <v>0</v>
      </c>
      <c r="CO142" s="187"/>
      <c r="CP142" s="186">
        <f t="shared" si="820"/>
        <v>0</v>
      </c>
      <c r="CQ142" s="187"/>
      <c r="CR142" s="180"/>
    </row>
    <row r="143" spans="1:96" s="79" customFormat="1" x14ac:dyDescent="0.35">
      <c r="A143" s="190"/>
      <c r="B143" s="201" t="s">
        <v>191</v>
      </c>
      <c r="C143" s="207"/>
      <c r="D143" s="243"/>
      <c r="E143" s="244"/>
      <c r="F143" s="245"/>
      <c r="G143" s="246"/>
      <c r="H143" s="247"/>
      <c r="I143" s="247"/>
      <c r="J143" s="248"/>
      <c r="K143" s="265">
        <f t="shared" si="821"/>
        <v>0</v>
      </c>
      <c r="L143" s="180"/>
      <c r="M143" s="207"/>
      <c r="N143" s="248"/>
      <c r="O143" s="248"/>
      <c r="P143" s="248"/>
      <c r="Q143" s="186">
        <f t="shared" si="802"/>
        <v>0</v>
      </c>
      <c r="R143" s="180"/>
      <c r="S143" s="179"/>
      <c r="T143" s="248"/>
      <c r="U143" s="187"/>
      <c r="V143" s="248"/>
      <c r="W143" s="187"/>
      <c r="X143" s="248"/>
      <c r="Y143" s="264"/>
      <c r="Z143" s="186">
        <f t="shared" si="794"/>
        <v>0</v>
      </c>
      <c r="AA143" s="264"/>
      <c r="AB143" s="180"/>
      <c r="AC143" s="180"/>
      <c r="AD143" s="180"/>
      <c r="AE143" s="179"/>
      <c r="AF143" s="233">
        <f t="shared" si="818"/>
        <v>0</v>
      </c>
      <c r="AG143" s="225">
        <f t="shared" si="803"/>
        <v>0</v>
      </c>
      <c r="AH143" s="234">
        <f t="shared" si="804"/>
        <v>0</v>
      </c>
      <c r="AI143" s="185">
        <f t="shared" si="805"/>
        <v>0</v>
      </c>
      <c r="AJ143" s="185">
        <f t="shared" si="806"/>
        <v>0</v>
      </c>
      <c r="AK143" s="186">
        <f t="shared" si="807"/>
        <v>0</v>
      </c>
      <c r="AL143" s="186">
        <f t="shared" si="808"/>
        <v>0</v>
      </c>
      <c r="AM143" s="180"/>
      <c r="AN143" s="180"/>
      <c r="AO143" s="233">
        <f t="shared" si="819"/>
        <v>0</v>
      </c>
      <c r="AP143" s="225">
        <f t="shared" si="809"/>
        <v>0</v>
      </c>
      <c r="AQ143" s="234">
        <f t="shared" si="810"/>
        <v>0</v>
      </c>
      <c r="AR143" s="185">
        <f t="shared" si="811"/>
        <v>0</v>
      </c>
      <c r="AS143" s="185">
        <f t="shared" si="812"/>
        <v>0</v>
      </c>
      <c r="AT143" s="186">
        <f t="shared" si="813"/>
        <v>0</v>
      </c>
      <c r="AU143" s="186">
        <f t="shared" si="814"/>
        <v>0</v>
      </c>
      <c r="AV143" s="180"/>
      <c r="AW143" s="180"/>
      <c r="AX143" s="186">
        <f>T143+AI143+AR143</f>
        <v>0</v>
      </c>
      <c r="AY143" s="187"/>
      <c r="AZ143" s="185">
        <f>V143+AJ143+AS143</f>
        <v>0</v>
      </c>
      <c r="BA143" s="187"/>
      <c r="BB143" s="186">
        <f>X143+AK143+AT143</f>
        <v>0</v>
      </c>
      <c r="BC143" s="187"/>
      <c r="BD143" s="186">
        <f t="shared" si="815"/>
        <v>0</v>
      </c>
      <c r="BE143" s="187"/>
      <c r="BF143" s="180"/>
      <c r="BG143" s="180"/>
      <c r="BH143" s="180"/>
      <c r="BI143" s="180"/>
      <c r="BJ143" s="78"/>
      <c r="BK143" s="78"/>
      <c r="BL143" s="244"/>
      <c r="BM143" s="245"/>
      <c r="BN143" s="246"/>
      <c r="BO143" s="247"/>
      <c r="BP143" s="247"/>
      <c r="BQ143" s="248"/>
      <c r="BR143" s="265">
        <f t="shared" si="822"/>
        <v>0</v>
      </c>
      <c r="BS143" s="180"/>
      <c r="BT143" s="78"/>
      <c r="BU143" s="244"/>
      <c r="BV143" s="245"/>
      <c r="BW143" s="246"/>
      <c r="BX143" s="247"/>
      <c r="BY143" s="247"/>
      <c r="BZ143" s="248"/>
      <c r="CA143" s="265">
        <f t="shared" si="823"/>
        <v>0</v>
      </c>
      <c r="CB143" s="180"/>
      <c r="CC143" s="78"/>
      <c r="CD143" s="186">
        <f t="shared" si="816"/>
        <v>0</v>
      </c>
      <c r="CE143" s="185">
        <f t="shared" si="816"/>
        <v>0</v>
      </c>
      <c r="CF143" s="186">
        <f t="shared" si="816"/>
        <v>0</v>
      </c>
      <c r="CG143" s="186">
        <f t="shared" si="817"/>
        <v>0</v>
      </c>
      <c r="CH143" s="180"/>
      <c r="CI143" s="78"/>
      <c r="CJ143" s="186">
        <f>T143+BO143+BX143</f>
        <v>0</v>
      </c>
      <c r="CK143" s="187"/>
      <c r="CL143" s="186">
        <f>V143+BP143+BY143</f>
        <v>0</v>
      </c>
      <c r="CM143" s="187"/>
      <c r="CN143" s="186">
        <f>X143+BQ143+BZ143</f>
        <v>0</v>
      </c>
      <c r="CO143" s="187"/>
      <c r="CP143" s="186">
        <f t="shared" si="820"/>
        <v>0</v>
      </c>
      <c r="CQ143" s="187"/>
      <c r="CR143" s="180"/>
    </row>
    <row r="144" spans="1:96" s="79" customFormat="1" x14ac:dyDescent="0.35">
      <c r="A144" s="190">
        <v>5.2</v>
      </c>
      <c r="B144" s="200" t="s">
        <v>169</v>
      </c>
      <c r="C144" s="206"/>
      <c r="D144" s="199"/>
      <c r="E144" s="232"/>
      <c r="F144" s="224"/>
      <c r="G144" s="217"/>
      <c r="H144" s="184">
        <f>SUM(H145:H149)</f>
        <v>0</v>
      </c>
      <c r="I144" s="179">
        <f t="shared" ref="I144:K144" si="824">SUM(I145:I149)</f>
        <v>0</v>
      </c>
      <c r="J144" s="179">
        <f t="shared" si="824"/>
        <v>0</v>
      </c>
      <c r="K144" s="179">
        <f t="shared" si="824"/>
        <v>0</v>
      </c>
      <c r="L144" s="179"/>
      <c r="M144" s="206"/>
      <c r="N144" s="184">
        <f t="shared" ref="N144:Q144" si="825">SUM(N145:N149)</f>
        <v>0</v>
      </c>
      <c r="O144" s="179">
        <f t="shared" si="825"/>
        <v>0</v>
      </c>
      <c r="P144" s="179">
        <f t="shared" si="825"/>
        <v>0</v>
      </c>
      <c r="Q144" s="179">
        <f t="shared" si="825"/>
        <v>0</v>
      </c>
      <c r="R144" s="179"/>
      <c r="S144" s="179"/>
      <c r="T144" s="184">
        <f t="shared" ref="T144" si="826">SUM(T145:T149)</f>
        <v>0</v>
      </c>
      <c r="U144" s="179"/>
      <c r="V144" s="179">
        <f t="shared" ref="V144" si="827">SUM(V145:V149)</f>
        <v>0</v>
      </c>
      <c r="W144" s="179"/>
      <c r="X144" s="179">
        <f t="shared" ref="X144" si="828">SUM(X145:X149)</f>
        <v>0</v>
      </c>
      <c r="Y144" s="206"/>
      <c r="Z144" s="179">
        <f t="shared" si="794"/>
        <v>0</v>
      </c>
      <c r="AA144" s="206"/>
      <c r="AB144" s="179"/>
      <c r="AC144" s="179"/>
      <c r="AD144" s="179"/>
      <c r="AE144" s="179"/>
      <c r="AF144" s="232"/>
      <c r="AG144" s="224"/>
      <c r="AH144" s="217"/>
      <c r="AI144" s="184">
        <f t="shared" ref="AI144:AL144" si="829">SUM(AI145:AI149)</f>
        <v>0</v>
      </c>
      <c r="AJ144" s="179">
        <f t="shared" si="829"/>
        <v>0</v>
      </c>
      <c r="AK144" s="179">
        <f t="shared" si="829"/>
        <v>0</v>
      </c>
      <c r="AL144" s="179">
        <f t="shared" si="829"/>
        <v>0</v>
      </c>
      <c r="AM144" s="179"/>
      <c r="AN144" s="179"/>
      <c r="AO144" s="232"/>
      <c r="AP144" s="224"/>
      <c r="AQ144" s="217"/>
      <c r="AR144" s="184">
        <f t="shared" ref="AR144:AU144" si="830">SUM(AR145:AR149)</f>
        <v>0</v>
      </c>
      <c r="AS144" s="179">
        <f t="shared" si="830"/>
        <v>0</v>
      </c>
      <c r="AT144" s="179">
        <f t="shared" si="830"/>
        <v>0</v>
      </c>
      <c r="AU144" s="179">
        <f t="shared" si="830"/>
        <v>0</v>
      </c>
      <c r="AV144" s="179"/>
      <c r="AW144" s="179"/>
      <c r="AX144" s="184">
        <f>SUM(AX145:AX149)</f>
        <v>0</v>
      </c>
      <c r="AY144" s="179"/>
      <c r="AZ144" s="179">
        <f>SUM(AZ145:AZ149)</f>
        <v>0</v>
      </c>
      <c r="BA144" s="179"/>
      <c r="BB144" s="179">
        <f>SUM(BB145:BB149)</f>
        <v>0</v>
      </c>
      <c r="BC144" s="179"/>
      <c r="BD144" s="179">
        <f t="shared" ref="BD144" si="831">SUM(BD145:BD149)</f>
        <v>0</v>
      </c>
      <c r="BE144" s="179"/>
      <c r="BF144" s="179"/>
      <c r="BG144" s="179"/>
      <c r="BH144" s="179"/>
      <c r="BI144" s="179"/>
      <c r="BJ144" s="78"/>
      <c r="BK144" s="78"/>
      <c r="BL144" s="232"/>
      <c r="BM144" s="224"/>
      <c r="BN144" s="217"/>
      <c r="BO144" s="184">
        <f>SUM(BO145:BO149)</f>
        <v>0</v>
      </c>
      <c r="BP144" s="179">
        <f t="shared" ref="BP144:BR144" si="832">SUM(BP145:BP149)</f>
        <v>0</v>
      </c>
      <c r="BQ144" s="179">
        <f t="shared" si="832"/>
        <v>0</v>
      </c>
      <c r="BR144" s="179">
        <f t="shared" si="832"/>
        <v>0</v>
      </c>
      <c r="BS144" s="179"/>
      <c r="BT144" s="78"/>
      <c r="BU144" s="232"/>
      <c r="BV144" s="224"/>
      <c r="BW144" s="217"/>
      <c r="BX144" s="184">
        <f>SUM(BX145:BX149)</f>
        <v>0</v>
      </c>
      <c r="BY144" s="179">
        <f t="shared" ref="BY144:CA144" si="833">SUM(BY145:BY149)</f>
        <v>0</v>
      </c>
      <c r="BZ144" s="179">
        <f t="shared" si="833"/>
        <v>0</v>
      </c>
      <c r="CA144" s="179">
        <f t="shared" si="833"/>
        <v>0</v>
      </c>
      <c r="CB144" s="179"/>
      <c r="CC144" s="78"/>
      <c r="CD144" s="184">
        <f>SUM(CD145:CD149)</f>
        <v>0</v>
      </c>
      <c r="CE144" s="179">
        <f>SUM(CE145:CE149)</f>
        <v>0</v>
      </c>
      <c r="CF144" s="179">
        <f>SUM(CF145:CF149)</f>
        <v>0</v>
      </c>
      <c r="CG144" s="179">
        <f t="shared" ref="CG144" si="834">SUM(CG145:CG149)</f>
        <v>0</v>
      </c>
      <c r="CH144" s="179"/>
      <c r="CI144" s="78"/>
      <c r="CJ144" s="184">
        <f>SUM(CJ145:CJ149)</f>
        <v>0</v>
      </c>
      <c r="CK144" s="179"/>
      <c r="CL144" s="179">
        <f>SUM(CL145:CL149)</f>
        <v>0</v>
      </c>
      <c r="CM144" s="179"/>
      <c r="CN144" s="179">
        <f>SUM(CN145:CN149)</f>
        <v>0</v>
      </c>
      <c r="CO144" s="179"/>
      <c r="CP144" s="179">
        <f t="shared" ref="CP144" si="835">SUM(CP145:CP149)</f>
        <v>0</v>
      </c>
      <c r="CQ144" s="179"/>
      <c r="CR144" s="179"/>
    </row>
    <row r="145" spans="1:96" s="79" customFormat="1" x14ac:dyDescent="0.35">
      <c r="A145" s="190"/>
      <c r="B145" s="201" t="s">
        <v>191</v>
      </c>
      <c r="C145" s="207"/>
      <c r="D145" s="243"/>
      <c r="E145" s="244"/>
      <c r="F145" s="245"/>
      <c r="G145" s="246"/>
      <c r="H145" s="247"/>
      <c r="I145" s="247"/>
      <c r="J145" s="248"/>
      <c r="K145" s="265">
        <f>F145*G145</f>
        <v>0</v>
      </c>
      <c r="L145" s="180"/>
      <c r="M145" s="207"/>
      <c r="N145" s="248"/>
      <c r="O145" s="248"/>
      <c r="P145" s="248"/>
      <c r="Q145" s="186">
        <f t="shared" ref="Q145:Q149" si="836">SUM(N145:P145)</f>
        <v>0</v>
      </c>
      <c r="R145" s="180"/>
      <c r="S145" s="179"/>
      <c r="T145" s="248"/>
      <c r="U145" s="187"/>
      <c r="V145" s="248"/>
      <c r="W145" s="187"/>
      <c r="X145" s="248"/>
      <c r="Y145" s="264"/>
      <c r="Z145" s="186">
        <f t="shared" si="794"/>
        <v>0</v>
      </c>
      <c r="AA145" s="264"/>
      <c r="AB145" s="180"/>
      <c r="AC145" s="180"/>
      <c r="AD145" s="180"/>
      <c r="AE145" s="179"/>
      <c r="AF145" s="233">
        <f>BL145</f>
        <v>0</v>
      </c>
      <c r="AG145" s="225">
        <f t="shared" ref="AG145:AG149" si="837">BM145</f>
        <v>0</v>
      </c>
      <c r="AH145" s="234">
        <f t="shared" ref="AH145:AH149" si="838">BN145</f>
        <v>0</v>
      </c>
      <c r="AI145" s="185">
        <f t="shared" ref="AI145:AI149" si="839">BO145</f>
        <v>0</v>
      </c>
      <c r="AJ145" s="185">
        <f t="shared" ref="AJ145:AJ149" si="840">BP145</f>
        <v>0</v>
      </c>
      <c r="AK145" s="186">
        <f t="shared" ref="AK145:AK149" si="841">BQ145</f>
        <v>0</v>
      </c>
      <c r="AL145" s="186">
        <f t="shared" ref="AL145:AL149" si="842">SUM(AI145:AK145)</f>
        <v>0</v>
      </c>
      <c r="AM145" s="180"/>
      <c r="AN145" s="180"/>
      <c r="AO145" s="233">
        <f>BU145</f>
        <v>0</v>
      </c>
      <c r="AP145" s="225">
        <f t="shared" ref="AP145:AP149" si="843">BV145</f>
        <v>0</v>
      </c>
      <c r="AQ145" s="234">
        <f t="shared" ref="AQ145:AQ149" si="844">BW145</f>
        <v>0</v>
      </c>
      <c r="AR145" s="185">
        <f t="shared" ref="AR145:AR149" si="845">BX145</f>
        <v>0</v>
      </c>
      <c r="AS145" s="185">
        <f t="shared" ref="AS145:AS149" si="846">BY145</f>
        <v>0</v>
      </c>
      <c r="AT145" s="186">
        <f t="shared" ref="AT145:AT149" si="847">BZ145</f>
        <v>0</v>
      </c>
      <c r="AU145" s="186">
        <f t="shared" ref="AU145:AU149" si="848">SUM(AR145:AT145)</f>
        <v>0</v>
      </c>
      <c r="AV145" s="180"/>
      <c r="AW145" s="180"/>
      <c r="AX145" s="186">
        <f>T145+AI145+AR145</f>
        <v>0</v>
      </c>
      <c r="AY145" s="187"/>
      <c r="AZ145" s="185">
        <f>V145+AJ145+AS145</f>
        <v>0</v>
      </c>
      <c r="BA145" s="187"/>
      <c r="BB145" s="186">
        <f>X145+AK145+AT145</f>
        <v>0</v>
      </c>
      <c r="BC145" s="187"/>
      <c r="BD145" s="186">
        <f t="shared" ref="BD145:BD149" si="849">SUM(AX145:BB145)</f>
        <v>0</v>
      </c>
      <c r="BE145" s="187"/>
      <c r="BF145" s="180"/>
      <c r="BG145" s="180"/>
      <c r="BH145" s="180"/>
      <c r="BI145" s="180"/>
      <c r="BJ145" s="78"/>
      <c r="BK145" s="78"/>
      <c r="BL145" s="244"/>
      <c r="BM145" s="245"/>
      <c r="BN145" s="246"/>
      <c r="BO145" s="247"/>
      <c r="BP145" s="247"/>
      <c r="BQ145" s="248"/>
      <c r="BR145" s="265">
        <f>BM145*BN145</f>
        <v>0</v>
      </c>
      <c r="BS145" s="180"/>
      <c r="BT145" s="78"/>
      <c r="BU145" s="244"/>
      <c r="BV145" s="245"/>
      <c r="BW145" s="246"/>
      <c r="BX145" s="247"/>
      <c r="BY145" s="247"/>
      <c r="BZ145" s="248"/>
      <c r="CA145" s="265">
        <f>BV145*BW145</f>
        <v>0</v>
      </c>
      <c r="CB145" s="180"/>
      <c r="CC145" s="78"/>
      <c r="CD145" s="186">
        <f t="shared" ref="CD145:CF149" si="850">H145+BO145+BX145</f>
        <v>0</v>
      </c>
      <c r="CE145" s="185">
        <f t="shared" si="850"/>
        <v>0</v>
      </c>
      <c r="CF145" s="186">
        <f t="shared" si="850"/>
        <v>0</v>
      </c>
      <c r="CG145" s="186">
        <f t="shared" ref="CG145:CG149" si="851">SUM(CD145:CF145)</f>
        <v>0</v>
      </c>
      <c r="CH145" s="180"/>
      <c r="CI145" s="78"/>
      <c r="CJ145" s="186">
        <f>T145+BO145+BX145</f>
        <v>0</v>
      </c>
      <c r="CK145" s="187"/>
      <c r="CL145" s="186">
        <f>V145+BP145+BY145</f>
        <v>0</v>
      </c>
      <c r="CM145" s="187"/>
      <c r="CN145" s="186">
        <f>X145+BQ145+BZ145</f>
        <v>0</v>
      </c>
      <c r="CO145" s="187"/>
      <c r="CP145" s="186">
        <f>CJ145+CL145+CN145</f>
        <v>0</v>
      </c>
      <c r="CQ145" s="187"/>
      <c r="CR145" s="180"/>
    </row>
    <row r="146" spans="1:96" s="79" customFormat="1" x14ac:dyDescent="0.35">
      <c r="A146" s="190"/>
      <c r="B146" s="201" t="s">
        <v>191</v>
      </c>
      <c r="C146" s="207"/>
      <c r="D146" s="243"/>
      <c r="E146" s="244"/>
      <c r="F146" s="245"/>
      <c r="G146" s="246"/>
      <c r="H146" s="247"/>
      <c r="I146" s="247"/>
      <c r="J146" s="248"/>
      <c r="K146" s="265">
        <f>F146*G146</f>
        <v>0</v>
      </c>
      <c r="L146" s="180"/>
      <c r="M146" s="207"/>
      <c r="N146" s="248"/>
      <c r="O146" s="248"/>
      <c r="P146" s="248"/>
      <c r="Q146" s="186">
        <f t="shared" si="836"/>
        <v>0</v>
      </c>
      <c r="R146" s="180"/>
      <c r="S146" s="179"/>
      <c r="T146" s="248"/>
      <c r="U146" s="187"/>
      <c r="V146" s="248"/>
      <c r="W146" s="187"/>
      <c r="X146" s="248"/>
      <c r="Y146" s="264"/>
      <c r="Z146" s="186">
        <f t="shared" si="794"/>
        <v>0</v>
      </c>
      <c r="AA146" s="264"/>
      <c r="AB146" s="180"/>
      <c r="AC146" s="180"/>
      <c r="AD146" s="180"/>
      <c r="AE146" s="179"/>
      <c r="AF146" s="233">
        <f t="shared" ref="AF146:AF149" si="852">BL146</f>
        <v>0</v>
      </c>
      <c r="AG146" s="225">
        <f t="shared" si="837"/>
        <v>0</v>
      </c>
      <c r="AH146" s="234">
        <f t="shared" si="838"/>
        <v>0</v>
      </c>
      <c r="AI146" s="185">
        <f t="shared" si="839"/>
        <v>0</v>
      </c>
      <c r="AJ146" s="185">
        <f t="shared" si="840"/>
        <v>0</v>
      </c>
      <c r="AK146" s="186">
        <f t="shared" si="841"/>
        <v>0</v>
      </c>
      <c r="AL146" s="186">
        <f t="shared" si="842"/>
        <v>0</v>
      </c>
      <c r="AM146" s="180"/>
      <c r="AN146" s="180"/>
      <c r="AO146" s="233">
        <f t="shared" ref="AO146:AO149" si="853">BU146</f>
        <v>0</v>
      </c>
      <c r="AP146" s="225">
        <f t="shared" si="843"/>
        <v>0</v>
      </c>
      <c r="AQ146" s="234">
        <f t="shared" si="844"/>
        <v>0</v>
      </c>
      <c r="AR146" s="185">
        <f t="shared" si="845"/>
        <v>0</v>
      </c>
      <c r="AS146" s="185">
        <f t="shared" si="846"/>
        <v>0</v>
      </c>
      <c r="AT146" s="186">
        <f t="shared" si="847"/>
        <v>0</v>
      </c>
      <c r="AU146" s="186">
        <f t="shared" si="848"/>
        <v>0</v>
      </c>
      <c r="AV146" s="180"/>
      <c r="AW146" s="180"/>
      <c r="AX146" s="186">
        <f>T146+AI146+AR146</f>
        <v>0</v>
      </c>
      <c r="AY146" s="187"/>
      <c r="AZ146" s="185">
        <f>V146+AJ146+AS146</f>
        <v>0</v>
      </c>
      <c r="BA146" s="187"/>
      <c r="BB146" s="186">
        <f>X146+AK146+AT146</f>
        <v>0</v>
      </c>
      <c r="BC146" s="187"/>
      <c r="BD146" s="186">
        <f t="shared" si="849"/>
        <v>0</v>
      </c>
      <c r="BE146" s="187"/>
      <c r="BF146" s="180"/>
      <c r="BG146" s="180"/>
      <c r="BH146" s="180"/>
      <c r="BI146" s="180"/>
      <c r="BJ146" s="78"/>
      <c r="BK146" s="78"/>
      <c r="BL146" s="244"/>
      <c r="BM146" s="245"/>
      <c r="BN146" s="246"/>
      <c r="BO146" s="247"/>
      <c r="BP146" s="247"/>
      <c r="BQ146" s="248"/>
      <c r="BR146" s="265">
        <f>BM146*BN146</f>
        <v>0</v>
      </c>
      <c r="BS146" s="180"/>
      <c r="BT146" s="78"/>
      <c r="BU146" s="244"/>
      <c r="BV146" s="245"/>
      <c r="BW146" s="246"/>
      <c r="BX146" s="247"/>
      <c r="BY146" s="247"/>
      <c r="BZ146" s="248"/>
      <c r="CA146" s="265">
        <f>BV146*BW146</f>
        <v>0</v>
      </c>
      <c r="CB146" s="180"/>
      <c r="CC146" s="78"/>
      <c r="CD146" s="186">
        <f t="shared" si="850"/>
        <v>0</v>
      </c>
      <c r="CE146" s="185">
        <f t="shared" si="850"/>
        <v>0</v>
      </c>
      <c r="CF146" s="186">
        <f t="shared" si="850"/>
        <v>0</v>
      </c>
      <c r="CG146" s="186">
        <f t="shared" si="851"/>
        <v>0</v>
      </c>
      <c r="CH146" s="180"/>
      <c r="CI146" s="78"/>
      <c r="CJ146" s="186">
        <f>T146+BO146+BX146</f>
        <v>0</v>
      </c>
      <c r="CK146" s="187"/>
      <c r="CL146" s="186">
        <f>V146+BP146+BY146</f>
        <v>0</v>
      </c>
      <c r="CM146" s="187"/>
      <c r="CN146" s="186">
        <f>X146+BQ146+BZ146</f>
        <v>0</v>
      </c>
      <c r="CO146" s="187"/>
      <c r="CP146" s="186">
        <f t="shared" ref="CP146:CP149" si="854">CJ146+CL146+CN146</f>
        <v>0</v>
      </c>
      <c r="CQ146" s="187"/>
      <c r="CR146" s="180"/>
    </row>
    <row r="147" spans="1:96" s="79" customFormat="1" x14ac:dyDescent="0.35">
      <c r="A147" s="190"/>
      <c r="B147" s="201" t="s">
        <v>191</v>
      </c>
      <c r="C147" s="207"/>
      <c r="D147" s="243"/>
      <c r="E147" s="244"/>
      <c r="F147" s="245"/>
      <c r="G147" s="246"/>
      <c r="H147" s="247"/>
      <c r="I147" s="247"/>
      <c r="J147" s="248"/>
      <c r="K147" s="265">
        <f t="shared" ref="K147:K149" si="855">F147*G147</f>
        <v>0</v>
      </c>
      <c r="L147" s="180"/>
      <c r="M147" s="207"/>
      <c r="N147" s="248"/>
      <c r="O147" s="248"/>
      <c r="P147" s="248"/>
      <c r="Q147" s="186">
        <f t="shared" si="836"/>
        <v>0</v>
      </c>
      <c r="R147" s="180"/>
      <c r="S147" s="179"/>
      <c r="T147" s="248"/>
      <c r="U147" s="187"/>
      <c r="V147" s="248"/>
      <c r="W147" s="187"/>
      <c r="X147" s="248"/>
      <c r="Y147" s="264"/>
      <c r="Z147" s="186">
        <f t="shared" si="794"/>
        <v>0</v>
      </c>
      <c r="AA147" s="264"/>
      <c r="AB147" s="180"/>
      <c r="AC147" s="180"/>
      <c r="AD147" s="180"/>
      <c r="AE147" s="179"/>
      <c r="AF147" s="233">
        <f t="shared" si="852"/>
        <v>0</v>
      </c>
      <c r="AG147" s="225">
        <f t="shared" si="837"/>
        <v>0</v>
      </c>
      <c r="AH147" s="234">
        <f t="shared" si="838"/>
        <v>0</v>
      </c>
      <c r="AI147" s="185">
        <f t="shared" si="839"/>
        <v>0</v>
      </c>
      <c r="AJ147" s="185">
        <f t="shared" si="840"/>
        <v>0</v>
      </c>
      <c r="AK147" s="186">
        <f t="shared" si="841"/>
        <v>0</v>
      </c>
      <c r="AL147" s="186">
        <f t="shared" si="842"/>
        <v>0</v>
      </c>
      <c r="AM147" s="180"/>
      <c r="AN147" s="180"/>
      <c r="AO147" s="233">
        <f t="shared" si="853"/>
        <v>0</v>
      </c>
      <c r="AP147" s="225">
        <f t="shared" si="843"/>
        <v>0</v>
      </c>
      <c r="AQ147" s="234">
        <f t="shared" si="844"/>
        <v>0</v>
      </c>
      <c r="AR147" s="185">
        <f t="shared" si="845"/>
        <v>0</v>
      </c>
      <c r="AS147" s="185">
        <f t="shared" si="846"/>
        <v>0</v>
      </c>
      <c r="AT147" s="186">
        <f t="shared" si="847"/>
        <v>0</v>
      </c>
      <c r="AU147" s="186">
        <f t="shared" si="848"/>
        <v>0</v>
      </c>
      <c r="AV147" s="180"/>
      <c r="AW147" s="180"/>
      <c r="AX147" s="186">
        <f>T147+AI147+AR147</f>
        <v>0</v>
      </c>
      <c r="AY147" s="187"/>
      <c r="AZ147" s="185">
        <f>V147+AJ147+AS147</f>
        <v>0</v>
      </c>
      <c r="BA147" s="187"/>
      <c r="BB147" s="186">
        <f>X147+AK147+AT147</f>
        <v>0</v>
      </c>
      <c r="BC147" s="187"/>
      <c r="BD147" s="186">
        <f t="shared" si="849"/>
        <v>0</v>
      </c>
      <c r="BE147" s="187"/>
      <c r="BF147" s="180"/>
      <c r="BG147" s="180"/>
      <c r="BH147" s="180"/>
      <c r="BI147" s="180"/>
      <c r="BJ147" s="78"/>
      <c r="BK147" s="78"/>
      <c r="BL147" s="244"/>
      <c r="BM147" s="245"/>
      <c r="BN147" s="246"/>
      <c r="BO147" s="247"/>
      <c r="BP147" s="247"/>
      <c r="BQ147" s="248"/>
      <c r="BR147" s="265">
        <f t="shared" ref="BR147:BR149" si="856">BM147*BN147</f>
        <v>0</v>
      </c>
      <c r="BS147" s="180"/>
      <c r="BT147" s="78"/>
      <c r="BU147" s="244"/>
      <c r="BV147" s="245"/>
      <c r="BW147" s="246"/>
      <c r="BX147" s="247"/>
      <c r="BY147" s="247"/>
      <c r="BZ147" s="248"/>
      <c r="CA147" s="265">
        <f t="shared" ref="CA147:CA149" si="857">BV147*BW147</f>
        <v>0</v>
      </c>
      <c r="CB147" s="180"/>
      <c r="CC147" s="78"/>
      <c r="CD147" s="186">
        <f t="shared" si="850"/>
        <v>0</v>
      </c>
      <c r="CE147" s="185">
        <f t="shared" si="850"/>
        <v>0</v>
      </c>
      <c r="CF147" s="186">
        <f t="shared" si="850"/>
        <v>0</v>
      </c>
      <c r="CG147" s="186">
        <f t="shared" si="851"/>
        <v>0</v>
      </c>
      <c r="CH147" s="180"/>
      <c r="CI147" s="78"/>
      <c r="CJ147" s="186">
        <f>T147+BO147+BX147</f>
        <v>0</v>
      </c>
      <c r="CK147" s="187"/>
      <c r="CL147" s="186">
        <f>V147+BP147+BY147</f>
        <v>0</v>
      </c>
      <c r="CM147" s="187"/>
      <c r="CN147" s="186">
        <f>X147+BQ147+BZ147</f>
        <v>0</v>
      </c>
      <c r="CO147" s="187"/>
      <c r="CP147" s="186">
        <f t="shared" si="854"/>
        <v>0</v>
      </c>
      <c r="CQ147" s="187"/>
      <c r="CR147" s="180"/>
    </row>
    <row r="148" spans="1:96" s="79" customFormat="1" x14ac:dyDescent="0.35">
      <c r="A148" s="190"/>
      <c r="B148" s="201" t="s">
        <v>191</v>
      </c>
      <c r="C148" s="207"/>
      <c r="D148" s="243"/>
      <c r="E148" s="244"/>
      <c r="F148" s="245"/>
      <c r="G148" s="246"/>
      <c r="H148" s="247"/>
      <c r="I148" s="247"/>
      <c r="J148" s="248"/>
      <c r="K148" s="265">
        <f t="shared" si="855"/>
        <v>0</v>
      </c>
      <c r="L148" s="180"/>
      <c r="M148" s="207"/>
      <c r="N148" s="248"/>
      <c r="O148" s="248"/>
      <c r="P148" s="248"/>
      <c r="Q148" s="186">
        <f t="shared" si="836"/>
        <v>0</v>
      </c>
      <c r="R148" s="180"/>
      <c r="S148" s="179"/>
      <c r="T148" s="248"/>
      <c r="U148" s="187"/>
      <c r="V148" s="248"/>
      <c r="W148" s="187"/>
      <c r="X148" s="248"/>
      <c r="Y148" s="264"/>
      <c r="Z148" s="186">
        <f t="shared" si="794"/>
        <v>0</v>
      </c>
      <c r="AA148" s="264"/>
      <c r="AB148" s="180"/>
      <c r="AC148" s="180"/>
      <c r="AD148" s="180"/>
      <c r="AE148" s="179"/>
      <c r="AF148" s="233">
        <f t="shared" si="852"/>
        <v>0</v>
      </c>
      <c r="AG148" s="225">
        <f t="shared" si="837"/>
        <v>0</v>
      </c>
      <c r="AH148" s="234">
        <f t="shared" si="838"/>
        <v>0</v>
      </c>
      <c r="AI148" s="185">
        <f t="shared" si="839"/>
        <v>0</v>
      </c>
      <c r="AJ148" s="185">
        <f t="shared" si="840"/>
        <v>0</v>
      </c>
      <c r="AK148" s="186">
        <f t="shared" si="841"/>
        <v>0</v>
      </c>
      <c r="AL148" s="186">
        <f t="shared" si="842"/>
        <v>0</v>
      </c>
      <c r="AM148" s="180"/>
      <c r="AN148" s="180"/>
      <c r="AO148" s="233">
        <f t="shared" si="853"/>
        <v>0</v>
      </c>
      <c r="AP148" s="225">
        <f t="shared" si="843"/>
        <v>0</v>
      </c>
      <c r="AQ148" s="234">
        <f t="shared" si="844"/>
        <v>0</v>
      </c>
      <c r="AR148" s="185">
        <f t="shared" si="845"/>
        <v>0</v>
      </c>
      <c r="AS148" s="185">
        <f t="shared" si="846"/>
        <v>0</v>
      </c>
      <c r="AT148" s="186">
        <f t="shared" si="847"/>
        <v>0</v>
      </c>
      <c r="AU148" s="186">
        <f t="shared" si="848"/>
        <v>0</v>
      </c>
      <c r="AV148" s="180"/>
      <c r="AW148" s="180"/>
      <c r="AX148" s="186">
        <f>T148+AI148+AR148</f>
        <v>0</v>
      </c>
      <c r="AY148" s="187"/>
      <c r="AZ148" s="185">
        <f>V148+AJ148+AS148</f>
        <v>0</v>
      </c>
      <c r="BA148" s="187"/>
      <c r="BB148" s="186">
        <f>X148+AK148+AT148</f>
        <v>0</v>
      </c>
      <c r="BC148" s="187"/>
      <c r="BD148" s="186">
        <f t="shared" si="849"/>
        <v>0</v>
      </c>
      <c r="BE148" s="187"/>
      <c r="BF148" s="180"/>
      <c r="BG148" s="180"/>
      <c r="BH148" s="180"/>
      <c r="BI148" s="180"/>
      <c r="BJ148" s="78"/>
      <c r="BK148" s="78"/>
      <c r="BL148" s="244"/>
      <c r="BM148" s="245"/>
      <c r="BN148" s="246"/>
      <c r="BO148" s="247"/>
      <c r="BP148" s="247"/>
      <c r="BQ148" s="248"/>
      <c r="BR148" s="265">
        <f t="shared" si="856"/>
        <v>0</v>
      </c>
      <c r="BS148" s="180"/>
      <c r="BT148" s="78"/>
      <c r="BU148" s="244"/>
      <c r="BV148" s="245"/>
      <c r="BW148" s="246"/>
      <c r="BX148" s="247"/>
      <c r="BY148" s="247"/>
      <c r="BZ148" s="248"/>
      <c r="CA148" s="265">
        <f t="shared" si="857"/>
        <v>0</v>
      </c>
      <c r="CB148" s="180"/>
      <c r="CC148" s="78"/>
      <c r="CD148" s="186">
        <f t="shared" si="850"/>
        <v>0</v>
      </c>
      <c r="CE148" s="185">
        <f t="shared" si="850"/>
        <v>0</v>
      </c>
      <c r="CF148" s="186">
        <f t="shared" si="850"/>
        <v>0</v>
      </c>
      <c r="CG148" s="186">
        <f t="shared" si="851"/>
        <v>0</v>
      </c>
      <c r="CH148" s="180"/>
      <c r="CI148" s="78"/>
      <c r="CJ148" s="186">
        <f>T148+BO148+BX148</f>
        <v>0</v>
      </c>
      <c r="CK148" s="187"/>
      <c r="CL148" s="186">
        <f>V148+BP148+BY148</f>
        <v>0</v>
      </c>
      <c r="CM148" s="187"/>
      <c r="CN148" s="186">
        <f>X148+BQ148+BZ148</f>
        <v>0</v>
      </c>
      <c r="CO148" s="187"/>
      <c r="CP148" s="186">
        <f t="shared" si="854"/>
        <v>0</v>
      </c>
      <c r="CQ148" s="187"/>
      <c r="CR148" s="180"/>
    </row>
    <row r="149" spans="1:96" s="79" customFormat="1" x14ac:dyDescent="0.35">
      <c r="A149" s="190"/>
      <c r="B149" s="201" t="s">
        <v>191</v>
      </c>
      <c r="C149" s="207"/>
      <c r="D149" s="243"/>
      <c r="E149" s="244"/>
      <c r="F149" s="245"/>
      <c r="G149" s="246"/>
      <c r="H149" s="247"/>
      <c r="I149" s="247"/>
      <c r="J149" s="248"/>
      <c r="K149" s="265">
        <f t="shared" si="855"/>
        <v>0</v>
      </c>
      <c r="L149" s="180"/>
      <c r="M149" s="207"/>
      <c r="N149" s="248"/>
      <c r="O149" s="248"/>
      <c r="P149" s="248"/>
      <c r="Q149" s="186">
        <f t="shared" si="836"/>
        <v>0</v>
      </c>
      <c r="R149" s="180"/>
      <c r="S149" s="179"/>
      <c r="T149" s="248"/>
      <c r="U149" s="187"/>
      <c r="V149" s="248"/>
      <c r="W149" s="187"/>
      <c r="X149" s="248"/>
      <c r="Y149" s="264"/>
      <c r="Z149" s="186">
        <f t="shared" si="794"/>
        <v>0</v>
      </c>
      <c r="AA149" s="264"/>
      <c r="AB149" s="180"/>
      <c r="AC149" s="180"/>
      <c r="AD149" s="180"/>
      <c r="AE149" s="179"/>
      <c r="AF149" s="233">
        <f t="shared" si="852"/>
        <v>0</v>
      </c>
      <c r="AG149" s="225">
        <f t="shared" si="837"/>
        <v>0</v>
      </c>
      <c r="AH149" s="234">
        <f t="shared" si="838"/>
        <v>0</v>
      </c>
      <c r="AI149" s="185">
        <f t="shared" si="839"/>
        <v>0</v>
      </c>
      <c r="AJ149" s="185">
        <f t="shared" si="840"/>
        <v>0</v>
      </c>
      <c r="AK149" s="186">
        <f t="shared" si="841"/>
        <v>0</v>
      </c>
      <c r="AL149" s="186">
        <f t="shared" si="842"/>
        <v>0</v>
      </c>
      <c r="AM149" s="180"/>
      <c r="AN149" s="180"/>
      <c r="AO149" s="233">
        <f t="shared" si="853"/>
        <v>0</v>
      </c>
      <c r="AP149" s="225">
        <f t="shared" si="843"/>
        <v>0</v>
      </c>
      <c r="AQ149" s="234">
        <f t="shared" si="844"/>
        <v>0</v>
      </c>
      <c r="AR149" s="185">
        <f t="shared" si="845"/>
        <v>0</v>
      </c>
      <c r="AS149" s="185">
        <f t="shared" si="846"/>
        <v>0</v>
      </c>
      <c r="AT149" s="186">
        <f t="shared" si="847"/>
        <v>0</v>
      </c>
      <c r="AU149" s="186">
        <f t="shared" si="848"/>
        <v>0</v>
      </c>
      <c r="AV149" s="180"/>
      <c r="AW149" s="180"/>
      <c r="AX149" s="186">
        <f>T149+AI149+AR149</f>
        <v>0</v>
      </c>
      <c r="AY149" s="187"/>
      <c r="AZ149" s="185">
        <f>V149+AJ149+AS149</f>
        <v>0</v>
      </c>
      <c r="BA149" s="187"/>
      <c r="BB149" s="186">
        <f>X149+AK149+AT149</f>
        <v>0</v>
      </c>
      <c r="BC149" s="187"/>
      <c r="BD149" s="186">
        <f t="shared" si="849"/>
        <v>0</v>
      </c>
      <c r="BE149" s="187"/>
      <c r="BF149" s="180"/>
      <c r="BG149" s="180"/>
      <c r="BH149" s="180"/>
      <c r="BI149" s="180"/>
      <c r="BJ149" s="78"/>
      <c r="BK149" s="78"/>
      <c r="BL149" s="244"/>
      <c r="BM149" s="245"/>
      <c r="BN149" s="246"/>
      <c r="BO149" s="247"/>
      <c r="BP149" s="247"/>
      <c r="BQ149" s="248"/>
      <c r="BR149" s="265">
        <f t="shared" si="856"/>
        <v>0</v>
      </c>
      <c r="BS149" s="180"/>
      <c r="BT149" s="78"/>
      <c r="BU149" s="244"/>
      <c r="BV149" s="245"/>
      <c r="BW149" s="246"/>
      <c r="BX149" s="247"/>
      <c r="BY149" s="247"/>
      <c r="BZ149" s="248"/>
      <c r="CA149" s="265">
        <f t="shared" si="857"/>
        <v>0</v>
      </c>
      <c r="CB149" s="180"/>
      <c r="CC149" s="78"/>
      <c r="CD149" s="186">
        <f t="shared" si="850"/>
        <v>0</v>
      </c>
      <c r="CE149" s="185">
        <f t="shared" si="850"/>
        <v>0</v>
      </c>
      <c r="CF149" s="186">
        <f t="shared" si="850"/>
        <v>0</v>
      </c>
      <c r="CG149" s="186">
        <f t="shared" si="851"/>
        <v>0</v>
      </c>
      <c r="CH149" s="180"/>
      <c r="CI149" s="78"/>
      <c r="CJ149" s="186">
        <f>T149+BO149+BX149</f>
        <v>0</v>
      </c>
      <c r="CK149" s="187"/>
      <c r="CL149" s="186">
        <f>V149+BP149+BY149</f>
        <v>0</v>
      </c>
      <c r="CM149" s="187"/>
      <c r="CN149" s="186">
        <f>X149+BQ149+BZ149</f>
        <v>0</v>
      </c>
      <c r="CO149" s="187"/>
      <c r="CP149" s="186">
        <f t="shared" si="854"/>
        <v>0</v>
      </c>
      <c r="CQ149" s="187"/>
      <c r="CR149" s="180"/>
    </row>
    <row r="150" spans="1:96" s="79" customFormat="1" x14ac:dyDescent="0.35">
      <c r="A150" s="190">
        <v>5.3</v>
      </c>
      <c r="B150" s="200" t="s">
        <v>169</v>
      </c>
      <c r="C150" s="206"/>
      <c r="D150" s="199"/>
      <c r="E150" s="232"/>
      <c r="F150" s="224"/>
      <c r="G150" s="217"/>
      <c r="H150" s="184">
        <f>SUM(H151:H155)</f>
        <v>0</v>
      </c>
      <c r="I150" s="179">
        <f t="shared" ref="I150:K150" si="858">SUM(I151:I155)</f>
        <v>0</v>
      </c>
      <c r="J150" s="179">
        <f t="shared" si="858"/>
        <v>0</v>
      </c>
      <c r="K150" s="179">
        <f t="shared" si="858"/>
        <v>0</v>
      </c>
      <c r="L150" s="179"/>
      <c r="M150" s="206"/>
      <c r="N150" s="184">
        <f t="shared" ref="N150:Q150" si="859">SUM(N151:N155)</f>
        <v>0</v>
      </c>
      <c r="O150" s="179">
        <f t="shared" si="859"/>
        <v>0</v>
      </c>
      <c r="P150" s="179">
        <f t="shared" si="859"/>
        <v>0</v>
      </c>
      <c r="Q150" s="179">
        <f t="shared" si="859"/>
        <v>0</v>
      </c>
      <c r="R150" s="179"/>
      <c r="S150" s="179"/>
      <c r="T150" s="184">
        <f t="shared" ref="T150" si="860">SUM(T151:T155)</f>
        <v>0</v>
      </c>
      <c r="U150" s="179"/>
      <c r="V150" s="179">
        <f t="shared" ref="V150" si="861">SUM(V151:V155)</f>
        <v>0</v>
      </c>
      <c r="W150" s="179"/>
      <c r="X150" s="179">
        <f t="shared" ref="X150" si="862">SUM(X151:X155)</f>
        <v>0</v>
      </c>
      <c r="Y150" s="206"/>
      <c r="Z150" s="179">
        <f t="shared" si="794"/>
        <v>0</v>
      </c>
      <c r="AA150" s="206"/>
      <c r="AB150" s="179"/>
      <c r="AC150" s="179"/>
      <c r="AD150" s="179"/>
      <c r="AE150" s="179"/>
      <c r="AF150" s="232"/>
      <c r="AG150" s="224"/>
      <c r="AH150" s="217"/>
      <c r="AI150" s="184">
        <f t="shared" ref="AI150:AL150" si="863">SUM(AI151:AI155)</f>
        <v>0</v>
      </c>
      <c r="AJ150" s="179">
        <f t="shared" si="863"/>
        <v>0</v>
      </c>
      <c r="AK150" s="179">
        <f t="shared" si="863"/>
        <v>0</v>
      </c>
      <c r="AL150" s="179">
        <f t="shared" si="863"/>
        <v>0</v>
      </c>
      <c r="AM150" s="179"/>
      <c r="AN150" s="179"/>
      <c r="AO150" s="232"/>
      <c r="AP150" s="224"/>
      <c r="AQ150" s="217"/>
      <c r="AR150" s="184">
        <f t="shared" ref="AR150:AU150" si="864">SUM(AR151:AR155)</f>
        <v>0</v>
      </c>
      <c r="AS150" s="179">
        <f t="shared" si="864"/>
        <v>0</v>
      </c>
      <c r="AT150" s="179">
        <f t="shared" si="864"/>
        <v>0</v>
      </c>
      <c r="AU150" s="179">
        <f t="shared" si="864"/>
        <v>0</v>
      </c>
      <c r="AV150" s="179"/>
      <c r="AW150" s="179"/>
      <c r="AX150" s="184">
        <f>SUM(AX151:AX155)</f>
        <v>0</v>
      </c>
      <c r="AY150" s="179"/>
      <c r="AZ150" s="179">
        <f>SUM(AZ151:AZ155)</f>
        <v>0</v>
      </c>
      <c r="BA150" s="179"/>
      <c r="BB150" s="179">
        <f>SUM(BB151:BB155)</f>
        <v>0</v>
      </c>
      <c r="BC150" s="179"/>
      <c r="BD150" s="179">
        <f t="shared" ref="BD150" si="865">SUM(BD151:BD155)</f>
        <v>0</v>
      </c>
      <c r="BE150" s="179"/>
      <c r="BF150" s="179"/>
      <c r="BG150" s="179"/>
      <c r="BH150" s="179"/>
      <c r="BI150" s="179"/>
      <c r="BJ150" s="78"/>
      <c r="BK150" s="78"/>
      <c r="BL150" s="232"/>
      <c r="BM150" s="224"/>
      <c r="BN150" s="217"/>
      <c r="BO150" s="184">
        <f>SUM(BO151:BO155)</f>
        <v>0</v>
      </c>
      <c r="BP150" s="179">
        <f t="shared" ref="BP150:BR150" si="866">SUM(BP151:BP155)</f>
        <v>0</v>
      </c>
      <c r="BQ150" s="179">
        <f t="shared" si="866"/>
        <v>0</v>
      </c>
      <c r="BR150" s="179">
        <f t="shared" si="866"/>
        <v>0</v>
      </c>
      <c r="BS150" s="179"/>
      <c r="BT150" s="78"/>
      <c r="BU150" s="232"/>
      <c r="BV150" s="224"/>
      <c r="BW150" s="217"/>
      <c r="BX150" s="184">
        <f>SUM(BX151:BX155)</f>
        <v>0</v>
      </c>
      <c r="BY150" s="179">
        <f t="shared" ref="BY150:CA150" si="867">SUM(BY151:BY155)</f>
        <v>0</v>
      </c>
      <c r="BZ150" s="179">
        <f t="shared" si="867"/>
        <v>0</v>
      </c>
      <c r="CA150" s="179">
        <f t="shared" si="867"/>
        <v>0</v>
      </c>
      <c r="CB150" s="179"/>
      <c r="CC150" s="78"/>
      <c r="CD150" s="184">
        <f>SUM(CD151:CD155)</f>
        <v>0</v>
      </c>
      <c r="CE150" s="179">
        <f>SUM(CE151:CE155)</f>
        <v>0</v>
      </c>
      <c r="CF150" s="179">
        <f>SUM(CF151:CF155)</f>
        <v>0</v>
      </c>
      <c r="CG150" s="179">
        <f t="shared" ref="CG150" si="868">SUM(CG151:CG155)</f>
        <v>0</v>
      </c>
      <c r="CH150" s="179"/>
      <c r="CI150" s="78"/>
      <c r="CJ150" s="184">
        <f>SUM(CJ151:CJ155)</f>
        <v>0</v>
      </c>
      <c r="CK150" s="179"/>
      <c r="CL150" s="179">
        <f>SUM(CL151:CL155)</f>
        <v>0</v>
      </c>
      <c r="CM150" s="179"/>
      <c r="CN150" s="179">
        <f>SUM(CN151:CN155)</f>
        <v>0</v>
      </c>
      <c r="CO150" s="179"/>
      <c r="CP150" s="179">
        <f t="shared" ref="CP150" si="869">SUM(CP151:CP155)</f>
        <v>0</v>
      </c>
      <c r="CQ150" s="179"/>
      <c r="CR150" s="179"/>
    </row>
    <row r="151" spans="1:96" x14ac:dyDescent="0.35">
      <c r="B151" s="201" t="s">
        <v>191</v>
      </c>
      <c r="C151" s="207"/>
      <c r="D151" s="243"/>
      <c r="E151" s="244"/>
      <c r="F151" s="245"/>
      <c r="G151" s="246"/>
      <c r="H151" s="247"/>
      <c r="I151" s="247"/>
      <c r="J151" s="248"/>
      <c r="K151" s="265">
        <f>F151*G151</f>
        <v>0</v>
      </c>
      <c r="L151" s="180"/>
      <c r="M151" s="207"/>
      <c r="N151" s="248"/>
      <c r="O151" s="248"/>
      <c r="P151" s="248"/>
      <c r="Q151" s="186">
        <f t="shared" ref="Q151:Q155" si="870">SUM(N151:P151)</f>
        <v>0</v>
      </c>
      <c r="R151" s="180"/>
      <c r="S151" s="179"/>
      <c r="T151" s="248"/>
      <c r="U151" s="187"/>
      <c r="V151" s="248"/>
      <c r="W151" s="187"/>
      <c r="X151" s="248"/>
      <c r="Y151" s="264"/>
      <c r="Z151" s="186">
        <f t="shared" si="794"/>
        <v>0</v>
      </c>
      <c r="AA151" s="264"/>
      <c r="AB151" s="180"/>
      <c r="AC151" s="180"/>
      <c r="AD151" s="180"/>
      <c r="AE151" s="179"/>
      <c r="AF151" s="233">
        <f>BL151</f>
        <v>0</v>
      </c>
      <c r="AG151" s="225">
        <f t="shared" ref="AG151:AG155" si="871">BM151</f>
        <v>0</v>
      </c>
      <c r="AH151" s="234">
        <f t="shared" ref="AH151:AH155" si="872">BN151</f>
        <v>0</v>
      </c>
      <c r="AI151" s="185">
        <f t="shared" ref="AI151:AI155" si="873">BO151</f>
        <v>0</v>
      </c>
      <c r="AJ151" s="185">
        <f t="shared" ref="AJ151:AJ155" si="874">BP151</f>
        <v>0</v>
      </c>
      <c r="AK151" s="186">
        <f t="shared" ref="AK151:AK155" si="875">BQ151</f>
        <v>0</v>
      </c>
      <c r="AL151" s="186">
        <f t="shared" ref="AL151:AL155" si="876">SUM(AI151:AK151)</f>
        <v>0</v>
      </c>
      <c r="AM151" s="180"/>
      <c r="AN151" s="180"/>
      <c r="AO151" s="233">
        <f>BU151</f>
        <v>0</v>
      </c>
      <c r="AP151" s="225">
        <f t="shared" ref="AP151:AP155" si="877">BV151</f>
        <v>0</v>
      </c>
      <c r="AQ151" s="234">
        <f t="shared" ref="AQ151:AQ155" si="878">BW151</f>
        <v>0</v>
      </c>
      <c r="AR151" s="185">
        <f t="shared" ref="AR151:AR155" si="879">BX151</f>
        <v>0</v>
      </c>
      <c r="AS151" s="185">
        <f t="shared" ref="AS151:AS155" si="880">BY151</f>
        <v>0</v>
      </c>
      <c r="AT151" s="186">
        <f t="shared" ref="AT151:AT155" si="881">BZ151</f>
        <v>0</v>
      </c>
      <c r="AU151" s="186">
        <f t="shared" ref="AU151:AU155" si="882">SUM(AR151:AT151)</f>
        <v>0</v>
      </c>
      <c r="AV151" s="180"/>
      <c r="AW151" s="180"/>
      <c r="AX151" s="186">
        <f>T151+AI151+AR151</f>
        <v>0</v>
      </c>
      <c r="AY151" s="187"/>
      <c r="AZ151" s="185">
        <f>V151+AJ151+AS151</f>
        <v>0</v>
      </c>
      <c r="BA151" s="187"/>
      <c r="BB151" s="186">
        <f>X151+AK151+AT151</f>
        <v>0</v>
      </c>
      <c r="BC151" s="187"/>
      <c r="BD151" s="186">
        <f t="shared" ref="BD151:BD155" si="883">SUM(AX151:BB151)</f>
        <v>0</v>
      </c>
      <c r="BE151" s="187"/>
      <c r="BF151" s="180"/>
      <c r="BG151" s="180"/>
      <c r="BH151" s="180"/>
      <c r="BI151" s="180"/>
      <c r="BL151" s="244"/>
      <c r="BM151" s="245"/>
      <c r="BN151" s="246"/>
      <c r="BO151" s="247"/>
      <c r="BP151" s="247"/>
      <c r="BQ151" s="248"/>
      <c r="BR151" s="265">
        <f>BM151*BN151</f>
        <v>0</v>
      </c>
      <c r="BS151" s="180"/>
      <c r="BU151" s="244"/>
      <c r="BV151" s="245"/>
      <c r="BW151" s="246"/>
      <c r="BX151" s="247"/>
      <c r="BY151" s="247"/>
      <c r="BZ151" s="248"/>
      <c r="CA151" s="265">
        <f>BV151*BW151</f>
        <v>0</v>
      </c>
      <c r="CB151" s="180"/>
      <c r="CD151" s="186">
        <f t="shared" ref="CD151:CF155" si="884">H151+BO151+BX151</f>
        <v>0</v>
      </c>
      <c r="CE151" s="185">
        <f t="shared" si="884"/>
        <v>0</v>
      </c>
      <c r="CF151" s="186">
        <f t="shared" si="884"/>
        <v>0</v>
      </c>
      <c r="CG151" s="186">
        <f t="shared" ref="CG151:CG155" si="885">SUM(CD151:CF151)</f>
        <v>0</v>
      </c>
      <c r="CH151" s="180"/>
      <c r="CJ151" s="186">
        <f>T151+BO151+BX151</f>
        <v>0</v>
      </c>
      <c r="CK151" s="187"/>
      <c r="CL151" s="186">
        <f>V151+BP151+BY151</f>
        <v>0</v>
      </c>
      <c r="CM151" s="187"/>
      <c r="CN151" s="186">
        <f>X151+BQ151+BZ151</f>
        <v>0</v>
      </c>
      <c r="CO151" s="187"/>
      <c r="CP151" s="186">
        <f>CJ151+CL151+CN151</f>
        <v>0</v>
      </c>
      <c r="CQ151" s="187"/>
      <c r="CR151" s="180"/>
    </row>
    <row r="152" spans="1:96" x14ac:dyDescent="0.35">
      <c r="B152" s="201" t="s">
        <v>191</v>
      </c>
      <c r="C152" s="207"/>
      <c r="D152" s="243"/>
      <c r="E152" s="244"/>
      <c r="F152" s="245"/>
      <c r="G152" s="246"/>
      <c r="H152" s="247"/>
      <c r="I152" s="247"/>
      <c r="J152" s="248"/>
      <c r="K152" s="265">
        <f>F152*G152</f>
        <v>0</v>
      </c>
      <c r="L152" s="180"/>
      <c r="M152" s="207"/>
      <c r="N152" s="248"/>
      <c r="O152" s="248"/>
      <c r="P152" s="248"/>
      <c r="Q152" s="186">
        <f t="shared" si="870"/>
        <v>0</v>
      </c>
      <c r="R152" s="180"/>
      <c r="S152" s="179"/>
      <c r="T152" s="248"/>
      <c r="U152" s="187"/>
      <c r="V152" s="248"/>
      <c r="W152" s="187"/>
      <c r="X152" s="248"/>
      <c r="Y152" s="264"/>
      <c r="Z152" s="186">
        <f t="shared" si="794"/>
        <v>0</v>
      </c>
      <c r="AA152" s="264"/>
      <c r="AB152" s="180"/>
      <c r="AC152" s="180"/>
      <c r="AD152" s="180"/>
      <c r="AE152" s="179"/>
      <c r="AF152" s="233">
        <f t="shared" ref="AF152:AF155" si="886">BL152</f>
        <v>0</v>
      </c>
      <c r="AG152" s="225">
        <f t="shared" si="871"/>
        <v>0</v>
      </c>
      <c r="AH152" s="234">
        <f t="shared" si="872"/>
        <v>0</v>
      </c>
      <c r="AI152" s="185">
        <f t="shared" si="873"/>
        <v>0</v>
      </c>
      <c r="AJ152" s="185">
        <f t="shared" si="874"/>
        <v>0</v>
      </c>
      <c r="AK152" s="186">
        <f t="shared" si="875"/>
        <v>0</v>
      </c>
      <c r="AL152" s="186">
        <f t="shared" si="876"/>
        <v>0</v>
      </c>
      <c r="AM152" s="180"/>
      <c r="AN152" s="180"/>
      <c r="AO152" s="233">
        <f t="shared" ref="AO152:AO155" si="887">BU152</f>
        <v>0</v>
      </c>
      <c r="AP152" s="225">
        <f t="shared" si="877"/>
        <v>0</v>
      </c>
      <c r="AQ152" s="234">
        <f t="shared" si="878"/>
        <v>0</v>
      </c>
      <c r="AR152" s="185">
        <f t="shared" si="879"/>
        <v>0</v>
      </c>
      <c r="AS152" s="185">
        <f t="shared" si="880"/>
        <v>0</v>
      </c>
      <c r="AT152" s="186">
        <f t="shared" si="881"/>
        <v>0</v>
      </c>
      <c r="AU152" s="186">
        <f t="shared" si="882"/>
        <v>0</v>
      </c>
      <c r="AV152" s="180"/>
      <c r="AW152" s="180"/>
      <c r="AX152" s="186">
        <f>T152+AI152+AR152</f>
        <v>0</v>
      </c>
      <c r="AY152" s="187"/>
      <c r="AZ152" s="185">
        <f>V152+AJ152+AS152</f>
        <v>0</v>
      </c>
      <c r="BA152" s="187"/>
      <c r="BB152" s="186">
        <f>X152+AK152+AT152</f>
        <v>0</v>
      </c>
      <c r="BC152" s="187"/>
      <c r="BD152" s="186">
        <f t="shared" si="883"/>
        <v>0</v>
      </c>
      <c r="BE152" s="187"/>
      <c r="BF152" s="180"/>
      <c r="BG152" s="180"/>
      <c r="BH152" s="180"/>
      <c r="BI152" s="180"/>
      <c r="BL152" s="244"/>
      <c r="BM152" s="245"/>
      <c r="BN152" s="246"/>
      <c r="BO152" s="247"/>
      <c r="BP152" s="247"/>
      <c r="BQ152" s="248"/>
      <c r="BR152" s="265">
        <f>BM152*BN152</f>
        <v>0</v>
      </c>
      <c r="BS152" s="180"/>
      <c r="BU152" s="244"/>
      <c r="BV152" s="245"/>
      <c r="BW152" s="246"/>
      <c r="BX152" s="247"/>
      <c r="BY152" s="247"/>
      <c r="BZ152" s="248"/>
      <c r="CA152" s="265">
        <f>BV152*BW152</f>
        <v>0</v>
      </c>
      <c r="CB152" s="180"/>
      <c r="CD152" s="186">
        <f t="shared" si="884"/>
        <v>0</v>
      </c>
      <c r="CE152" s="185">
        <f t="shared" si="884"/>
        <v>0</v>
      </c>
      <c r="CF152" s="186">
        <f t="shared" si="884"/>
        <v>0</v>
      </c>
      <c r="CG152" s="186">
        <f t="shared" si="885"/>
        <v>0</v>
      </c>
      <c r="CH152" s="180"/>
      <c r="CJ152" s="186">
        <f>T152+BO152+BX152</f>
        <v>0</v>
      </c>
      <c r="CK152" s="187"/>
      <c r="CL152" s="186">
        <f>V152+BP152+BY152</f>
        <v>0</v>
      </c>
      <c r="CM152" s="187"/>
      <c r="CN152" s="186">
        <f>X152+BQ152+BZ152</f>
        <v>0</v>
      </c>
      <c r="CO152" s="187"/>
      <c r="CP152" s="186">
        <f t="shared" ref="CP152:CP155" si="888">CJ152+CL152+CN152</f>
        <v>0</v>
      </c>
      <c r="CQ152" s="187"/>
      <c r="CR152" s="180"/>
    </row>
    <row r="153" spans="1:96" x14ac:dyDescent="0.35">
      <c r="B153" s="201" t="s">
        <v>191</v>
      </c>
      <c r="C153" s="207"/>
      <c r="D153" s="243"/>
      <c r="E153" s="244"/>
      <c r="F153" s="245"/>
      <c r="G153" s="246"/>
      <c r="H153" s="247"/>
      <c r="I153" s="247"/>
      <c r="J153" s="248"/>
      <c r="K153" s="265">
        <f t="shared" ref="K153:K155" si="889">F153*G153</f>
        <v>0</v>
      </c>
      <c r="L153" s="180"/>
      <c r="M153" s="207"/>
      <c r="N153" s="248"/>
      <c r="O153" s="248"/>
      <c r="P153" s="248"/>
      <c r="Q153" s="186">
        <f t="shared" si="870"/>
        <v>0</v>
      </c>
      <c r="R153" s="180"/>
      <c r="S153" s="179"/>
      <c r="T153" s="248"/>
      <c r="U153" s="187"/>
      <c r="V153" s="248"/>
      <c r="W153" s="187"/>
      <c r="X153" s="248"/>
      <c r="Y153" s="264"/>
      <c r="Z153" s="186">
        <f t="shared" si="794"/>
        <v>0</v>
      </c>
      <c r="AA153" s="264"/>
      <c r="AB153" s="180"/>
      <c r="AC153" s="180"/>
      <c r="AD153" s="180"/>
      <c r="AE153" s="179"/>
      <c r="AF153" s="233">
        <f t="shared" si="886"/>
        <v>0</v>
      </c>
      <c r="AG153" s="225">
        <f t="shared" si="871"/>
        <v>0</v>
      </c>
      <c r="AH153" s="234">
        <f t="shared" si="872"/>
        <v>0</v>
      </c>
      <c r="AI153" s="185">
        <f t="shared" si="873"/>
        <v>0</v>
      </c>
      <c r="AJ153" s="185">
        <f t="shared" si="874"/>
        <v>0</v>
      </c>
      <c r="AK153" s="186">
        <f t="shared" si="875"/>
        <v>0</v>
      </c>
      <c r="AL153" s="186">
        <f t="shared" si="876"/>
        <v>0</v>
      </c>
      <c r="AM153" s="180"/>
      <c r="AN153" s="180"/>
      <c r="AO153" s="233">
        <f t="shared" si="887"/>
        <v>0</v>
      </c>
      <c r="AP153" s="225">
        <f t="shared" si="877"/>
        <v>0</v>
      </c>
      <c r="AQ153" s="234">
        <f t="shared" si="878"/>
        <v>0</v>
      </c>
      <c r="AR153" s="185">
        <f t="shared" si="879"/>
        <v>0</v>
      </c>
      <c r="AS153" s="185">
        <f t="shared" si="880"/>
        <v>0</v>
      </c>
      <c r="AT153" s="186">
        <f t="shared" si="881"/>
        <v>0</v>
      </c>
      <c r="AU153" s="186">
        <f t="shared" si="882"/>
        <v>0</v>
      </c>
      <c r="AV153" s="180"/>
      <c r="AW153" s="180"/>
      <c r="AX153" s="186">
        <f>T153+AI153+AR153</f>
        <v>0</v>
      </c>
      <c r="AY153" s="187"/>
      <c r="AZ153" s="185">
        <f>V153+AJ153+AS153</f>
        <v>0</v>
      </c>
      <c r="BA153" s="187"/>
      <c r="BB153" s="186">
        <f>X153+AK153+AT153</f>
        <v>0</v>
      </c>
      <c r="BC153" s="187"/>
      <c r="BD153" s="186">
        <f t="shared" si="883"/>
        <v>0</v>
      </c>
      <c r="BE153" s="187"/>
      <c r="BF153" s="180"/>
      <c r="BG153" s="180"/>
      <c r="BH153" s="180"/>
      <c r="BI153" s="180"/>
      <c r="BL153" s="244"/>
      <c r="BM153" s="245"/>
      <c r="BN153" s="246"/>
      <c r="BO153" s="247"/>
      <c r="BP153" s="247"/>
      <c r="BQ153" s="248"/>
      <c r="BR153" s="265">
        <f t="shared" ref="BR153:BR155" si="890">BM153*BN153</f>
        <v>0</v>
      </c>
      <c r="BS153" s="180"/>
      <c r="BU153" s="244"/>
      <c r="BV153" s="245"/>
      <c r="BW153" s="246"/>
      <c r="BX153" s="247"/>
      <c r="BY153" s="247"/>
      <c r="BZ153" s="248"/>
      <c r="CA153" s="265">
        <f t="shared" ref="CA153:CA155" si="891">BV153*BW153</f>
        <v>0</v>
      </c>
      <c r="CB153" s="180"/>
      <c r="CD153" s="186">
        <f t="shared" si="884"/>
        <v>0</v>
      </c>
      <c r="CE153" s="185">
        <f t="shared" si="884"/>
        <v>0</v>
      </c>
      <c r="CF153" s="186">
        <f t="shared" si="884"/>
        <v>0</v>
      </c>
      <c r="CG153" s="186">
        <f t="shared" si="885"/>
        <v>0</v>
      </c>
      <c r="CH153" s="180"/>
      <c r="CJ153" s="186">
        <f>T153+BO153+BX153</f>
        <v>0</v>
      </c>
      <c r="CK153" s="187"/>
      <c r="CL153" s="186">
        <f>V153+BP153+BY153</f>
        <v>0</v>
      </c>
      <c r="CM153" s="187"/>
      <c r="CN153" s="186">
        <f>X153+BQ153+BZ153</f>
        <v>0</v>
      </c>
      <c r="CO153" s="187"/>
      <c r="CP153" s="186">
        <f t="shared" si="888"/>
        <v>0</v>
      </c>
      <c r="CQ153" s="187"/>
      <c r="CR153" s="180"/>
    </row>
    <row r="154" spans="1:96" x14ac:dyDescent="0.35">
      <c r="B154" s="201" t="s">
        <v>191</v>
      </c>
      <c r="C154" s="207"/>
      <c r="D154" s="243"/>
      <c r="E154" s="244"/>
      <c r="F154" s="245"/>
      <c r="G154" s="246"/>
      <c r="H154" s="247"/>
      <c r="I154" s="247"/>
      <c r="J154" s="248"/>
      <c r="K154" s="265">
        <f t="shared" si="889"/>
        <v>0</v>
      </c>
      <c r="L154" s="180"/>
      <c r="M154" s="207"/>
      <c r="N154" s="248"/>
      <c r="O154" s="248"/>
      <c r="P154" s="248"/>
      <c r="Q154" s="186">
        <f t="shared" si="870"/>
        <v>0</v>
      </c>
      <c r="R154" s="180"/>
      <c r="S154" s="179"/>
      <c r="T154" s="248"/>
      <c r="U154" s="187"/>
      <c r="V154" s="248"/>
      <c r="W154" s="187"/>
      <c r="X154" s="248"/>
      <c r="Y154" s="264"/>
      <c r="Z154" s="186">
        <f t="shared" si="794"/>
        <v>0</v>
      </c>
      <c r="AA154" s="264"/>
      <c r="AB154" s="180"/>
      <c r="AC154" s="180"/>
      <c r="AD154" s="180"/>
      <c r="AE154" s="179"/>
      <c r="AF154" s="233">
        <f t="shared" si="886"/>
        <v>0</v>
      </c>
      <c r="AG154" s="225">
        <f t="shared" si="871"/>
        <v>0</v>
      </c>
      <c r="AH154" s="234">
        <f t="shared" si="872"/>
        <v>0</v>
      </c>
      <c r="AI154" s="185">
        <f t="shared" si="873"/>
        <v>0</v>
      </c>
      <c r="AJ154" s="185">
        <f t="shared" si="874"/>
        <v>0</v>
      </c>
      <c r="AK154" s="186">
        <f t="shared" si="875"/>
        <v>0</v>
      </c>
      <c r="AL154" s="186">
        <f t="shared" si="876"/>
        <v>0</v>
      </c>
      <c r="AM154" s="180"/>
      <c r="AN154" s="180"/>
      <c r="AO154" s="233">
        <f t="shared" si="887"/>
        <v>0</v>
      </c>
      <c r="AP154" s="225">
        <f t="shared" si="877"/>
        <v>0</v>
      </c>
      <c r="AQ154" s="234">
        <f t="shared" si="878"/>
        <v>0</v>
      </c>
      <c r="AR154" s="185">
        <f t="shared" si="879"/>
        <v>0</v>
      </c>
      <c r="AS154" s="185">
        <f t="shared" si="880"/>
        <v>0</v>
      </c>
      <c r="AT154" s="186">
        <f t="shared" si="881"/>
        <v>0</v>
      </c>
      <c r="AU154" s="186">
        <f t="shared" si="882"/>
        <v>0</v>
      </c>
      <c r="AV154" s="180"/>
      <c r="AW154" s="180"/>
      <c r="AX154" s="186">
        <f>T154+AI154+AR154</f>
        <v>0</v>
      </c>
      <c r="AY154" s="187"/>
      <c r="AZ154" s="185">
        <f>V154+AJ154+AS154</f>
        <v>0</v>
      </c>
      <c r="BA154" s="187"/>
      <c r="BB154" s="186">
        <f>X154+AK154+AT154</f>
        <v>0</v>
      </c>
      <c r="BC154" s="187"/>
      <c r="BD154" s="186">
        <f t="shared" si="883"/>
        <v>0</v>
      </c>
      <c r="BE154" s="187"/>
      <c r="BF154" s="180"/>
      <c r="BG154" s="180"/>
      <c r="BH154" s="180"/>
      <c r="BI154" s="180"/>
      <c r="BL154" s="244"/>
      <c r="BM154" s="245"/>
      <c r="BN154" s="246"/>
      <c r="BO154" s="247"/>
      <c r="BP154" s="247"/>
      <c r="BQ154" s="248"/>
      <c r="BR154" s="265">
        <f t="shared" si="890"/>
        <v>0</v>
      </c>
      <c r="BS154" s="180"/>
      <c r="BU154" s="244"/>
      <c r="BV154" s="245"/>
      <c r="BW154" s="246"/>
      <c r="BX154" s="247"/>
      <c r="BY154" s="247"/>
      <c r="BZ154" s="248"/>
      <c r="CA154" s="265">
        <f t="shared" si="891"/>
        <v>0</v>
      </c>
      <c r="CB154" s="180"/>
      <c r="CD154" s="186">
        <f t="shared" si="884"/>
        <v>0</v>
      </c>
      <c r="CE154" s="185">
        <f t="shared" si="884"/>
        <v>0</v>
      </c>
      <c r="CF154" s="186">
        <f t="shared" si="884"/>
        <v>0</v>
      </c>
      <c r="CG154" s="186">
        <f t="shared" si="885"/>
        <v>0</v>
      </c>
      <c r="CH154" s="180"/>
      <c r="CJ154" s="186">
        <f>T154+BO154+BX154</f>
        <v>0</v>
      </c>
      <c r="CK154" s="187"/>
      <c r="CL154" s="186">
        <f>V154+BP154+BY154</f>
        <v>0</v>
      </c>
      <c r="CM154" s="187"/>
      <c r="CN154" s="186">
        <f>X154+BQ154+BZ154</f>
        <v>0</v>
      </c>
      <c r="CO154" s="187"/>
      <c r="CP154" s="186">
        <f t="shared" si="888"/>
        <v>0</v>
      </c>
      <c r="CQ154" s="187"/>
      <c r="CR154" s="180"/>
    </row>
    <row r="155" spans="1:96" x14ac:dyDescent="0.35">
      <c r="B155" s="201" t="s">
        <v>191</v>
      </c>
      <c r="C155" s="207"/>
      <c r="D155" s="243"/>
      <c r="E155" s="244"/>
      <c r="F155" s="245"/>
      <c r="G155" s="246"/>
      <c r="H155" s="247"/>
      <c r="I155" s="247"/>
      <c r="J155" s="248"/>
      <c r="K155" s="265">
        <f t="shared" si="889"/>
        <v>0</v>
      </c>
      <c r="L155" s="180"/>
      <c r="M155" s="207"/>
      <c r="N155" s="248"/>
      <c r="O155" s="248"/>
      <c r="P155" s="248"/>
      <c r="Q155" s="186">
        <f t="shared" si="870"/>
        <v>0</v>
      </c>
      <c r="R155" s="180"/>
      <c r="S155" s="179"/>
      <c r="T155" s="248"/>
      <c r="U155" s="187"/>
      <c r="V155" s="248"/>
      <c r="W155" s="187"/>
      <c r="X155" s="248"/>
      <c r="Y155" s="264"/>
      <c r="Z155" s="186">
        <f t="shared" si="794"/>
        <v>0</v>
      </c>
      <c r="AA155" s="264"/>
      <c r="AB155" s="180"/>
      <c r="AC155" s="180"/>
      <c r="AD155" s="180"/>
      <c r="AE155" s="179"/>
      <c r="AF155" s="233">
        <f t="shared" si="886"/>
        <v>0</v>
      </c>
      <c r="AG155" s="225">
        <f t="shared" si="871"/>
        <v>0</v>
      </c>
      <c r="AH155" s="234">
        <f t="shared" si="872"/>
        <v>0</v>
      </c>
      <c r="AI155" s="185">
        <f t="shared" si="873"/>
        <v>0</v>
      </c>
      <c r="AJ155" s="185">
        <f t="shared" si="874"/>
        <v>0</v>
      </c>
      <c r="AK155" s="186">
        <f t="shared" si="875"/>
        <v>0</v>
      </c>
      <c r="AL155" s="186">
        <f t="shared" si="876"/>
        <v>0</v>
      </c>
      <c r="AM155" s="180"/>
      <c r="AN155" s="180"/>
      <c r="AO155" s="233">
        <f t="shared" si="887"/>
        <v>0</v>
      </c>
      <c r="AP155" s="225">
        <f t="shared" si="877"/>
        <v>0</v>
      </c>
      <c r="AQ155" s="234">
        <f t="shared" si="878"/>
        <v>0</v>
      </c>
      <c r="AR155" s="185">
        <f t="shared" si="879"/>
        <v>0</v>
      </c>
      <c r="AS155" s="185">
        <f t="shared" si="880"/>
        <v>0</v>
      </c>
      <c r="AT155" s="186">
        <f t="shared" si="881"/>
        <v>0</v>
      </c>
      <c r="AU155" s="186">
        <f t="shared" si="882"/>
        <v>0</v>
      </c>
      <c r="AV155" s="180"/>
      <c r="AW155" s="180"/>
      <c r="AX155" s="186">
        <f>T155+AI155+AR155</f>
        <v>0</v>
      </c>
      <c r="AY155" s="187"/>
      <c r="AZ155" s="185">
        <f>V155+AJ155+AS155</f>
        <v>0</v>
      </c>
      <c r="BA155" s="187"/>
      <c r="BB155" s="186">
        <f>X155+AK155+AT155</f>
        <v>0</v>
      </c>
      <c r="BC155" s="187"/>
      <c r="BD155" s="186">
        <f t="shared" si="883"/>
        <v>0</v>
      </c>
      <c r="BE155" s="187"/>
      <c r="BF155" s="180"/>
      <c r="BG155" s="180"/>
      <c r="BH155" s="180"/>
      <c r="BI155" s="180"/>
      <c r="BL155" s="244"/>
      <c r="BM155" s="245"/>
      <c r="BN155" s="246"/>
      <c r="BO155" s="247"/>
      <c r="BP155" s="247"/>
      <c r="BQ155" s="248"/>
      <c r="BR155" s="265">
        <f t="shared" si="890"/>
        <v>0</v>
      </c>
      <c r="BS155" s="180"/>
      <c r="BU155" s="244"/>
      <c r="BV155" s="245"/>
      <c r="BW155" s="246"/>
      <c r="BX155" s="247"/>
      <c r="BY155" s="247"/>
      <c r="BZ155" s="248"/>
      <c r="CA155" s="265">
        <f t="shared" si="891"/>
        <v>0</v>
      </c>
      <c r="CB155" s="180"/>
      <c r="CD155" s="186">
        <f t="shared" si="884"/>
        <v>0</v>
      </c>
      <c r="CE155" s="185">
        <f t="shared" si="884"/>
        <v>0</v>
      </c>
      <c r="CF155" s="186">
        <f t="shared" si="884"/>
        <v>0</v>
      </c>
      <c r="CG155" s="186">
        <f t="shared" si="885"/>
        <v>0</v>
      </c>
      <c r="CH155" s="180"/>
      <c r="CJ155" s="186">
        <f>T155+BO155+BX155</f>
        <v>0</v>
      </c>
      <c r="CK155" s="187"/>
      <c r="CL155" s="186">
        <f>V155+BP155+BY155</f>
        <v>0</v>
      </c>
      <c r="CM155" s="187"/>
      <c r="CN155" s="186">
        <f>X155+BQ155+BZ155</f>
        <v>0</v>
      </c>
      <c r="CO155" s="187"/>
      <c r="CP155" s="186">
        <f t="shared" si="888"/>
        <v>0</v>
      </c>
      <c r="CQ155" s="187"/>
      <c r="CR155" s="180"/>
    </row>
    <row r="156" spans="1:96" s="79" customFormat="1" x14ac:dyDescent="0.35">
      <c r="A156" s="190">
        <v>5.4</v>
      </c>
      <c r="B156" s="200" t="s">
        <v>169</v>
      </c>
      <c r="C156" s="206"/>
      <c r="D156" s="199"/>
      <c r="E156" s="232"/>
      <c r="F156" s="224"/>
      <c r="G156" s="217"/>
      <c r="H156" s="184">
        <f t="shared" ref="H156:J156" si="892">SUM(H157:H161)</f>
        <v>0</v>
      </c>
      <c r="I156" s="179">
        <f t="shared" si="892"/>
        <v>0</v>
      </c>
      <c r="J156" s="179">
        <f t="shared" si="892"/>
        <v>0</v>
      </c>
      <c r="K156" s="179">
        <f t="shared" ref="K156" si="893">SUM(K157:K161)</f>
        <v>0</v>
      </c>
      <c r="L156" s="179"/>
      <c r="M156" s="206"/>
      <c r="N156" s="184">
        <f t="shared" ref="N156:Q156" si="894">SUM(N157:N161)</f>
        <v>0</v>
      </c>
      <c r="O156" s="179">
        <f t="shared" si="894"/>
        <v>0</v>
      </c>
      <c r="P156" s="179">
        <f t="shared" si="894"/>
        <v>0</v>
      </c>
      <c r="Q156" s="179">
        <f t="shared" si="894"/>
        <v>0</v>
      </c>
      <c r="R156" s="179"/>
      <c r="S156" s="179"/>
      <c r="T156" s="184">
        <f t="shared" ref="T156" si="895">SUM(T157:T161)</f>
        <v>0</v>
      </c>
      <c r="U156" s="179"/>
      <c r="V156" s="179">
        <f t="shared" ref="V156" si="896">SUM(V157:V161)</f>
        <v>0</v>
      </c>
      <c r="W156" s="179"/>
      <c r="X156" s="179">
        <f t="shared" ref="X156" si="897">SUM(X157:X161)</f>
        <v>0</v>
      </c>
      <c r="Y156" s="206"/>
      <c r="Z156" s="179">
        <f t="shared" si="794"/>
        <v>0</v>
      </c>
      <c r="AA156" s="206"/>
      <c r="AB156" s="179"/>
      <c r="AC156" s="179"/>
      <c r="AD156" s="179"/>
      <c r="AE156" s="179"/>
      <c r="AF156" s="232"/>
      <c r="AG156" s="224"/>
      <c r="AH156" s="217"/>
      <c r="AI156" s="184">
        <f t="shared" ref="AI156:AK156" si="898">SUM(AI157:AI161)</f>
        <v>0</v>
      </c>
      <c r="AJ156" s="179">
        <f t="shared" si="898"/>
        <v>0</v>
      </c>
      <c r="AK156" s="179">
        <f t="shared" si="898"/>
        <v>0</v>
      </c>
      <c r="AL156" s="179">
        <f t="shared" ref="AL156" si="899">SUM(AL157:AL161)</f>
        <v>0</v>
      </c>
      <c r="AM156" s="179"/>
      <c r="AN156" s="179"/>
      <c r="AO156" s="232"/>
      <c r="AP156" s="224"/>
      <c r="AQ156" s="217"/>
      <c r="AR156" s="184">
        <f t="shared" ref="AR156:AT156" si="900">SUM(AR157:AR161)</f>
        <v>0</v>
      </c>
      <c r="AS156" s="179">
        <f t="shared" si="900"/>
        <v>0</v>
      </c>
      <c r="AT156" s="179">
        <f t="shared" si="900"/>
        <v>0</v>
      </c>
      <c r="AU156" s="179">
        <f t="shared" ref="AU156" si="901">SUM(AU157:AU161)</f>
        <v>0</v>
      </c>
      <c r="AV156" s="179"/>
      <c r="AW156" s="179"/>
      <c r="AX156" s="184">
        <f>SUM(AX157:AX161)</f>
        <v>0</v>
      </c>
      <c r="AY156" s="179"/>
      <c r="AZ156" s="179">
        <f>SUM(AZ157:AZ161)</f>
        <v>0</v>
      </c>
      <c r="BA156" s="179"/>
      <c r="BB156" s="179">
        <f>SUM(BB157:BB161)</f>
        <v>0</v>
      </c>
      <c r="BC156" s="179"/>
      <c r="BD156" s="179">
        <f t="shared" ref="BD156" si="902">SUM(BD157:BD161)</f>
        <v>0</v>
      </c>
      <c r="BE156" s="179"/>
      <c r="BF156" s="179"/>
      <c r="BG156" s="179"/>
      <c r="BH156" s="179"/>
      <c r="BI156" s="179"/>
      <c r="BJ156" s="78"/>
      <c r="BK156" s="78"/>
      <c r="BL156" s="232"/>
      <c r="BM156" s="224"/>
      <c r="BN156" s="217"/>
      <c r="BO156" s="184">
        <f t="shared" ref="BO156:BR156" si="903">SUM(BO157:BO161)</f>
        <v>0</v>
      </c>
      <c r="BP156" s="179">
        <f t="shared" si="903"/>
        <v>0</v>
      </c>
      <c r="BQ156" s="179">
        <f t="shared" si="903"/>
        <v>0</v>
      </c>
      <c r="BR156" s="179">
        <f t="shared" si="903"/>
        <v>0</v>
      </c>
      <c r="BS156" s="179"/>
      <c r="BT156" s="78"/>
      <c r="BU156" s="232"/>
      <c r="BV156" s="224"/>
      <c r="BW156" s="217"/>
      <c r="BX156" s="184">
        <f t="shared" ref="BX156:CA156" si="904">SUM(BX157:BX161)</f>
        <v>0</v>
      </c>
      <c r="BY156" s="179">
        <f t="shared" si="904"/>
        <v>0</v>
      </c>
      <c r="BZ156" s="179">
        <f t="shared" si="904"/>
        <v>0</v>
      </c>
      <c r="CA156" s="179">
        <f t="shared" si="904"/>
        <v>0</v>
      </c>
      <c r="CB156" s="179"/>
      <c r="CC156" s="78"/>
      <c r="CD156" s="184">
        <f>SUM(CD157:CD161)</f>
        <v>0</v>
      </c>
      <c r="CE156" s="179">
        <f>SUM(CE157:CE161)</f>
        <v>0</v>
      </c>
      <c r="CF156" s="179">
        <f>SUM(CF157:CF161)</f>
        <v>0</v>
      </c>
      <c r="CG156" s="179">
        <f t="shared" ref="CG156" si="905">SUM(CG157:CG161)</f>
        <v>0</v>
      </c>
      <c r="CH156" s="179"/>
      <c r="CI156" s="78"/>
      <c r="CJ156" s="184">
        <f>SUM(CJ157:CJ161)</f>
        <v>0</v>
      </c>
      <c r="CK156" s="179"/>
      <c r="CL156" s="179">
        <f>SUM(CL157:CL161)</f>
        <v>0</v>
      </c>
      <c r="CM156" s="179"/>
      <c r="CN156" s="179">
        <f>SUM(CN157:CN161)</f>
        <v>0</v>
      </c>
      <c r="CO156" s="179"/>
      <c r="CP156" s="179">
        <f t="shared" ref="CP156" si="906">SUM(CP157:CP161)</f>
        <v>0</v>
      </c>
      <c r="CQ156" s="179"/>
      <c r="CR156" s="179"/>
    </row>
    <row r="157" spans="1:96" x14ac:dyDescent="0.35">
      <c r="B157" s="201" t="s">
        <v>191</v>
      </c>
      <c r="C157" s="207"/>
      <c r="D157" s="243"/>
      <c r="E157" s="244"/>
      <c r="F157" s="245"/>
      <c r="G157" s="246"/>
      <c r="H157" s="247"/>
      <c r="I157" s="247"/>
      <c r="J157" s="248"/>
      <c r="K157" s="265">
        <f>F157*G157</f>
        <v>0</v>
      </c>
      <c r="L157" s="180"/>
      <c r="M157" s="207"/>
      <c r="N157" s="248"/>
      <c r="O157" s="248"/>
      <c r="P157" s="248"/>
      <c r="Q157" s="186">
        <f t="shared" ref="Q157:Q161" si="907">SUM(N157:P157)</f>
        <v>0</v>
      </c>
      <c r="R157" s="180"/>
      <c r="S157" s="179"/>
      <c r="T157" s="248"/>
      <c r="U157" s="187"/>
      <c r="V157" s="248"/>
      <c r="W157" s="187"/>
      <c r="X157" s="248"/>
      <c r="Y157" s="264"/>
      <c r="Z157" s="186">
        <f t="shared" si="794"/>
        <v>0</v>
      </c>
      <c r="AA157" s="264"/>
      <c r="AB157" s="180"/>
      <c r="AC157" s="180"/>
      <c r="AD157" s="180"/>
      <c r="AE157" s="179"/>
      <c r="AF157" s="233">
        <f>BL157</f>
        <v>0</v>
      </c>
      <c r="AG157" s="225">
        <f t="shared" ref="AG157:AG161" si="908">BM157</f>
        <v>0</v>
      </c>
      <c r="AH157" s="234">
        <f t="shared" ref="AH157:AH161" si="909">BN157</f>
        <v>0</v>
      </c>
      <c r="AI157" s="185">
        <f t="shared" ref="AI157:AI161" si="910">BO157</f>
        <v>0</v>
      </c>
      <c r="AJ157" s="185">
        <f t="shared" ref="AJ157:AJ161" si="911">BP157</f>
        <v>0</v>
      </c>
      <c r="AK157" s="186">
        <f t="shared" ref="AK157:AK161" si="912">BQ157</f>
        <v>0</v>
      </c>
      <c r="AL157" s="186">
        <f t="shared" ref="AL157:AL161" si="913">SUM(AI157:AK157)</f>
        <v>0</v>
      </c>
      <c r="AM157" s="180"/>
      <c r="AN157" s="180"/>
      <c r="AO157" s="233">
        <f>BU157</f>
        <v>0</v>
      </c>
      <c r="AP157" s="225">
        <f t="shared" ref="AP157:AP161" si="914">BV157</f>
        <v>0</v>
      </c>
      <c r="AQ157" s="234">
        <f t="shared" ref="AQ157:AQ161" si="915">BW157</f>
        <v>0</v>
      </c>
      <c r="AR157" s="185">
        <f t="shared" ref="AR157:AR161" si="916">BX157</f>
        <v>0</v>
      </c>
      <c r="AS157" s="185">
        <f t="shared" ref="AS157:AS161" si="917">BY157</f>
        <v>0</v>
      </c>
      <c r="AT157" s="186">
        <f t="shared" ref="AT157:AT161" si="918">BZ157</f>
        <v>0</v>
      </c>
      <c r="AU157" s="186">
        <f t="shared" ref="AU157:AU161" si="919">SUM(AR157:AT157)</f>
        <v>0</v>
      </c>
      <c r="AV157" s="180"/>
      <c r="AW157" s="180"/>
      <c r="AX157" s="186">
        <f>T157+AI157+AR157</f>
        <v>0</v>
      </c>
      <c r="AY157" s="187"/>
      <c r="AZ157" s="185">
        <f>V157+AJ157+AS157</f>
        <v>0</v>
      </c>
      <c r="BA157" s="187"/>
      <c r="BB157" s="186">
        <f>X157+AK157+AT157</f>
        <v>0</v>
      </c>
      <c r="BC157" s="187"/>
      <c r="BD157" s="186">
        <f t="shared" ref="BD157:BD161" si="920">SUM(AX157:BB157)</f>
        <v>0</v>
      </c>
      <c r="BE157" s="187"/>
      <c r="BF157" s="180"/>
      <c r="BG157" s="180"/>
      <c r="BH157" s="180"/>
      <c r="BI157" s="180"/>
      <c r="BL157" s="244"/>
      <c r="BM157" s="245"/>
      <c r="BN157" s="246"/>
      <c r="BO157" s="247"/>
      <c r="BP157" s="247"/>
      <c r="BQ157" s="248"/>
      <c r="BR157" s="265">
        <f>BM157*BN157</f>
        <v>0</v>
      </c>
      <c r="BS157" s="180"/>
      <c r="BU157" s="244"/>
      <c r="BV157" s="245"/>
      <c r="BW157" s="246"/>
      <c r="BX157" s="247"/>
      <c r="BY157" s="247"/>
      <c r="BZ157" s="248"/>
      <c r="CA157" s="265">
        <f>BV157*BW157</f>
        <v>0</v>
      </c>
      <c r="CB157" s="180"/>
      <c r="CD157" s="186">
        <f t="shared" ref="CD157:CF161" si="921">H157+BO157+BX157</f>
        <v>0</v>
      </c>
      <c r="CE157" s="185">
        <f t="shared" si="921"/>
        <v>0</v>
      </c>
      <c r="CF157" s="186">
        <f t="shared" si="921"/>
        <v>0</v>
      </c>
      <c r="CG157" s="186">
        <f t="shared" ref="CG157:CG161" si="922">SUM(CD157:CF157)</f>
        <v>0</v>
      </c>
      <c r="CH157" s="180"/>
      <c r="CJ157" s="186">
        <f>T157+BO157+BX157</f>
        <v>0</v>
      </c>
      <c r="CK157" s="187"/>
      <c r="CL157" s="186">
        <f>V157+BP157+BY157</f>
        <v>0</v>
      </c>
      <c r="CM157" s="187"/>
      <c r="CN157" s="186">
        <f>X157+BQ157+BZ157</f>
        <v>0</v>
      </c>
      <c r="CO157" s="187"/>
      <c r="CP157" s="186">
        <f>CJ157+CL157+CN157</f>
        <v>0</v>
      </c>
      <c r="CQ157" s="187"/>
      <c r="CR157" s="180"/>
    </row>
    <row r="158" spans="1:96" x14ac:dyDescent="0.35">
      <c r="B158" s="201" t="s">
        <v>191</v>
      </c>
      <c r="C158" s="207"/>
      <c r="D158" s="243"/>
      <c r="E158" s="244"/>
      <c r="F158" s="245"/>
      <c r="G158" s="246"/>
      <c r="H158" s="247"/>
      <c r="I158" s="247"/>
      <c r="J158" s="248"/>
      <c r="K158" s="265">
        <f>F158*G158</f>
        <v>0</v>
      </c>
      <c r="L158" s="180"/>
      <c r="M158" s="207"/>
      <c r="N158" s="248"/>
      <c r="O158" s="248"/>
      <c r="P158" s="248"/>
      <c r="Q158" s="186">
        <f t="shared" si="907"/>
        <v>0</v>
      </c>
      <c r="R158" s="180"/>
      <c r="S158" s="179"/>
      <c r="T158" s="248"/>
      <c r="U158" s="187"/>
      <c r="V158" s="248"/>
      <c r="W158" s="187"/>
      <c r="X158" s="248"/>
      <c r="Y158" s="264"/>
      <c r="Z158" s="186">
        <f t="shared" si="794"/>
        <v>0</v>
      </c>
      <c r="AA158" s="264"/>
      <c r="AB158" s="180"/>
      <c r="AC158" s="180"/>
      <c r="AD158" s="180"/>
      <c r="AE158" s="179"/>
      <c r="AF158" s="233">
        <f t="shared" ref="AF158:AF161" si="923">BL158</f>
        <v>0</v>
      </c>
      <c r="AG158" s="225">
        <f t="shared" si="908"/>
        <v>0</v>
      </c>
      <c r="AH158" s="234">
        <f t="shared" si="909"/>
        <v>0</v>
      </c>
      <c r="AI158" s="185">
        <f t="shared" si="910"/>
        <v>0</v>
      </c>
      <c r="AJ158" s="185">
        <f t="shared" si="911"/>
        <v>0</v>
      </c>
      <c r="AK158" s="186">
        <f t="shared" si="912"/>
        <v>0</v>
      </c>
      <c r="AL158" s="186">
        <f t="shared" si="913"/>
        <v>0</v>
      </c>
      <c r="AM158" s="180"/>
      <c r="AN158" s="180"/>
      <c r="AO158" s="233">
        <f t="shared" ref="AO158:AO161" si="924">BU158</f>
        <v>0</v>
      </c>
      <c r="AP158" s="225">
        <f t="shared" si="914"/>
        <v>0</v>
      </c>
      <c r="AQ158" s="234">
        <f t="shared" si="915"/>
        <v>0</v>
      </c>
      <c r="AR158" s="185">
        <f t="shared" si="916"/>
        <v>0</v>
      </c>
      <c r="AS158" s="185">
        <f t="shared" si="917"/>
        <v>0</v>
      </c>
      <c r="AT158" s="186">
        <f t="shared" si="918"/>
        <v>0</v>
      </c>
      <c r="AU158" s="186">
        <f t="shared" si="919"/>
        <v>0</v>
      </c>
      <c r="AV158" s="180"/>
      <c r="AW158" s="180"/>
      <c r="AX158" s="186">
        <f>T158+AI158+AR158</f>
        <v>0</v>
      </c>
      <c r="AY158" s="187"/>
      <c r="AZ158" s="185">
        <f>V158+AJ158+AS158</f>
        <v>0</v>
      </c>
      <c r="BA158" s="187"/>
      <c r="BB158" s="186">
        <f>X158+AK158+AT158</f>
        <v>0</v>
      </c>
      <c r="BC158" s="187"/>
      <c r="BD158" s="186">
        <f t="shared" si="920"/>
        <v>0</v>
      </c>
      <c r="BE158" s="187"/>
      <c r="BF158" s="180"/>
      <c r="BG158" s="180"/>
      <c r="BH158" s="180"/>
      <c r="BI158" s="180"/>
      <c r="BL158" s="244"/>
      <c r="BM158" s="245"/>
      <c r="BN158" s="246"/>
      <c r="BO158" s="247"/>
      <c r="BP158" s="247"/>
      <c r="BQ158" s="248"/>
      <c r="BR158" s="265">
        <f>BM158*BN158</f>
        <v>0</v>
      </c>
      <c r="BS158" s="180"/>
      <c r="BU158" s="244"/>
      <c r="BV158" s="245"/>
      <c r="BW158" s="246"/>
      <c r="BX158" s="247"/>
      <c r="BY158" s="247"/>
      <c r="BZ158" s="248"/>
      <c r="CA158" s="265">
        <f>BV158*BW158</f>
        <v>0</v>
      </c>
      <c r="CB158" s="180"/>
      <c r="CD158" s="186">
        <f t="shared" si="921"/>
        <v>0</v>
      </c>
      <c r="CE158" s="185">
        <f t="shared" si="921"/>
        <v>0</v>
      </c>
      <c r="CF158" s="186">
        <f t="shared" si="921"/>
        <v>0</v>
      </c>
      <c r="CG158" s="186">
        <f t="shared" si="922"/>
        <v>0</v>
      </c>
      <c r="CH158" s="180"/>
      <c r="CJ158" s="186">
        <f>T158+BO158+BX158</f>
        <v>0</v>
      </c>
      <c r="CK158" s="187"/>
      <c r="CL158" s="186">
        <f>V158+BP158+BY158</f>
        <v>0</v>
      </c>
      <c r="CM158" s="187"/>
      <c r="CN158" s="186">
        <f>X158+BQ158+BZ158</f>
        <v>0</v>
      </c>
      <c r="CO158" s="187"/>
      <c r="CP158" s="186">
        <f t="shared" ref="CP158:CP161" si="925">CJ158+CL158+CN158</f>
        <v>0</v>
      </c>
      <c r="CQ158" s="187"/>
      <c r="CR158" s="180"/>
    </row>
    <row r="159" spans="1:96" x14ac:dyDescent="0.35">
      <c r="B159" s="201" t="s">
        <v>191</v>
      </c>
      <c r="C159" s="207"/>
      <c r="D159" s="243"/>
      <c r="E159" s="244"/>
      <c r="F159" s="245"/>
      <c r="G159" s="246"/>
      <c r="H159" s="247"/>
      <c r="I159" s="247"/>
      <c r="J159" s="248"/>
      <c r="K159" s="265">
        <f t="shared" ref="K159:K161" si="926">F159*G159</f>
        <v>0</v>
      </c>
      <c r="L159" s="180"/>
      <c r="M159" s="207"/>
      <c r="N159" s="248"/>
      <c r="O159" s="248"/>
      <c r="P159" s="248"/>
      <c r="Q159" s="186">
        <f t="shared" si="907"/>
        <v>0</v>
      </c>
      <c r="R159" s="180"/>
      <c r="S159" s="179"/>
      <c r="T159" s="248"/>
      <c r="U159" s="187"/>
      <c r="V159" s="248"/>
      <c r="W159" s="187"/>
      <c r="X159" s="248"/>
      <c r="Y159" s="264"/>
      <c r="Z159" s="186">
        <f t="shared" si="794"/>
        <v>0</v>
      </c>
      <c r="AA159" s="264"/>
      <c r="AB159" s="180"/>
      <c r="AC159" s="180"/>
      <c r="AD159" s="180"/>
      <c r="AE159" s="179"/>
      <c r="AF159" s="233">
        <f t="shared" si="923"/>
        <v>0</v>
      </c>
      <c r="AG159" s="225">
        <f t="shared" si="908"/>
        <v>0</v>
      </c>
      <c r="AH159" s="234">
        <f t="shared" si="909"/>
        <v>0</v>
      </c>
      <c r="AI159" s="185">
        <f t="shared" si="910"/>
        <v>0</v>
      </c>
      <c r="AJ159" s="185">
        <f t="shared" si="911"/>
        <v>0</v>
      </c>
      <c r="AK159" s="186">
        <f t="shared" si="912"/>
        <v>0</v>
      </c>
      <c r="AL159" s="186">
        <f t="shared" si="913"/>
        <v>0</v>
      </c>
      <c r="AM159" s="180"/>
      <c r="AN159" s="180"/>
      <c r="AO159" s="233">
        <f t="shared" si="924"/>
        <v>0</v>
      </c>
      <c r="AP159" s="225">
        <f t="shared" si="914"/>
        <v>0</v>
      </c>
      <c r="AQ159" s="234">
        <f t="shared" si="915"/>
        <v>0</v>
      </c>
      <c r="AR159" s="185">
        <f t="shared" si="916"/>
        <v>0</v>
      </c>
      <c r="AS159" s="185">
        <f t="shared" si="917"/>
        <v>0</v>
      </c>
      <c r="AT159" s="186">
        <f t="shared" si="918"/>
        <v>0</v>
      </c>
      <c r="AU159" s="186">
        <f t="shared" si="919"/>
        <v>0</v>
      </c>
      <c r="AV159" s="180"/>
      <c r="AW159" s="180"/>
      <c r="AX159" s="186">
        <f>T159+AI159+AR159</f>
        <v>0</v>
      </c>
      <c r="AY159" s="187"/>
      <c r="AZ159" s="185">
        <f>V159+AJ159+AS159</f>
        <v>0</v>
      </c>
      <c r="BA159" s="187"/>
      <c r="BB159" s="186">
        <f>X159+AK159+AT159</f>
        <v>0</v>
      </c>
      <c r="BC159" s="187"/>
      <c r="BD159" s="186">
        <f t="shared" si="920"/>
        <v>0</v>
      </c>
      <c r="BE159" s="187"/>
      <c r="BF159" s="180"/>
      <c r="BG159" s="180"/>
      <c r="BH159" s="180"/>
      <c r="BI159" s="180"/>
      <c r="BL159" s="244"/>
      <c r="BM159" s="245"/>
      <c r="BN159" s="246"/>
      <c r="BO159" s="247"/>
      <c r="BP159" s="247"/>
      <c r="BQ159" s="248"/>
      <c r="BR159" s="265">
        <f t="shared" ref="BR159:BR161" si="927">BM159*BN159</f>
        <v>0</v>
      </c>
      <c r="BS159" s="180"/>
      <c r="BU159" s="244"/>
      <c r="BV159" s="245"/>
      <c r="BW159" s="246"/>
      <c r="BX159" s="247"/>
      <c r="BY159" s="247"/>
      <c r="BZ159" s="248"/>
      <c r="CA159" s="265">
        <f t="shared" ref="CA159:CA161" si="928">BV159*BW159</f>
        <v>0</v>
      </c>
      <c r="CB159" s="180"/>
      <c r="CD159" s="186">
        <f t="shared" si="921"/>
        <v>0</v>
      </c>
      <c r="CE159" s="185">
        <f t="shared" si="921"/>
        <v>0</v>
      </c>
      <c r="CF159" s="186">
        <f t="shared" si="921"/>
        <v>0</v>
      </c>
      <c r="CG159" s="186">
        <f t="shared" si="922"/>
        <v>0</v>
      </c>
      <c r="CH159" s="180"/>
      <c r="CJ159" s="186">
        <f>T159+BO159+BX159</f>
        <v>0</v>
      </c>
      <c r="CK159" s="187"/>
      <c r="CL159" s="186">
        <f>V159+BP159+BY159</f>
        <v>0</v>
      </c>
      <c r="CM159" s="187"/>
      <c r="CN159" s="186">
        <f>X159+BQ159+BZ159</f>
        <v>0</v>
      </c>
      <c r="CO159" s="187"/>
      <c r="CP159" s="186">
        <f t="shared" si="925"/>
        <v>0</v>
      </c>
      <c r="CQ159" s="187"/>
      <c r="CR159" s="180"/>
    </row>
    <row r="160" spans="1:96" x14ac:dyDescent="0.35">
      <c r="B160" s="201" t="s">
        <v>191</v>
      </c>
      <c r="C160" s="207"/>
      <c r="D160" s="243"/>
      <c r="E160" s="244"/>
      <c r="F160" s="245"/>
      <c r="G160" s="246"/>
      <c r="H160" s="247"/>
      <c r="I160" s="247"/>
      <c r="J160" s="248"/>
      <c r="K160" s="265">
        <f t="shared" si="926"/>
        <v>0</v>
      </c>
      <c r="L160" s="180"/>
      <c r="M160" s="207"/>
      <c r="N160" s="248"/>
      <c r="O160" s="248"/>
      <c r="P160" s="248"/>
      <c r="Q160" s="186">
        <f t="shared" si="907"/>
        <v>0</v>
      </c>
      <c r="R160" s="180"/>
      <c r="S160" s="179"/>
      <c r="T160" s="248"/>
      <c r="U160" s="187"/>
      <c r="V160" s="248"/>
      <c r="W160" s="187"/>
      <c r="X160" s="248"/>
      <c r="Y160" s="264"/>
      <c r="Z160" s="186">
        <f t="shared" si="794"/>
        <v>0</v>
      </c>
      <c r="AA160" s="264"/>
      <c r="AB160" s="180"/>
      <c r="AC160" s="180"/>
      <c r="AD160" s="180"/>
      <c r="AE160" s="179"/>
      <c r="AF160" s="233">
        <f t="shared" si="923"/>
        <v>0</v>
      </c>
      <c r="AG160" s="225">
        <f t="shared" si="908"/>
        <v>0</v>
      </c>
      <c r="AH160" s="234">
        <f t="shared" si="909"/>
        <v>0</v>
      </c>
      <c r="AI160" s="185">
        <f t="shared" si="910"/>
        <v>0</v>
      </c>
      <c r="AJ160" s="185">
        <f t="shared" si="911"/>
        <v>0</v>
      </c>
      <c r="AK160" s="186">
        <f t="shared" si="912"/>
        <v>0</v>
      </c>
      <c r="AL160" s="186">
        <f t="shared" si="913"/>
        <v>0</v>
      </c>
      <c r="AM160" s="180"/>
      <c r="AN160" s="180"/>
      <c r="AO160" s="233">
        <f t="shared" si="924"/>
        <v>0</v>
      </c>
      <c r="AP160" s="225">
        <f t="shared" si="914"/>
        <v>0</v>
      </c>
      <c r="AQ160" s="234">
        <f t="shared" si="915"/>
        <v>0</v>
      </c>
      <c r="AR160" s="185">
        <f t="shared" si="916"/>
        <v>0</v>
      </c>
      <c r="AS160" s="185">
        <f t="shared" si="917"/>
        <v>0</v>
      </c>
      <c r="AT160" s="186">
        <f t="shared" si="918"/>
        <v>0</v>
      </c>
      <c r="AU160" s="186">
        <f t="shared" si="919"/>
        <v>0</v>
      </c>
      <c r="AV160" s="180"/>
      <c r="AW160" s="180"/>
      <c r="AX160" s="186">
        <f>T160+AI160+AR160</f>
        <v>0</v>
      </c>
      <c r="AY160" s="187"/>
      <c r="AZ160" s="185">
        <f>V160+AJ160+AS160</f>
        <v>0</v>
      </c>
      <c r="BA160" s="187"/>
      <c r="BB160" s="186">
        <f>X160+AK160+AT160</f>
        <v>0</v>
      </c>
      <c r="BC160" s="187"/>
      <c r="BD160" s="186">
        <f t="shared" si="920"/>
        <v>0</v>
      </c>
      <c r="BE160" s="187"/>
      <c r="BF160" s="180"/>
      <c r="BG160" s="180"/>
      <c r="BH160" s="180"/>
      <c r="BI160" s="180"/>
      <c r="BL160" s="244"/>
      <c r="BM160" s="245"/>
      <c r="BN160" s="246"/>
      <c r="BO160" s="247"/>
      <c r="BP160" s="247"/>
      <c r="BQ160" s="248"/>
      <c r="BR160" s="265">
        <f t="shared" si="927"/>
        <v>0</v>
      </c>
      <c r="BS160" s="180"/>
      <c r="BU160" s="244"/>
      <c r="BV160" s="245"/>
      <c r="BW160" s="246"/>
      <c r="BX160" s="247"/>
      <c r="BY160" s="247"/>
      <c r="BZ160" s="248"/>
      <c r="CA160" s="265">
        <f t="shared" si="928"/>
        <v>0</v>
      </c>
      <c r="CB160" s="180"/>
      <c r="CD160" s="186">
        <f t="shared" si="921"/>
        <v>0</v>
      </c>
      <c r="CE160" s="185">
        <f t="shared" si="921"/>
        <v>0</v>
      </c>
      <c r="CF160" s="186">
        <f t="shared" si="921"/>
        <v>0</v>
      </c>
      <c r="CG160" s="186">
        <f t="shared" si="922"/>
        <v>0</v>
      </c>
      <c r="CH160" s="180"/>
      <c r="CJ160" s="186">
        <f>T160+BO160+BX160</f>
        <v>0</v>
      </c>
      <c r="CK160" s="187"/>
      <c r="CL160" s="186">
        <f>V160+BP160+BY160</f>
        <v>0</v>
      </c>
      <c r="CM160" s="187"/>
      <c r="CN160" s="186">
        <f>X160+BQ160+BZ160</f>
        <v>0</v>
      </c>
      <c r="CO160" s="187"/>
      <c r="CP160" s="186">
        <f t="shared" si="925"/>
        <v>0</v>
      </c>
      <c r="CQ160" s="187"/>
      <c r="CR160" s="180"/>
    </row>
    <row r="161" spans="1:96" x14ac:dyDescent="0.35">
      <c r="B161" s="201" t="s">
        <v>191</v>
      </c>
      <c r="C161" s="207"/>
      <c r="D161" s="243"/>
      <c r="E161" s="244"/>
      <c r="F161" s="245"/>
      <c r="G161" s="246"/>
      <c r="H161" s="247"/>
      <c r="I161" s="247"/>
      <c r="J161" s="248"/>
      <c r="K161" s="265">
        <f t="shared" si="926"/>
        <v>0</v>
      </c>
      <c r="L161" s="180"/>
      <c r="M161" s="207"/>
      <c r="N161" s="248"/>
      <c r="O161" s="248"/>
      <c r="P161" s="248"/>
      <c r="Q161" s="186">
        <f t="shared" si="907"/>
        <v>0</v>
      </c>
      <c r="R161" s="180"/>
      <c r="S161" s="179"/>
      <c r="T161" s="248"/>
      <c r="U161" s="187"/>
      <c r="V161" s="248"/>
      <c r="W161" s="187"/>
      <c r="X161" s="248"/>
      <c r="Y161" s="264"/>
      <c r="Z161" s="186">
        <f t="shared" si="794"/>
        <v>0</v>
      </c>
      <c r="AA161" s="264"/>
      <c r="AB161" s="180"/>
      <c r="AC161" s="180"/>
      <c r="AD161" s="180"/>
      <c r="AE161" s="179"/>
      <c r="AF161" s="233">
        <f t="shared" si="923"/>
        <v>0</v>
      </c>
      <c r="AG161" s="225">
        <f t="shared" si="908"/>
        <v>0</v>
      </c>
      <c r="AH161" s="234">
        <f t="shared" si="909"/>
        <v>0</v>
      </c>
      <c r="AI161" s="185">
        <f t="shared" si="910"/>
        <v>0</v>
      </c>
      <c r="AJ161" s="185">
        <f t="shared" si="911"/>
        <v>0</v>
      </c>
      <c r="AK161" s="186">
        <f t="shared" si="912"/>
        <v>0</v>
      </c>
      <c r="AL161" s="186">
        <f t="shared" si="913"/>
        <v>0</v>
      </c>
      <c r="AM161" s="180"/>
      <c r="AN161" s="180"/>
      <c r="AO161" s="233">
        <f t="shared" si="924"/>
        <v>0</v>
      </c>
      <c r="AP161" s="225">
        <f t="shared" si="914"/>
        <v>0</v>
      </c>
      <c r="AQ161" s="234">
        <f t="shared" si="915"/>
        <v>0</v>
      </c>
      <c r="AR161" s="185">
        <f t="shared" si="916"/>
        <v>0</v>
      </c>
      <c r="AS161" s="185">
        <f t="shared" si="917"/>
        <v>0</v>
      </c>
      <c r="AT161" s="186">
        <f t="shared" si="918"/>
        <v>0</v>
      </c>
      <c r="AU161" s="186">
        <f t="shared" si="919"/>
        <v>0</v>
      </c>
      <c r="AV161" s="180"/>
      <c r="AW161" s="180"/>
      <c r="AX161" s="186">
        <f>T161+AI161+AR161</f>
        <v>0</v>
      </c>
      <c r="AY161" s="187"/>
      <c r="AZ161" s="185">
        <f>V161+AJ161+AS161</f>
        <v>0</v>
      </c>
      <c r="BA161" s="187"/>
      <c r="BB161" s="186">
        <f>X161+AK161+AT161</f>
        <v>0</v>
      </c>
      <c r="BC161" s="187"/>
      <c r="BD161" s="186">
        <f t="shared" si="920"/>
        <v>0</v>
      </c>
      <c r="BE161" s="187"/>
      <c r="BF161" s="180"/>
      <c r="BG161" s="180"/>
      <c r="BH161" s="180"/>
      <c r="BI161" s="180"/>
      <c r="BL161" s="244"/>
      <c r="BM161" s="245"/>
      <c r="BN161" s="246"/>
      <c r="BO161" s="247"/>
      <c r="BP161" s="247"/>
      <c r="BQ161" s="248"/>
      <c r="BR161" s="265">
        <f t="shared" si="927"/>
        <v>0</v>
      </c>
      <c r="BS161" s="180"/>
      <c r="BU161" s="244"/>
      <c r="BV161" s="245"/>
      <c r="BW161" s="246"/>
      <c r="BX161" s="247"/>
      <c r="BY161" s="247"/>
      <c r="BZ161" s="248"/>
      <c r="CA161" s="265">
        <f t="shared" si="928"/>
        <v>0</v>
      </c>
      <c r="CB161" s="180"/>
      <c r="CD161" s="186">
        <f t="shared" si="921"/>
        <v>0</v>
      </c>
      <c r="CE161" s="185">
        <f t="shared" si="921"/>
        <v>0</v>
      </c>
      <c r="CF161" s="186">
        <f t="shared" si="921"/>
        <v>0</v>
      </c>
      <c r="CG161" s="186">
        <f t="shared" si="922"/>
        <v>0</v>
      </c>
      <c r="CH161" s="180"/>
      <c r="CJ161" s="186">
        <f>T161+BO161+BX161</f>
        <v>0</v>
      </c>
      <c r="CK161" s="187"/>
      <c r="CL161" s="186">
        <f>V161+BP161+BY161</f>
        <v>0</v>
      </c>
      <c r="CM161" s="187"/>
      <c r="CN161" s="186">
        <f>X161+BQ161+BZ161</f>
        <v>0</v>
      </c>
      <c r="CO161" s="187"/>
      <c r="CP161" s="186">
        <f t="shared" si="925"/>
        <v>0</v>
      </c>
      <c r="CQ161" s="187"/>
      <c r="CR161" s="180"/>
    </row>
    <row r="162" spans="1:96" s="79" customFormat="1" x14ac:dyDescent="0.35">
      <c r="A162" s="190">
        <v>5.5</v>
      </c>
      <c r="B162" s="200" t="s">
        <v>169</v>
      </c>
      <c r="C162" s="206"/>
      <c r="D162" s="199"/>
      <c r="E162" s="232"/>
      <c r="F162" s="224"/>
      <c r="G162" s="217"/>
      <c r="H162" s="179">
        <f t="shared" ref="H162:J162" si="929">SUM(H163:H167)</f>
        <v>0</v>
      </c>
      <c r="I162" s="179">
        <f t="shared" si="929"/>
        <v>0</v>
      </c>
      <c r="J162" s="179">
        <f t="shared" si="929"/>
        <v>0</v>
      </c>
      <c r="K162" s="179">
        <f t="shared" ref="K162" si="930">SUM(K163:K167)</f>
        <v>0</v>
      </c>
      <c r="L162" s="179"/>
      <c r="M162" s="206"/>
      <c r="N162" s="184">
        <f t="shared" ref="N162:Q162" si="931">SUM(N163:N167)</f>
        <v>0</v>
      </c>
      <c r="O162" s="179">
        <f t="shared" si="931"/>
        <v>0</v>
      </c>
      <c r="P162" s="179">
        <f t="shared" si="931"/>
        <v>0</v>
      </c>
      <c r="Q162" s="179">
        <f t="shared" si="931"/>
        <v>0</v>
      </c>
      <c r="R162" s="179"/>
      <c r="S162" s="179"/>
      <c r="T162" s="184">
        <f t="shared" ref="T162" si="932">SUM(T163:T167)</f>
        <v>0</v>
      </c>
      <c r="U162" s="179"/>
      <c r="V162" s="179">
        <f t="shared" ref="V162" si="933">SUM(V163:V167)</f>
        <v>0</v>
      </c>
      <c r="W162" s="179"/>
      <c r="X162" s="179">
        <f t="shared" ref="X162" si="934">SUM(X163:X167)</f>
        <v>0</v>
      </c>
      <c r="Y162" s="206"/>
      <c r="Z162" s="179">
        <f t="shared" si="794"/>
        <v>0</v>
      </c>
      <c r="AA162" s="206"/>
      <c r="AB162" s="179"/>
      <c r="AC162" s="179"/>
      <c r="AD162" s="179"/>
      <c r="AE162" s="179"/>
      <c r="AF162" s="232"/>
      <c r="AG162" s="224"/>
      <c r="AH162" s="217"/>
      <c r="AI162" s="179">
        <f t="shared" ref="AI162:AL162" si="935">SUM(AI163:AI167)</f>
        <v>0</v>
      </c>
      <c r="AJ162" s="179">
        <f t="shared" si="935"/>
        <v>0</v>
      </c>
      <c r="AK162" s="179">
        <f t="shared" si="935"/>
        <v>0</v>
      </c>
      <c r="AL162" s="179">
        <f t="shared" si="935"/>
        <v>0</v>
      </c>
      <c r="AM162" s="179"/>
      <c r="AN162" s="179"/>
      <c r="AO162" s="232"/>
      <c r="AP162" s="224"/>
      <c r="AQ162" s="217"/>
      <c r="AR162" s="179">
        <f t="shared" ref="AR162:AU162" si="936">SUM(AR163:AR167)</f>
        <v>0</v>
      </c>
      <c r="AS162" s="179">
        <f t="shared" si="936"/>
        <v>0</v>
      </c>
      <c r="AT162" s="179">
        <f t="shared" si="936"/>
        <v>0</v>
      </c>
      <c r="AU162" s="179">
        <f t="shared" si="936"/>
        <v>0</v>
      </c>
      <c r="AV162" s="179"/>
      <c r="AW162" s="179"/>
      <c r="AX162" s="179">
        <f>SUM(AX163:AX167)</f>
        <v>0</v>
      </c>
      <c r="AY162" s="179"/>
      <c r="AZ162" s="179">
        <f>SUM(AZ163:AZ167)</f>
        <v>0</v>
      </c>
      <c r="BA162" s="179"/>
      <c r="BB162" s="179">
        <f>SUM(BB163:BB167)</f>
        <v>0</v>
      </c>
      <c r="BC162" s="179"/>
      <c r="BD162" s="179">
        <f t="shared" ref="BD162" si="937">SUM(BD163:BD167)</f>
        <v>0</v>
      </c>
      <c r="BE162" s="179"/>
      <c r="BF162" s="179"/>
      <c r="BG162" s="179"/>
      <c r="BH162" s="179"/>
      <c r="BI162" s="179"/>
      <c r="BJ162" s="78"/>
      <c r="BK162" s="78"/>
      <c r="BL162" s="232"/>
      <c r="BM162" s="224"/>
      <c r="BN162" s="217"/>
      <c r="BO162" s="179">
        <f t="shared" ref="BO162:BR162" si="938">SUM(BO163:BO167)</f>
        <v>0</v>
      </c>
      <c r="BP162" s="179">
        <f t="shared" si="938"/>
        <v>0</v>
      </c>
      <c r="BQ162" s="179">
        <f t="shared" si="938"/>
        <v>0</v>
      </c>
      <c r="BR162" s="179">
        <f t="shared" si="938"/>
        <v>0</v>
      </c>
      <c r="BS162" s="179"/>
      <c r="BT162" s="78"/>
      <c r="BU162" s="232"/>
      <c r="BV162" s="224"/>
      <c r="BW162" s="217"/>
      <c r="BX162" s="179">
        <f t="shared" ref="BX162:CA162" si="939">SUM(BX163:BX167)</f>
        <v>0</v>
      </c>
      <c r="BY162" s="179">
        <f t="shared" si="939"/>
        <v>0</v>
      </c>
      <c r="BZ162" s="179">
        <f t="shared" si="939"/>
        <v>0</v>
      </c>
      <c r="CA162" s="179">
        <f t="shared" si="939"/>
        <v>0</v>
      </c>
      <c r="CB162" s="179"/>
      <c r="CC162" s="78"/>
      <c r="CD162" s="179">
        <f>SUM(CD163:CD167)</f>
        <v>0</v>
      </c>
      <c r="CE162" s="179">
        <f>SUM(CE163:CE167)</f>
        <v>0</v>
      </c>
      <c r="CF162" s="179">
        <f>SUM(CF163:CF167)</f>
        <v>0</v>
      </c>
      <c r="CG162" s="179">
        <f t="shared" ref="CG162" si="940">SUM(CG163:CG167)</f>
        <v>0</v>
      </c>
      <c r="CH162" s="179"/>
      <c r="CI162" s="78"/>
      <c r="CJ162" s="184">
        <f>SUM(CJ163:CJ167)</f>
        <v>0</v>
      </c>
      <c r="CK162" s="179"/>
      <c r="CL162" s="179">
        <f>SUM(CL163:CL167)</f>
        <v>0</v>
      </c>
      <c r="CM162" s="179"/>
      <c r="CN162" s="179">
        <f>SUM(CN163:CN167)</f>
        <v>0</v>
      </c>
      <c r="CO162" s="179"/>
      <c r="CP162" s="179">
        <f t="shared" ref="CP162" si="941">SUM(CP163:CP167)</f>
        <v>0</v>
      </c>
      <c r="CQ162" s="179"/>
      <c r="CR162" s="179"/>
    </row>
    <row r="163" spans="1:96" x14ac:dyDescent="0.35">
      <c r="B163" s="201" t="s">
        <v>191</v>
      </c>
      <c r="C163" s="207"/>
      <c r="D163" s="243"/>
      <c r="E163" s="244"/>
      <c r="F163" s="245"/>
      <c r="G163" s="246"/>
      <c r="H163" s="247"/>
      <c r="I163" s="247"/>
      <c r="J163" s="248"/>
      <c r="K163" s="265">
        <f>F163*G163</f>
        <v>0</v>
      </c>
      <c r="L163" s="180"/>
      <c r="M163" s="207"/>
      <c r="N163" s="248"/>
      <c r="O163" s="248"/>
      <c r="P163" s="248"/>
      <c r="Q163" s="186">
        <f t="shared" ref="Q163:Q167" si="942">SUM(N163:P163)</f>
        <v>0</v>
      </c>
      <c r="R163" s="180"/>
      <c r="S163" s="179"/>
      <c r="T163" s="248"/>
      <c r="U163" s="187"/>
      <c r="V163" s="248"/>
      <c r="W163" s="187"/>
      <c r="X163" s="248"/>
      <c r="Y163" s="264"/>
      <c r="Z163" s="186">
        <f t="shared" si="794"/>
        <v>0</v>
      </c>
      <c r="AA163" s="264"/>
      <c r="AB163" s="180"/>
      <c r="AC163" s="180"/>
      <c r="AD163" s="180"/>
      <c r="AE163" s="179"/>
      <c r="AF163" s="233">
        <f>BL163</f>
        <v>0</v>
      </c>
      <c r="AG163" s="225">
        <f t="shared" ref="AG163:AG167" si="943">BM163</f>
        <v>0</v>
      </c>
      <c r="AH163" s="234">
        <f t="shared" ref="AH163:AH167" si="944">BN163</f>
        <v>0</v>
      </c>
      <c r="AI163" s="185">
        <f t="shared" ref="AI163:AI167" si="945">BO163</f>
        <v>0</v>
      </c>
      <c r="AJ163" s="185">
        <f t="shared" ref="AJ163:AJ167" si="946">BP163</f>
        <v>0</v>
      </c>
      <c r="AK163" s="186">
        <f t="shared" ref="AK163:AK167" si="947">BQ163</f>
        <v>0</v>
      </c>
      <c r="AL163" s="186">
        <f t="shared" ref="AL163:AL167" si="948">SUM(AI163:AK163)</f>
        <v>0</v>
      </c>
      <c r="AM163" s="180"/>
      <c r="AN163" s="180"/>
      <c r="AO163" s="233">
        <f>BU163</f>
        <v>0</v>
      </c>
      <c r="AP163" s="225">
        <f t="shared" ref="AP163:AP167" si="949">BV163</f>
        <v>0</v>
      </c>
      <c r="AQ163" s="234">
        <f t="shared" ref="AQ163:AQ167" si="950">BW163</f>
        <v>0</v>
      </c>
      <c r="AR163" s="185">
        <f t="shared" ref="AR163:AR167" si="951">BX163</f>
        <v>0</v>
      </c>
      <c r="AS163" s="185">
        <f t="shared" ref="AS163:AS167" si="952">BY163</f>
        <v>0</v>
      </c>
      <c r="AT163" s="186">
        <f t="shared" ref="AT163:AT167" si="953">BZ163</f>
        <v>0</v>
      </c>
      <c r="AU163" s="186">
        <f t="shared" ref="AU163:AU167" si="954">SUM(AR163:AT163)</f>
        <v>0</v>
      </c>
      <c r="AV163" s="180"/>
      <c r="AW163" s="180"/>
      <c r="AX163" s="186">
        <f>T163+AI163+AR163</f>
        <v>0</v>
      </c>
      <c r="AY163" s="187"/>
      <c r="AZ163" s="185">
        <f>V163+AJ163+AS163</f>
        <v>0</v>
      </c>
      <c r="BA163" s="187"/>
      <c r="BB163" s="186">
        <f>X163+AK163+AT163</f>
        <v>0</v>
      </c>
      <c r="BC163" s="187"/>
      <c r="BD163" s="186">
        <f t="shared" ref="BD163:BD167" si="955">SUM(AX163:BB163)</f>
        <v>0</v>
      </c>
      <c r="BE163" s="187"/>
      <c r="BF163" s="180"/>
      <c r="BG163" s="180"/>
      <c r="BH163" s="180"/>
      <c r="BI163" s="180"/>
      <c r="BL163" s="244"/>
      <c r="BM163" s="245"/>
      <c r="BN163" s="246"/>
      <c r="BO163" s="247"/>
      <c r="BP163" s="247"/>
      <c r="BQ163" s="248"/>
      <c r="BR163" s="265">
        <f>BM163*BN163</f>
        <v>0</v>
      </c>
      <c r="BS163" s="180"/>
      <c r="BU163" s="244"/>
      <c r="BV163" s="245"/>
      <c r="BW163" s="246"/>
      <c r="BX163" s="247"/>
      <c r="BY163" s="247"/>
      <c r="BZ163" s="248"/>
      <c r="CA163" s="265">
        <f>BV163*BW163</f>
        <v>0</v>
      </c>
      <c r="CB163" s="180"/>
      <c r="CD163" s="186">
        <f t="shared" ref="CD163:CF167" si="956">H163+BO163+BX163</f>
        <v>0</v>
      </c>
      <c r="CE163" s="185">
        <f t="shared" si="956"/>
        <v>0</v>
      </c>
      <c r="CF163" s="186">
        <f t="shared" si="956"/>
        <v>0</v>
      </c>
      <c r="CG163" s="186">
        <f t="shared" ref="CG163:CG167" si="957">SUM(CD163:CF163)</f>
        <v>0</v>
      </c>
      <c r="CH163" s="180"/>
      <c r="CJ163" s="186">
        <f>T163+BO163+BX163</f>
        <v>0</v>
      </c>
      <c r="CK163" s="187"/>
      <c r="CL163" s="186">
        <f>V163+BP163+BY163</f>
        <v>0</v>
      </c>
      <c r="CM163" s="187"/>
      <c r="CN163" s="186">
        <f>X163+BQ163+BZ163</f>
        <v>0</v>
      </c>
      <c r="CO163" s="187"/>
      <c r="CP163" s="186">
        <f>CJ163+CL163+CN163</f>
        <v>0</v>
      </c>
      <c r="CQ163" s="187"/>
      <c r="CR163" s="180"/>
    </row>
    <row r="164" spans="1:96" x14ac:dyDescent="0.35">
      <c r="B164" s="201" t="s">
        <v>191</v>
      </c>
      <c r="C164" s="207"/>
      <c r="D164" s="243"/>
      <c r="E164" s="244"/>
      <c r="F164" s="245"/>
      <c r="G164" s="246"/>
      <c r="H164" s="247"/>
      <c r="I164" s="247"/>
      <c r="J164" s="248"/>
      <c r="K164" s="265">
        <f>F164*G164</f>
        <v>0</v>
      </c>
      <c r="L164" s="180"/>
      <c r="M164" s="207"/>
      <c r="N164" s="248"/>
      <c r="O164" s="248"/>
      <c r="P164" s="248"/>
      <c r="Q164" s="186">
        <f t="shared" si="942"/>
        <v>0</v>
      </c>
      <c r="R164" s="180"/>
      <c r="S164" s="179"/>
      <c r="T164" s="248"/>
      <c r="U164" s="187"/>
      <c r="V164" s="248"/>
      <c r="W164" s="187"/>
      <c r="X164" s="248"/>
      <c r="Y164" s="264"/>
      <c r="Z164" s="186">
        <f t="shared" si="794"/>
        <v>0</v>
      </c>
      <c r="AA164" s="264"/>
      <c r="AB164" s="180"/>
      <c r="AC164" s="180"/>
      <c r="AD164" s="180"/>
      <c r="AE164" s="179"/>
      <c r="AF164" s="233">
        <f t="shared" ref="AF164:AF167" si="958">BL164</f>
        <v>0</v>
      </c>
      <c r="AG164" s="225">
        <f t="shared" si="943"/>
        <v>0</v>
      </c>
      <c r="AH164" s="234">
        <f t="shared" si="944"/>
        <v>0</v>
      </c>
      <c r="AI164" s="185">
        <f t="shared" si="945"/>
        <v>0</v>
      </c>
      <c r="AJ164" s="185">
        <f t="shared" si="946"/>
        <v>0</v>
      </c>
      <c r="AK164" s="186">
        <f t="shared" si="947"/>
        <v>0</v>
      </c>
      <c r="AL164" s="186">
        <f t="shared" si="948"/>
        <v>0</v>
      </c>
      <c r="AM164" s="180"/>
      <c r="AN164" s="180"/>
      <c r="AO164" s="233">
        <f t="shared" ref="AO164:AO167" si="959">BU164</f>
        <v>0</v>
      </c>
      <c r="AP164" s="225">
        <f t="shared" si="949"/>
        <v>0</v>
      </c>
      <c r="AQ164" s="234">
        <f t="shared" si="950"/>
        <v>0</v>
      </c>
      <c r="AR164" s="185">
        <f t="shared" si="951"/>
        <v>0</v>
      </c>
      <c r="AS164" s="185">
        <f t="shared" si="952"/>
        <v>0</v>
      </c>
      <c r="AT164" s="186">
        <f t="shared" si="953"/>
        <v>0</v>
      </c>
      <c r="AU164" s="186">
        <f t="shared" si="954"/>
        <v>0</v>
      </c>
      <c r="AV164" s="180"/>
      <c r="AW164" s="180"/>
      <c r="AX164" s="186">
        <f>T164+AI164+AR164</f>
        <v>0</v>
      </c>
      <c r="AY164" s="187"/>
      <c r="AZ164" s="185">
        <f>V164+AJ164+AS164</f>
        <v>0</v>
      </c>
      <c r="BA164" s="187"/>
      <c r="BB164" s="186">
        <f>X164+AK164+AT164</f>
        <v>0</v>
      </c>
      <c r="BC164" s="187"/>
      <c r="BD164" s="186">
        <f t="shared" si="955"/>
        <v>0</v>
      </c>
      <c r="BE164" s="187"/>
      <c r="BF164" s="180"/>
      <c r="BG164" s="180"/>
      <c r="BH164" s="180"/>
      <c r="BI164" s="180"/>
      <c r="BL164" s="244"/>
      <c r="BM164" s="245"/>
      <c r="BN164" s="246"/>
      <c r="BO164" s="247"/>
      <c r="BP164" s="247"/>
      <c r="BQ164" s="248"/>
      <c r="BR164" s="265">
        <f>BM164*BN164</f>
        <v>0</v>
      </c>
      <c r="BS164" s="180"/>
      <c r="BU164" s="244"/>
      <c r="BV164" s="245"/>
      <c r="BW164" s="246"/>
      <c r="BX164" s="247"/>
      <c r="BY164" s="247"/>
      <c r="BZ164" s="248"/>
      <c r="CA164" s="265">
        <f>BV164*BW164</f>
        <v>0</v>
      </c>
      <c r="CB164" s="180"/>
      <c r="CD164" s="186">
        <f t="shared" si="956"/>
        <v>0</v>
      </c>
      <c r="CE164" s="185">
        <f t="shared" si="956"/>
        <v>0</v>
      </c>
      <c r="CF164" s="186">
        <f t="shared" si="956"/>
        <v>0</v>
      </c>
      <c r="CG164" s="186">
        <f t="shared" si="957"/>
        <v>0</v>
      </c>
      <c r="CH164" s="180"/>
      <c r="CJ164" s="186">
        <f>T164+BO164+BX164</f>
        <v>0</v>
      </c>
      <c r="CK164" s="187"/>
      <c r="CL164" s="186">
        <f>V164+BP164+BY164</f>
        <v>0</v>
      </c>
      <c r="CM164" s="187"/>
      <c r="CN164" s="186">
        <f>X164+BQ164+BZ164</f>
        <v>0</v>
      </c>
      <c r="CO164" s="187"/>
      <c r="CP164" s="186">
        <f t="shared" ref="CP164:CP167" si="960">CJ164+CL164+CN164</f>
        <v>0</v>
      </c>
      <c r="CQ164" s="187"/>
      <c r="CR164" s="180"/>
    </row>
    <row r="165" spans="1:96" x14ac:dyDescent="0.35">
      <c r="B165" s="201" t="s">
        <v>191</v>
      </c>
      <c r="C165" s="207"/>
      <c r="D165" s="243"/>
      <c r="E165" s="244"/>
      <c r="F165" s="245"/>
      <c r="G165" s="246"/>
      <c r="H165" s="247"/>
      <c r="I165" s="247"/>
      <c r="J165" s="248"/>
      <c r="K165" s="265">
        <f t="shared" ref="K165:K167" si="961">F165*G165</f>
        <v>0</v>
      </c>
      <c r="L165" s="180"/>
      <c r="M165" s="207"/>
      <c r="N165" s="248"/>
      <c r="O165" s="248"/>
      <c r="P165" s="248"/>
      <c r="Q165" s="186">
        <f t="shared" si="942"/>
        <v>0</v>
      </c>
      <c r="R165" s="180"/>
      <c r="S165" s="179"/>
      <c r="T165" s="248"/>
      <c r="U165" s="187"/>
      <c r="V165" s="248"/>
      <c r="W165" s="187"/>
      <c r="X165" s="248"/>
      <c r="Y165" s="264"/>
      <c r="Z165" s="186">
        <f t="shared" si="794"/>
        <v>0</v>
      </c>
      <c r="AA165" s="264"/>
      <c r="AB165" s="180"/>
      <c r="AC165" s="180"/>
      <c r="AD165" s="180"/>
      <c r="AE165" s="179"/>
      <c r="AF165" s="233">
        <f t="shared" si="958"/>
        <v>0</v>
      </c>
      <c r="AG165" s="225">
        <f t="shared" si="943"/>
        <v>0</v>
      </c>
      <c r="AH165" s="234">
        <f t="shared" si="944"/>
        <v>0</v>
      </c>
      <c r="AI165" s="185">
        <f t="shared" si="945"/>
        <v>0</v>
      </c>
      <c r="AJ165" s="185">
        <f t="shared" si="946"/>
        <v>0</v>
      </c>
      <c r="AK165" s="186">
        <f t="shared" si="947"/>
        <v>0</v>
      </c>
      <c r="AL165" s="186">
        <f t="shared" si="948"/>
        <v>0</v>
      </c>
      <c r="AM165" s="180"/>
      <c r="AN165" s="180"/>
      <c r="AO165" s="233">
        <f t="shared" si="959"/>
        <v>0</v>
      </c>
      <c r="AP165" s="225">
        <f t="shared" si="949"/>
        <v>0</v>
      </c>
      <c r="AQ165" s="234">
        <f t="shared" si="950"/>
        <v>0</v>
      </c>
      <c r="AR165" s="185">
        <f t="shared" si="951"/>
        <v>0</v>
      </c>
      <c r="AS165" s="185">
        <f t="shared" si="952"/>
        <v>0</v>
      </c>
      <c r="AT165" s="186">
        <f t="shared" si="953"/>
        <v>0</v>
      </c>
      <c r="AU165" s="186">
        <f t="shared" si="954"/>
        <v>0</v>
      </c>
      <c r="AV165" s="180"/>
      <c r="AW165" s="180"/>
      <c r="AX165" s="186">
        <f>T165+AI165+AR165</f>
        <v>0</v>
      </c>
      <c r="AY165" s="187"/>
      <c r="AZ165" s="185">
        <f>V165+AJ165+AS165</f>
        <v>0</v>
      </c>
      <c r="BA165" s="187"/>
      <c r="BB165" s="186">
        <f>X165+AK165+AT165</f>
        <v>0</v>
      </c>
      <c r="BC165" s="187"/>
      <c r="BD165" s="186">
        <f t="shared" si="955"/>
        <v>0</v>
      </c>
      <c r="BE165" s="187"/>
      <c r="BF165" s="180"/>
      <c r="BG165" s="180"/>
      <c r="BH165" s="180"/>
      <c r="BI165" s="180"/>
      <c r="BL165" s="244"/>
      <c r="BM165" s="245"/>
      <c r="BN165" s="246"/>
      <c r="BO165" s="247"/>
      <c r="BP165" s="247"/>
      <c r="BQ165" s="248"/>
      <c r="BR165" s="265">
        <f t="shared" ref="BR165:BR167" si="962">BM165*BN165</f>
        <v>0</v>
      </c>
      <c r="BS165" s="180"/>
      <c r="BU165" s="244"/>
      <c r="BV165" s="245"/>
      <c r="BW165" s="246"/>
      <c r="BX165" s="247"/>
      <c r="BY165" s="247"/>
      <c r="BZ165" s="248"/>
      <c r="CA165" s="265">
        <f t="shared" ref="CA165:CA167" si="963">BV165*BW165</f>
        <v>0</v>
      </c>
      <c r="CB165" s="180"/>
      <c r="CD165" s="186">
        <f t="shared" si="956"/>
        <v>0</v>
      </c>
      <c r="CE165" s="185">
        <f t="shared" si="956"/>
        <v>0</v>
      </c>
      <c r="CF165" s="186">
        <f t="shared" si="956"/>
        <v>0</v>
      </c>
      <c r="CG165" s="186">
        <f t="shared" si="957"/>
        <v>0</v>
      </c>
      <c r="CH165" s="180"/>
      <c r="CJ165" s="186">
        <f>T165+BO165+BX165</f>
        <v>0</v>
      </c>
      <c r="CK165" s="187"/>
      <c r="CL165" s="186">
        <f>V165+BP165+BY165</f>
        <v>0</v>
      </c>
      <c r="CM165" s="187"/>
      <c r="CN165" s="186">
        <f>X165+BQ165+BZ165</f>
        <v>0</v>
      </c>
      <c r="CO165" s="187"/>
      <c r="CP165" s="186">
        <f t="shared" si="960"/>
        <v>0</v>
      </c>
      <c r="CQ165" s="187"/>
      <c r="CR165" s="180"/>
    </row>
    <row r="166" spans="1:96" x14ac:dyDescent="0.35">
      <c r="B166" s="201" t="s">
        <v>191</v>
      </c>
      <c r="C166" s="207"/>
      <c r="D166" s="243"/>
      <c r="E166" s="244"/>
      <c r="F166" s="245"/>
      <c r="G166" s="246"/>
      <c r="H166" s="247"/>
      <c r="I166" s="247"/>
      <c r="J166" s="248"/>
      <c r="K166" s="265">
        <f t="shared" si="961"/>
        <v>0</v>
      </c>
      <c r="L166" s="180"/>
      <c r="M166" s="207"/>
      <c r="N166" s="248"/>
      <c r="O166" s="248"/>
      <c r="P166" s="248"/>
      <c r="Q166" s="186">
        <f t="shared" si="942"/>
        <v>0</v>
      </c>
      <c r="R166" s="180"/>
      <c r="S166" s="179"/>
      <c r="T166" s="248"/>
      <c r="U166" s="187"/>
      <c r="V166" s="248"/>
      <c r="W166" s="187"/>
      <c r="X166" s="248"/>
      <c r="Y166" s="264"/>
      <c r="Z166" s="186">
        <f t="shared" si="794"/>
        <v>0</v>
      </c>
      <c r="AA166" s="264"/>
      <c r="AB166" s="180"/>
      <c r="AC166" s="180"/>
      <c r="AD166" s="180"/>
      <c r="AE166" s="179"/>
      <c r="AF166" s="233">
        <f t="shared" si="958"/>
        <v>0</v>
      </c>
      <c r="AG166" s="225">
        <f t="shared" si="943"/>
        <v>0</v>
      </c>
      <c r="AH166" s="234">
        <f t="shared" si="944"/>
        <v>0</v>
      </c>
      <c r="AI166" s="185">
        <f t="shared" si="945"/>
        <v>0</v>
      </c>
      <c r="AJ166" s="185">
        <f t="shared" si="946"/>
        <v>0</v>
      </c>
      <c r="AK166" s="186">
        <f t="shared" si="947"/>
        <v>0</v>
      </c>
      <c r="AL166" s="186">
        <f t="shared" si="948"/>
        <v>0</v>
      </c>
      <c r="AM166" s="180"/>
      <c r="AN166" s="180"/>
      <c r="AO166" s="233">
        <f t="shared" si="959"/>
        <v>0</v>
      </c>
      <c r="AP166" s="225">
        <f t="shared" si="949"/>
        <v>0</v>
      </c>
      <c r="AQ166" s="234">
        <f t="shared" si="950"/>
        <v>0</v>
      </c>
      <c r="AR166" s="185">
        <f t="shared" si="951"/>
        <v>0</v>
      </c>
      <c r="AS166" s="185">
        <f t="shared" si="952"/>
        <v>0</v>
      </c>
      <c r="AT166" s="186">
        <f t="shared" si="953"/>
        <v>0</v>
      </c>
      <c r="AU166" s="186">
        <f t="shared" si="954"/>
        <v>0</v>
      </c>
      <c r="AV166" s="180"/>
      <c r="AW166" s="180"/>
      <c r="AX166" s="186">
        <f>T166+AI166+AR166</f>
        <v>0</v>
      </c>
      <c r="AY166" s="187"/>
      <c r="AZ166" s="185">
        <f>V166+AJ166+AS166</f>
        <v>0</v>
      </c>
      <c r="BA166" s="187"/>
      <c r="BB166" s="186">
        <f>X166+AK166+AT166</f>
        <v>0</v>
      </c>
      <c r="BC166" s="187"/>
      <c r="BD166" s="186">
        <f t="shared" si="955"/>
        <v>0</v>
      </c>
      <c r="BE166" s="187"/>
      <c r="BF166" s="180"/>
      <c r="BG166" s="180"/>
      <c r="BH166" s="180"/>
      <c r="BI166" s="180"/>
      <c r="BL166" s="244"/>
      <c r="BM166" s="245"/>
      <c r="BN166" s="246"/>
      <c r="BO166" s="247"/>
      <c r="BP166" s="247"/>
      <c r="BQ166" s="248"/>
      <c r="BR166" s="265">
        <f t="shared" si="962"/>
        <v>0</v>
      </c>
      <c r="BS166" s="180"/>
      <c r="BU166" s="244"/>
      <c r="BV166" s="245"/>
      <c r="BW166" s="246"/>
      <c r="BX166" s="247"/>
      <c r="BY166" s="247"/>
      <c r="BZ166" s="248"/>
      <c r="CA166" s="265">
        <f t="shared" si="963"/>
        <v>0</v>
      </c>
      <c r="CB166" s="180"/>
      <c r="CD166" s="186">
        <f t="shared" si="956"/>
        <v>0</v>
      </c>
      <c r="CE166" s="185">
        <f t="shared" si="956"/>
        <v>0</v>
      </c>
      <c r="CF166" s="186">
        <f t="shared" si="956"/>
        <v>0</v>
      </c>
      <c r="CG166" s="186">
        <f t="shared" si="957"/>
        <v>0</v>
      </c>
      <c r="CH166" s="180"/>
      <c r="CJ166" s="186">
        <f>T166+BO166+BX166</f>
        <v>0</v>
      </c>
      <c r="CK166" s="187"/>
      <c r="CL166" s="186">
        <f>V166+BP166+BY166</f>
        <v>0</v>
      </c>
      <c r="CM166" s="187"/>
      <c r="CN166" s="186">
        <f>X166+BQ166+BZ166</f>
        <v>0</v>
      </c>
      <c r="CO166" s="187"/>
      <c r="CP166" s="186">
        <f t="shared" si="960"/>
        <v>0</v>
      </c>
      <c r="CQ166" s="187"/>
      <c r="CR166" s="180"/>
    </row>
    <row r="167" spans="1:96" x14ac:dyDescent="0.35">
      <c r="B167" s="201" t="s">
        <v>191</v>
      </c>
      <c r="C167" s="207"/>
      <c r="D167" s="243"/>
      <c r="E167" s="244"/>
      <c r="F167" s="245"/>
      <c r="G167" s="246"/>
      <c r="H167" s="247"/>
      <c r="I167" s="247"/>
      <c r="J167" s="248"/>
      <c r="K167" s="265">
        <f t="shared" si="961"/>
        <v>0</v>
      </c>
      <c r="L167" s="180"/>
      <c r="M167" s="207"/>
      <c r="N167" s="248"/>
      <c r="O167" s="248"/>
      <c r="P167" s="248"/>
      <c r="Q167" s="186">
        <f t="shared" si="942"/>
        <v>0</v>
      </c>
      <c r="R167" s="180"/>
      <c r="S167" s="179"/>
      <c r="T167" s="248"/>
      <c r="U167" s="187"/>
      <c r="V167" s="248"/>
      <c r="W167" s="187"/>
      <c r="X167" s="248"/>
      <c r="Y167" s="264"/>
      <c r="Z167" s="186">
        <f t="shared" si="794"/>
        <v>0</v>
      </c>
      <c r="AA167" s="264"/>
      <c r="AB167" s="180"/>
      <c r="AC167" s="180"/>
      <c r="AD167" s="180"/>
      <c r="AE167" s="179"/>
      <c r="AF167" s="233">
        <f t="shared" si="958"/>
        <v>0</v>
      </c>
      <c r="AG167" s="225">
        <f t="shared" si="943"/>
        <v>0</v>
      </c>
      <c r="AH167" s="234">
        <f t="shared" si="944"/>
        <v>0</v>
      </c>
      <c r="AI167" s="185">
        <f t="shared" si="945"/>
        <v>0</v>
      </c>
      <c r="AJ167" s="185">
        <f t="shared" si="946"/>
        <v>0</v>
      </c>
      <c r="AK167" s="186">
        <f t="shared" si="947"/>
        <v>0</v>
      </c>
      <c r="AL167" s="186">
        <f t="shared" si="948"/>
        <v>0</v>
      </c>
      <c r="AM167" s="180"/>
      <c r="AN167" s="180"/>
      <c r="AO167" s="233">
        <f t="shared" si="959"/>
        <v>0</v>
      </c>
      <c r="AP167" s="225">
        <f t="shared" si="949"/>
        <v>0</v>
      </c>
      <c r="AQ167" s="234">
        <f t="shared" si="950"/>
        <v>0</v>
      </c>
      <c r="AR167" s="185">
        <f t="shared" si="951"/>
        <v>0</v>
      </c>
      <c r="AS167" s="185">
        <f t="shared" si="952"/>
        <v>0</v>
      </c>
      <c r="AT167" s="186">
        <f t="shared" si="953"/>
        <v>0</v>
      </c>
      <c r="AU167" s="186">
        <f t="shared" si="954"/>
        <v>0</v>
      </c>
      <c r="AV167" s="180"/>
      <c r="AW167" s="180"/>
      <c r="AX167" s="186">
        <f>T167+AI167+AR167</f>
        <v>0</v>
      </c>
      <c r="AY167" s="187"/>
      <c r="AZ167" s="185">
        <f>V167+AJ167+AS167</f>
        <v>0</v>
      </c>
      <c r="BA167" s="187"/>
      <c r="BB167" s="186">
        <f>X167+AK167+AT167</f>
        <v>0</v>
      </c>
      <c r="BC167" s="187"/>
      <c r="BD167" s="186">
        <f t="shared" si="955"/>
        <v>0</v>
      </c>
      <c r="BE167" s="187"/>
      <c r="BF167" s="180"/>
      <c r="BG167" s="180"/>
      <c r="BH167" s="180"/>
      <c r="BI167" s="180"/>
      <c r="BL167" s="244"/>
      <c r="BM167" s="245"/>
      <c r="BN167" s="246"/>
      <c r="BO167" s="247"/>
      <c r="BP167" s="247"/>
      <c r="BQ167" s="248"/>
      <c r="BR167" s="265">
        <f t="shared" si="962"/>
        <v>0</v>
      </c>
      <c r="BS167" s="180"/>
      <c r="BU167" s="244"/>
      <c r="BV167" s="245"/>
      <c r="BW167" s="246"/>
      <c r="BX167" s="247"/>
      <c r="BY167" s="247"/>
      <c r="BZ167" s="248"/>
      <c r="CA167" s="265">
        <f t="shared" si="963"/>
        <v>0</v>
      </c>
      <c r="CB167" s="180"/>
      <c r="CD167" s="186">
        <f t="shared" si="956"/>
        <v>0</v>
      </c>
      <c r="CE167" s="185">
        <f t="shared" si="956"/>
        <v>0</v>
      </c>
      <c r="CF167" s="186">
        <f t="shared" si="956"/>
        <v>0</v>
      </c>
      <c r="CG167" s="186">
        <f t="shared" si="957"/>
        <v>0</v>
      </c>
      <c r="CH167" s="180"/>
      <c r="CJ167" s="186">
        <f>T167+BO167+BX167</f>
        <v>0</v>
      </c>
      <c r="CK167" s="187"/>
      <c r="CL167" s="186">
        <f>V167+BP167+BY167</f>
        <v>0</v>
      </c>
      <c r="CM167" s="187"/>
      <c r="CN167" s="186">
        <f>X167+BQ167+BZ167</f>
        <v>0</v>
      </c>
      <c r="CO167" s="187"/>
      <c r="CP167" s="186">
        <f t="shared" si="960"/>
        <v>0</v>
      </c>
      <c r="CQ167" s="187"/>
      <c r="CR167" s="180"/>
    </row>
    <row r="168" spans="1:96" x14ac:dyDescent="0.35">
      <c r="C168" s="206"/>
      <c r="H168" s="159"/>
      <c r="I168" s="159"/>
      <c r="J168" s="159"/>
      <c r="K168" s="179"/>
      <c r="L168" s="179"/>
      <c r="M168" s="206"/>
      <c r="N168" s="159"/>
      <c r="O168" s="159"/>
      <c r="P168" s="159"/>
      <c r="Q168" s="179"/>
      <c r="R168" s="179"/>
      <c r="S168" s="179"/>
      <c r="T168" s="159"/>
      <c r="U168" s="159"/>
      <c r="V168" s="159"/>
      <c r="W168" s="159"/>
      <c r="X168" s="159"/>
      <c r="Y168" s="207"/>
      <c r="Z168" s="179"/>
      <c r="AA168" s="207"/>
      <c r="AB168" s="179"/>
      <c r="AC168" s="179"/>
      <c r="AD168" s="179"/>
      <c r="AE168" s="179"/>
      <c r="AI168" s="159"/>
      <c r="AJ168" s="159"/>
      <c r="AK168" s="159"/>
      <c r="AL168" s="179"/>
      <c r="AM168" s="179"/>
      <c r="AN168" s="179"/>
      <c r="AR168" s="159"/>
      <c r="AS168" s="159"/>
      <c r="AT168" s="159"/>
      <c r="AU168" s="179"/>
      <c r="AV168" s="179"/>
      <c r="AW168" s="179"/>
      <c r="AX168" s="159"/>
      <c r="AY168" s="159"/>
      <c r="AZ168" s="159"/>
      <c r="BA168" s="159"/>
      <c r="BB168" s="159"/>
      <c r="BC168" s="159"/>
      <c r="BD168" s="179"/>
      <c r="BE168" s="159"/>
      <c r="BF168" s="179"/>
      <c r="BG168" s="179"/>
      <c r="BH168" s="179"/>
      <c r="BI168" s="179"/>
      <c r="BO168" s="159"/>
      <c r="BP168" s="159"/>
      <c r="BQ168" s="159"/>
      <c r="BR168" s="179"/>
      <c r="BS168" s="179"/>
      <c r="BX168" s="159"/>
      <c r="BY168" s="159"/>
      <c r="BZ168" s="159"/>
      <c r="CA168" s="179"/>
      <c r="CB168" s="179"/>
      <c r="CD168" s="159"/>
      <c r="CE168" s="159"/>
      <c r="CF168" s="159"/>
      <c r="CG168" s="179"/>
      <c r="CH168" s="179"/>
      <c r="CJ168" s="159"/>
      <c r="CK168" s="159"/>
      <c r="CL168" s="159"/>
      <c r="CM168" s="159"/>
      <c r="CN168" s="159"/>
      <c r="CO168" s="159"/>
      <c r="CP168" s="179"/>
      <c r="CQ168" s="159"/>
      <c r="CR168" s="179"/>
    </row>
    <row r="169" spans="1:96" s="79" customFormat="1" x14ac:dyDescent="0.35">
      <c r="A169" s="190">
        <v>6</v>
      </c>
      <c r="B169" s="79" t="s">
        <v>167</v>
      </c>
      <c r="C169" s="205"/>
      <c r="D169" s="251"/>
      <c r="E169" s="251"/>
      <c r="F169" s="251"/>
      <c r="G169" s="251"/>
      <c r="H169" s="250">
        <f>H170+H176+H182+H188+H194</f>
        <v>6500</v>
      </c>
      <c r="I169" s="250">
        <f t="shared" ref="I169:K169" si="964">I170+I176+I182+I188+I194</f>
        <v>10000</v>
      </c>
      <c r="J169" s="250">
        <f t="shared" si="964"/>
        <v>0</v>
      </c>
      <c r="K169" s="250">
        <f t="shared" si="964"/>
        <v>16500</v>
      </c>
      <c r="L169" s="178"/>
      <c r="M169" s="205"/>
      <c r="N169" s="250">
        <f>N170+N176+N182+N188+N194</f>
        <v>0</v>
      </c>
      <c r="O169" s="250">
        <f t="shared" ref="O169" si="965">O170+O176+O182+O188+O194</f>
        <v>0</v>
      </c>
      <c r="P169" s="250">
        <f t="shared" ref="P169" si="966">P170+P176+P182+P188+P194</f>
        <v>0</v>
      </c>
      <c r="Q169" s="250">
        <f t="shared" ref="Q169" si="967">Q170+Q176+Q182+Q188+Q194</f>
        <v>0</v>
      </c>
      <c r="R169" s="178"/>
      <c r="S169" s="179"/>
      <c r="T169" s="250">
        <f>T170+T176+T182+T188+T194</f>
        <v>0</v>
      </c>
      <c r="U169" s="249">
        <f>IFERROR((T169-H169)/H169,0)</f>
        <v>-1</v>
      </c>
      <c r="V169" s="250">
        <f>V170+V176+V182+V188+V194</f>
        <v>0</v>
      </c>
      <c r="W169" s="249">
        <f>IFERROR((V169-I169)/I169,0)</f>
        <v>-1</v>
      </c>
      <c r="X169" s="250">
        <f>X170+X176+X182+X188+X194</f>
        <v>0</v>
      </c>
      <c r="Y169" s="249">
        <f>IFERROR((X169-J169)/J169,0)</f>
        <v>0</v>
      </c>
      <c r="Z169" s="250">
        <f>Z170+Z176+Z182+Z188+Z194</f>
        <v>0</v>
      </c>
      <c r="AA169" s="249">
        <f>IFERROR((Z169-K169)/K169,0)</f>
        <v>-1</v>
      </c>
      <c r="AB169" s="268"/>
      <c r="AC169" s="186" t="s">
        <v>193</v>
      </c>
      <c r="AD169" s="178"/>
      <c r="AE169" s="179"/>
      <c r="AF169" s="251"/>
      <c r="AG169" s="251"/>
      <c r="AH169" s="251"/>
      <c r="AI169" s="250">
        <f>AI170+AI176+AI182+AI188+AI194</f>
        <v>6500</v>
      </c>
      <c r="AJ169" s="250">
        <f t="shared" ref="AJ169" si="968">AJ170+AJ176+AJ182+AJ188+AJ194</f>
        <v>10000</v>
      </c>
      <c r="AK169" s="250">
        <f t="shared" ref="AK169" si="969">AK170+AK176+AK182+AK188+AK194</f>
        <v>0</v>
      </c>
      <c r="AL169" s="250">
        <f t="shared" ref="AL169" si="970">AL170+AL176+AL182+AL188+AL194</f>
        <v>16500</v>
      </c>
      <c r="AM169" s="178"/>
      <c r="AN169" s="178"/>
      <c r="AO169" s="251"/>
      <c r="AP169" s="251"/>
      <c r="AQ169" s="251"/>
      <c r="AR169" s="250">
        <f>AR170+AR176+AR182+AR188+AR194</f>
        <v>6500</v>
      </c>
      <c r="AS169" s="250">
        <f t="shared" ref="AS169" si="971">AS170+AS176+AS182+AS188+AS194</f>
        <v>10000</v>
      </c>
      <c r="AT169" s="250">
        <f t="shared" ref="AT169" si="972">AT170+AT176+AT182+AT188+AT194</f>
        <v>0</v>
      </c>
      <c r="AU169" s="250">
        <f t="shared" ref="AU169" si="973">AU170+AU176+AU182+AU188+AU194</f>
        <v>16500</v>
      </c>
      <c r="AV169" s="178"/>
      <c r="AW169" s="178"/>
      <c r="AX169" s="250">
        <f>AX170+AX176+AX182+AX188+AX194</f>
        <v>13000</v>
      </c>
      <c r="AY169" s="249">
        <f>IFERROR((AX169-CD169)/CD169,0)</f>
        <v>-0.33333333333333331</v>
      </c>
      <c r="AZ169" s="250">
        <f t="shared" ref="AZ169" si="974">AZ170+AZ176+AZ182+AZ188+AZ194</f>
        <v>20000</v>
      </c>
      <c r="BA169" s="249">
        <f>IFERROR((AZ169-CE169)/CE169,0)</f>
        <v>-0.33333333333333331</v>
      </c>
      <c r="BB169" s="250">
        <f t="shared" ref="BB169" si="975">BB170+BB176+BB182+BB188+BB194</f>
        <v>0</v>
      </c>
      <c r="BC169" s="249">
        <f>IFERROR((BB169-CF169)/CF169,0)</f>
        <v>0</v>
      </c>
      <c r="BD169" s="250">
        <f t="shared" ref="BD169" si="976">BD170+BD176+BD182+BD188+BD194</f>
        <v>33000</v>
      </c>
      <c r="BE169" s="249">
        <f>IFERROR((BD169-CG169)/CG169,0)</f>
        <v>-0.33333333333333331</v>
      </c>
      <c r="BF169" s="268"/>
      <c r="BG169" s="186" t="s">
        <v>193</v>
      </c>
      <c r="BH169" s="178"/>
      <c r="BI169" s="178"/>
      <c r="BJ169" s="78"/>
      <c r="BK169" s="78"/>
      <c r="BL169" s="251"/>
      <c r="BM169" s="251"/>
      <c r="BN169" s="251"/>
      <c r="BO169" s="250">
        <f>BO170+BO176+BO182+BO188+BO194</f>
        <v>6500</v>
      </c>
      <c r="BP169" s="250">
        <f t="shared" ref="BP169" si="977">BP170+BP176+BP182+BP188+BP194</f>
        <v>10000</v>
      </c>
      <c r="BQ169" s="250">
        <f t="shared" ref="BQ169" si="978">BQ170+BQ176+BQ182+BQ188+BQ194</f>
        <v>0</v>
      </c>
      <c r="BR169" s="250">
        <f t="shared" ref="BR169" si="979">BR170+BR176+BR182+BR188+BR194</f>
        <v>16500</v>
      </c>
      <c r="BS169" s="178"/>
      <c r="BT169" s="78"/>
      <c r="BU169" s="251"/>
      <c r="BV169" s="251"/>
      <c r="BW169" s="251"/>
      <c r="BX169" s="250">
        <f>BX170+BX176+BX182+BX188+BX194</f>
        <v>6500</v>
      </c>
      <c r="BY169" s="250">
        <f t="shared" ref="BY169:CA169" si="980">BY170+BY176+BY182+BY188+BY194</f>
        <v>10000</v>
      </c>
      <c r="BZ169" s="250">
        <f t="shared" si="980"/>
        <v>0</v>
      </c>
      <c r="CA169" s="250">
        <f t="shared" si="980"/>
        <v>16500</v>
      </c>
      <c r="CB169" s="178"/>
      <c r="CC169" s="78"/>
      <c r="CD169" s="250">
        <f>CD170+CD176+CD182+CD188+CD194</f>
        <v>19500</v>
      </c>
      <c r="CE169" s="250">
        <f t="shared" ref="CE169" si="981">CE170+CE176+CE182+CE188+CE194</f>
        <v>30000</v>
      </c>
      <c r="CF169" s="250">
        <f t="shared" ref="CF169" si="982">CF170+CF176+CF182+CF188+CF194</f>
        <v>0</v>
      </c>
      <c r="CG169" s="250">
        <f t="shared" ref="CG169" si="983">CG170+CG176+CG182+CG188+CG194</f>
        <v>49500</v>
      </c>
      <c r="CH169" s="178"/>
      <c r="CI169" s="78"/>
      <c r="CJ169" s="250">
        <f>CJ170+CJ176+CJ182+CJ188+CJ194</f>
        <v>13000</v>
      </c>
      <c r="CK169" s="249">
        <f>IFERROR((CJ169-CD169)/CD169,0)</f>
        <v>-0.33333333333333331</v>
      </c>
      <c r="CL169" s="250">
        <f>CL170+CL176+CL182+CL188+CL194</f>
        <v>20000</v>
      </c>
      <c r="CM169" s="249">
        <f>IFERROR((CL169-CE169)/CE169,0)</f>
        <v>-0.33333333333333331</v>
      </c>
      <c r="CN169" s="250">
        <f>CN170+CN176+CN182+CN188+CN194</f>
        <v>0</v>
      </c>
      <c r="CO169" s="249">
        <f>IFERROR((CN169-CF169)/CF169,0)</f>
        <v>0</v>
      </c>
      <c r="CP169" s="250">
        <f>CP170+CP176+CP182+CP188+CP194</f>
        <v>33000</v>
      </c>
      <c r="CQ169" s="249">
        <f>IFERROR((CP169-CG169)/CG169,0)</f>
        <v>-0.33333333333333331</v>
      </c>
      <c r="CR169" s="178"/>
    </row>
    <row r="170" spans="1:96" s="79" customFormat="1" x14ac:dyDescent="0.35">
      <c r="A170" s="190">
        <v>6.1</v>
      </c>
      <c r="B170" s="275" t="s">
        <v>204</v>
      </c>
      <c r="C170" s="206"/>
      <c r="D170" s="202"/>
      <c r="E170" s="232"/>
      <c r="F170" s="224"/>
      <c r="G170" s="217"/>
      <c r="H170" s="203">
        <f>SUM(H171:H175)</f>
        <v>6500</v>
      </c>
      <c r="I170" s="179">
        <f t="shared" ref="I170:K170" si="984">SUM(I171:I175)</f>
        <v>10000</v>
      </c>
      <c r="J170" s="179">
        <f t="shared" si="984"/>
        <v>0</v>
      </c>
      <c r="K170" s="179">
        <f t="shared" si="984"/>
        <v>16500</v>
      </c>
      <c r="L170" s="179"/>
      <c r="M170" s="206"/>
      <c r="N170" s="203">
        <f t="shared" ref="N170:Q170" si="985">SUM(N171:N175)</f>
        <v>0</v>
      </c>
      <c r="O170" s="179">
        <f t="shared" si="985"/>
        <v>0</v>
      </c>
      <c r="P170" s="179">
        <f t="shared" si="985"/>
        <v>0</v>
      </c>
      <c r="Q170" s="179">
        <f t="shared" si="985"/>
        <v>0</v>
      </c>
      <c r="R170" s="179"/>
      <c r="S170" s="179"/>
      <c r="T170" s="203">
        <f t="shared" ref="T170" si="986">SUM(T171:T175)</f>
        <v>0</v>
      </c>
      <c r="U170" s="179"/>
      <c r="V170" s="179">
        <f t="shared" ref="V170" si="987">SUM(V171:V175)</f>
        <v>0</v>
      </c>
      <c r="W170" s="179"/>
      <c r="X170" s="179">
        <f t="shared" ref="X170" si="988">SUM(X171:X175)</f>
        <v>0</v>
      </c>
      <c r="Y170" s="206"/>
      <c r="Z170" s="179">
        <f t="shared" ref="Z170:Z199" si="989">T170+V170+X170</f>
        <v>0</v>
      </c>
      <c r="AA170" s="206"/>
      <c r="AB170" s="179"/>
      <c r="AC170" s="179"/>
      <c r="AD170" s="179"/>
      <c r="AE170" s="179"/>
      <c r="AF170" s="232"/>
      <c r="AG170" s="224"/>
      <c r="AH170" s="217"/>
      <c r="AI170" s="203">
        <f t="shared" ref="AI170:AL170" si="990">SUM(AI171:AI175)</f>
        <v>6500</v>
      </c>
      <c r="AJ170" s="179">
        <f t="shared" si="990"/>
        <v>10000</v>
      </c>
      <c r="AK170" s="179">
        <f t="shared" si="990"/>
        <v>0</v>
      </c>
      <c r="AL170" s="179">
        <f t="shared" si="990"/>
        <v>16500</v>
      </c>
      <c r="AM170" s="179"/>
      <c r="AN170" s="179"/>
      <c r="AO170" s="232"/>
      <c r="AP170" s="224"/>
      <c r="AQ170" s="217"/>
      <c r="AR170" s="203">
        <f t="shared" ref="AR170:AU170" si="991">SUM(AR171:AR175)</f>
        <v>6500</v>
      </c>
      <c r="AS170" s="179">
        <f t="shared" si="991"/>
        <v>10000</v>
      </c>
      <c r="AT170" s="179">
        <f t="shared" si="991"/>
        <v>0</v>
      </c>
      <c r="AU170" s="179">
        <f t="shared" si="991"/>
        <v>16500</v>
      </c>
      <c r="AV170" s="179"/>
      <c r="AW170" s="179"/>
      <c r="AX170" s="203">
        <f>SUM(AX171:AX175)</f>
        <v>13000</v>
      </c>
      <c r="AY170" s="179"/>
      <c r="AZ170" s="179">
        <f>SUM(AZ171:AZ175)</f>
        <v>20000</v>
      </c>
      <c r="BA170" s="179"/>
      <c r="BB170" s="179">
        <f>SUM(BB171:BB175)</f>
        <v>0</v>
      </c>
      <c r="BC170" s="179"/>
      <c r="BD170" s="179">
        <f t="shared" ref="BD170" si="992">SUM(BD171:BD175)</f>
        <v>33000</v>
      </c>
      <c r="BE170" s="179"/>
      <c r="BF170" s="179"/>
      <c r="BG170" s="179"/>
      <c r="BH170" s="179"/>
      <c r="BI170" s="179"/>
      <c r="BJ170" s="78"/>
      <c r="BK170" s="78"/>
      <c r="BL170" s="232"/>
      <c r="BM170" s="224"/>
      <c r="BN170" s="217"/>
      <c r="BO170" s="203">
        <f t="shared" ref="BO170:BR170" si="993">SUM(BO171:BO175)</f>
        <v>6500</v>
      </c>
      <c r="BP170" s="179">
        <f t="shared" si="993"/>
        <v>10000</v>
      </c>
      <c r="BQ170" s="179">
        <f t="shared" si="993"/>
        <v>0</v>
      </c>
      <c r="BR170" s="179">
        <f t="shared" si="993"/>
        <v>16500</v>
      </c>
      <c r="BS170" s="179"/>
      <c r="BT170" s="78"/>
      <c r="BU170" s="232"/>
      <c r="BV170" s="224"/>
      <c r="BW170" s="217"/>
      <c r="BX170" s="203">
        <f t="shared" ref="BX170:CA170" si="994">SUM(BX171:BX175)</f>
        <v>6500</v>
      </c>
      <c r="BY170" s="179">
        <f t="shared" si="994"/>
        <v>10000</v>
      </c>
      <c r="BZ170" s="179">
        <f t="shared" si="994"/>
        <v>0</v>
      </c>
      <c r="CA170" s="179">
        <f t="shared" si="994"/>
        <v>16500</v>
      </c>
      <c r="CB170" s="179"/>
      <c r="CC170" s="78"/>
      <c r="CD170" s="203">
        <f>SUM(CD171:CD175)</f>
        <v>19500</v>
      </c>
      <c r="CE170" s="179">
        <f>SUM(CE171:CE175)</f>
        <v>30000</v>
      </c>
      <c r="CF170" s="179">
        <f>SUM(CF171:CF175)</f>
        <v>0</v>
      </c>
      <c r="CG170" s="179">
        <f t="shared" ref="CG170" si="995">SUM(CG171:CG175)</f>
        <v>49500</v>
      </c>
      <c r="CH170" s="179"/>
      <c r="CI170" s="78"/>
      <c r="CJ170" s="203">
        <f>SUM(CJ171:CJ175)</f>
        <v>13000</v>
      </c>
      <c r="CK170" s="179"/>
      <c r="CL170" s="179">
        <f>SUM(CL171:CL175)</f>
        <v>20000</v>
      </c>
      <c r="CM170" s="179"/>
      <c r="CN170" s="179">
        <f>SUM(CN171:CN175)</f>
        <v>0</v>
      </c>
      <c r="CO170" s="179"/>
      <c r="CP170" s="179">
        <f t="shared" ref="CP170" si="996">SUM(CP171:CP175)</f>
        <v>33000</v>
      </c>
      <c r="CQ170" s="179"/>
      <c r="CR170" s="179"/>
    </row>
    <row r="171" spans="1:96" s="79" customFormat="1" ht="29" x14ac:dyDescent="0.35">
      <c r="A171" s="190"/>
      <c r="B171" s="276" t="s">
        <v>205</v>
      </c>
      <c r="C171" s="207"/>
      <c r="D171" s="243" t="s">
        <v>135</v>
      </c>
      <c r="E171" s="244" t="s">
        <v>108</v>
      </c>
      <c r="F171" s="245">
        <v>15000</v>
      </c>
      <c r="G171" s="246">
        <v>1</v>
      </c>
      <c r="H171" s="271">
        <f>(K171/3)*1</f>
        <v>5000</v>
      </c>
      <c r="I171" s="271">
        <f>(K171/3)*2</f>
        <v>10000</v>
      </c>
      <c r="J171" s="248"/>
      <c r="K171" s="265">
        <f>F171*G171</f>
        <v>15000</v>
      </c>
      <c r="L171" s="180"/>
      <c r="M171" s="207"/>
      <c r="N171" s="248"/>
      <c r="O171" s="248"/>
      <c r="P171" s="248"/>
      <c r="Q171" s="186">
        <f t="shared" ref="Q171:Q175" si="997">SUM(N171:P171)</f>
        <v>0</v>
      </c>
      <c r="R171" s="180"/>
      <c r="S171" s="179"/>
      <c r="T171" s="248"/>
      <c r="U171" s="187"/>
      <c r="V171" s="248"/>
      <c r="W171" s="187"/>
      <c r="X171" s="248"/>
      <c r="Y171" s="264"/>
      <c r="Z171" s="186">
        <f t="shared" si="989"/>
        <v>0</v>
      </c>
      <c r="AA171" s="264"/>
      <c r="AB171" s="180"/>
      <c r="AC171" s="180"/>
      <c r="AD171" s="180"/>
      <c r="AE171" s="179"/>
      <c r="AF171" s="233" t="str">
        <f>BL171</f>
        <v>Consultancy contract</v>
      </c>
      <c r="AG171" s="225">
        <f t="shared" ref="AG171:AG175" si="998">BM171</f>
        <v>15000</v>
      </c>
      <c r="AH171" s="234">
        <f t="shared" ref="AH171:AH175" si="999">BN171</f>
        <v>1</v>
      </c>
      <c r="AI171" s="185">
        <f t="shared" ref="AI171:AI175" si="1000">BO171</f>
        <v>5000</v>
      </c>
      <c r="AJ171" s="185">
        <f t="shared" ref="AJ171:AJ175" si="1001">BP171</f>
        <v>10000</v>
      </c>
      <c r="AK171" s="186">
        <f t="shared" ref="AK171:AK175" si="1002">BQ171</f>
        <v>0</v>
      </c>
      <c r="AL171" s="186">
        <f t="shared" ref="AL171:AL175" si="1003">SUM(AI171:AK171)</f>
        <v>15000</v>
      </c>
      <c r="AM171" s="180"/>
      <c r="AN171" s="180"/>
      <c r="AO171" s="233" t="str">
        <f>BU171</f>
        <v>Consultancy contract</v>
      </c>
      <c r="AP171" s="225">
        <f t="shared" ref="AP171:AP175" si="1004">BV171</f>
        <v>15000</v>
      </c>
      <c r="AQ171" s="234">
        <f t="shared" ref="AQ171:AQ175" si="1005">BW171</f>
        <v>1</v>
      </c>
      <c r="AR171" s="185">
        <f t="shared" ref="AR171:AR175" si="1006">BX171</f>
        <v>5000</v>
      </c>
      <c r="AS171" s="185">
        <f t="shared" ref="AS171:AS175" si="1007">BY171</f>
        <v>10000</v>
      </c>
      <c r="AT171" s="186">
        <f t="shared" ref="AT171:AT175" si="1008">BZ171</f>
        <v>0</v>
      </c>
      <c r="AU171" s="186">
        <f t="shared" ref="AU171:AU175" si="1009">SUM(AR171:AT171)</f>
        <v>15000</v>
      </c>
      <c r="AV171" s="180"/>
      <c r="AW171" s="180"/>
      <c r="AX171" s="186">
        <f>T171+AI171+AR171</f>
        <v>10000</v>
      </c>
      <c r="AY171" s="187"/>
      <c r="AZ171" s="185">
        <f>V171+AJ171+AS171</f>
        <v>20000</v>
      </c>
      <c r="BA171" s="187"/>
      <c r="BB171" s="186">
        <f>X171+AK171+AT171</f>
        <v>0</v>
      </c>
      <c r="BC171" s="187"/>
      <c r="BD171" s="186">
        <f t="shared" ref="BD171:BD175" si="1010">SUM(AX171:BB171)</f>
        <v>30000</v>
      </c>
      <c r="BE171" s="187"/>
      <c r="BF171" s="180"/>
      <c r="BG171" s="180"/>
      <c r="BH171" s="180"/>
      <c r="BI171" s="180"/>
      <c r="BJ171" s="78"/>
      <c r="BK171" s="78"/>
      <c r="BL171" s="244" t="s">
        <v>108</v>
      </c>
      <c r="BM171" s="245">
        <v>15000</v>
      </c>
      <c r="BN171" s="246">
        <v>1</v>
      </c>
      <c r="BO171" s="271">
        <f>(BR171/3)*1</f>
        <v>5000</v>
      </c>
      <c r="BP171" s="271">
        <f>(BR171/3)*2</f>
        <v>10000</v>
      </c>
      <c r="BQ171" s="272"/>
      <c r="BR171" s="265">
        <f>BM171*BN171</f>
        <v>15000</v>
      </c>
      <c r="BS171" s="180"/>
      <c r="BT171" s="78"/>
      <c r="BU171" s="244" t="s">
        <v>108</v>
      </c>
      <c r="BV171" s="245">
        <v>15000</v>
      </c>
      <c r="BW171" s="246">
        <v>1</v>
      </c>
      <c r="BX171" s="271">
        <f>(CA171/3)*1</f>
        <v>5000</v>
      </c>
      <c r="BY171" s="271">
        <f>(CA171/3)*2</f>
        <v>10000</v>
      </c>
      <c r="BZ171" s="272"/>
      <c r="CA171" s="265">
        <f>BV171*BW171</f>
        <v>15000</v>
      </c>
      <c r="CB171" s="180"/>
      <c r="CC171" s="78"/>
      <c r="CD171" s="186">
        <f t="shared" ref="CD171:CF175" si="1011">H171+BO171+BX171</f>
        <v>15000</v>
      </c>
      <c r="CE171" s="185">
        <f t="shared" si="1011"/>
        <v>30000</v>
      </c>
      <c r="CF171" s="186">
        <f t="shared" si="1011"/>
        <v>0</v>
      </c>
      <c r="CG171" s="186">
        <f t="shared" ref="CG171:CG175" si="1012">SUM(CD171:CF171)</f>
        <v>45000</v>
      </c>
      <c r="CH171" s="180"/>
      <c r="CI171" s="78"/>
      <c r="CJ171" s="186">
        <f>T171+BO171+BX171</f>
        <v>10000</v>
      </c>
      <c r="CK171" s="187"/>
      <c r="CL171" s="186">
        <f>V171+BP171+BY171</f>
        <v>20000</v>
      </c>
      <c r="CM171" s="187"/>
      <c r="CN171" s="186">
        <f>X171+BQ171+BZ171</f>
        <v>0</v>
      </c>
      <c r="CO171" s="187"/>
      <c r="CP171" s="186">
        <f>CJ171+CL171+CN171</f>
        <v>30000</v>
      </c>
      <c r="CQ171" s="187"/>
      <c r="CR171" s="180"/>
    </row>
    <row r="172" spans="1:96" s="79" customFormat="1" x14ac:dyDescent="0.35">
      <c r="A172" s="190"/>
      <c r="B172" s="276" t="s">
        <v>206</v>
      </c>
      <c r="C172" s="207"/>
      <c r="D172" s="243"/>
      <c r="E172" s="244" t="s">
        <v>108</v>
      </c>
      <c r="F172" s="245">
        <v>1500</v>
      </c>
      <c r="G172" s="246">
        <v>1</v>
      </c>
      <c r="H172" s="271">
        <f>K172</f>
        <v>1500</v>
      </c>
      <c r="I172" s="271"/>
      <c r="J172" s="248"/>
      <c r="K172" s="265">
        <f>F172*G172</f>
        <v>1500</v>
      </c>
      <c r="L172" s="180"/>
      <c r="M172" s="207"/>
      <c r="N172" s="248"/>
      <c r="O172" s="248"/>
      <c r="P172" s="248"/>
      <c r="Q172" s="186">
        <f t="shared" si="997"/>
        <v>0</v>
      </c>
      <c r="R172" s="180"/>
      <c r="S172" s="179"/>
      <c r="T172" s="248"/>
      <c r="U172" s="187"/>
      <c r="V172" s="248"/>
      <c r="W172" s="187"/>
      <c r="X172" s="248"/>
      <c r="Y172" s="264"/>
      <c r="Z172" s="186">
        <f t="shared" si="989"/>
        <v>0</v>
      </c>
      <c r="AA172" s="264"/>
      <c r="AB172" s="180"/>
      <c r="AC172" s="180"/>
      <c r="AD172" s="180"/>
      <c r="AE172" s="179"/>
      <c r="AF172" s="233" t="str">
        <f t="shared" ref="AF172:AF175" si="1013">BL172</f>
        <v>Consultancy contract</v>
      </c>
      <c r="AG172" s="225">
        <f t="shared" si="998"/>
        <v>1500</v>
      </c>
      <c r="AH172" s="234">
        <f t="shared" si="999"/>
        <v>1</v>
      </c>
      <c r="AI172" s="185">
        <f t="shared" si="1000"/>
        <v>1500</v>
      </c>
      <c r="AJ172" s="185">
        <f t="shared" si="1001"/>
        <v>0</v>
      </c>
      <c r="AK172" s="186">
        <f t="shared" si="1002"/>
        <v>0</v>
      </c>
      <c r="AL172" s="186">
        <f t="shared" si="1003"/>
        <v>1500</v>
      </c>
      <c r="AM172" s="180"/>
      <c r="AN172" s="180"/>
      <c r="AO172" s="233" t="str">
        <f t="shared" ref="AO172:AO175" si="1014">BU172</f>
        <v>Consultancy contract</v>
      </c>
      <c r="AP172" s="225">
        <f t="shared" si="1004"/>
        <v>1500</v>
      </c>
      <c r="AQ172" s="234">
        <f t="shared" si="1005"/>
        <v>1</v>
      </c>
      <c r="AR172" s="185">
        <f t="shared" si="1006"/>
        <v>1500</v>
      </c>
      <c r="AS172" s="185">
        <f t="shared" si="1007"/>
        <v>0</v>
      </c>
      <c r="AT172" s="186">
        <f t="shared" si="1008"/>
        <v>0</v>
      </c>
      <c r="AU172" s="186">
        <f t="shared" si="1009"/>
        <v>1500</v>
      </c>
      <c r="AV172" s="180"/>
      <c r="AW172" s="180"/>
      <c r="AX172" s="186">
        <f>T172+AI172+AR172</f>
        <v>3000</v>
      </c>
      <c r="AY172" s="187"/>
      <c r="AZ172" s="185">
        <f>V172+AJ172+AS172</f>
        <v>0</v>
      </c>
      <c r="BA172" s="187"/>
      <c r="BB172" s="186">
        <f>X172+AK172+AT172</f>
        <v>0</v>
      </c>
      <c r="BC172" s="187"/>
      <c r="BD172" s="186">
        <f t="shared" si="1010"/>
        <v>3000</v>
      </c>
      <c r="BE172" s="187"/>
      <c r="BF172" s="180"/>
      <c r="BG172" s="180"/>
      <c r="BH172" s="180"/>
      <c r="BI172" s="180"/>
      <c r="BJ172" s="78"/>
      <c r="BK172" s="78"/>
      <c r="BL172" s="244" t="s">
        <v>108</v>
      </c>
      <c r="BM172" s="245">
        <v>1500</v>
      </c>
      <c r="BN172" s="246">
        <v>1</v>
      </c>
      <c r="BO172" s="271">
        <f>BR172</f>
        <v>1500</v>
      </c>
      <c r="BP172" s="271"/>
      <c r="BQ172" s="272"/>
      <c r="BR172" s="265">
        <f>BM172*BN172</f>
        <v>1500</v>
      </c>
      <c r="BS172" s="180"/>
      <c r="BT172" s="78"/>
      <c r="BU172" s="244" t="s">
        <v>108</v>
      </c>
      <c r="BV172" s="245">
        <v>1500</v>
      </c>
      <c r="BW172" s="246">
        <v>1</v>
      </c>
      <c r="BX172" s="271">
        <f>CA172</f>
        <v>1500</v>
      </c>
      <c r="BY172" s="271"/>
      <c r="BZ172" s="272"/>
      <c r="CA172" s="265">
        <f>BV172*BW172</f>
        <v>1500</v>
      </c>
      <c r="CB172" s="180"/>
      <c r="CC172" s="78"/>
      <c r="CD172" s="186">
        <f t="shared" si="1011"/>
        <v>4500</v>
      </c>
      <c r="CE172" s="185">
        <f t="shared" si="1011"/>
        <v>0</v>
      </c>
      <c r="CF172" s="186">
        <f t="shared" si="1011"/>
        <v>0</v>
      </c>
      <c r="CG172" s="186">
        <f t="shared" si="1012"/>
        <v>4500</v>
      </c>
      <c r="CH172" s="180"/>
      <c r="CI172" s="78"/>
      <c r="CJ172" s="186">
        <f>T172+BO172+BX172</f>
        <v>3000</v>
      </c>
      <c r="CK172" s="187"/>
      <c r="CL172" s="186">
        <f>V172+BP172+BY172</f>
        <v>0</v>
      </c>
      <c r="CM172" s="187"/>
      <c r="CN172" s="186">
        <f>X172+BQ172+BZ172</f>
        <v>0</v>
      </c>
      <c r="CO172" s="187"/>
      <c r="CP172" s="186">
        <f t="shared" ref="CP172:CP175" si="1015">CJ172+CL172+CN172</f>
        <v>3000</v>
      </c>
      <c r="CQ172" s="187"/>
      <c r="CR172" s="180"/>
    </row>
    <row r="173" spans="1:96" s="79" customFormat="1" x14ac:dyDescent="0.35">
      <c r="A173" s="190"/>
      <c r="B173" s="201" t="s">
        <v>191</v>
      </c>
      <c r="C173" s="207"/>
      <c r="D173" s="243"/>
      <c r="E173" s="244"/>
      <c r="F173" s="245"/>
      <c r="G173" s="246"/>
      <c r="H173" s="247"/>
      <c r="I173" s="247"/>
      <c r="J173" s="248"/>
      <c r="K173" s="265">
        <f t="shared" ref="K173:K175" si="1016">F173*G173</f>
        <v>0</v>
      </c>
      <c r="L173" s="180"/>
      <c r="M173" s="207"/>
      <c r="N173" s="248"/>
      <c r="O173" s="248"/>
      <c r="P173" s="248"/>
      <c r="Q173" s="186">
        <f t="shared" si="997"/>
        <v>0</v>
      </c>
      <c r="R173" s="180"/>
      <c r="S173" s="179"/>
      <c r="T173" s="248"/>
      <c r="U173" s="187"/>
      <c r="V173" s="248"/>
      <c r="W173" s="187"/>
      <c r="X173" s="248"/>
      <c r="Y173" s="264"/>
      <c r="Z173" s="186">
        <f t="shared" si="989"/>
        <v>0</v>
      </c>
      <c r="AA173" s="264"/>
      <c r="AB173" s="180"/>
      <c r="AC173" s="180"/>
      <c r="AD173" s="180"/>
      <c r="AE173" s="179"/>
      <c r="AF173" s="233">
        <f t="shared" si="1013"/>
        <v>0</v>
      </c>
      <c r="AG173" s="225">
        <f t="shared" si="998"/>
        <v>0</v>
      </c>
      <c r="AH173" s="234">
        <f t="shared" si="999"/>
        <v>0</v>
      </c>
      <c r="AI173" s="185">
        <f t="shared" si="1000"/>
        <v>0</v>
      </c>
      <c r="AJ173" s="185">
        <f t="shared" si="1001"/>
        <v>0</v>
      </c>
      <c r="AK173" s="186">
        <f t="shared" si="1002"/>
        <v>0</v>
      </c>
      <c r="AL173" s="186">
        <f t="shared" si="1003"/>
        <v>0</v>
      </c>
      <c r="AM173" s="180"/>
      <c r="AN173" s="180"/>
      <c r="AO173" s="233">
        <f t="shared" si="1014"/>
        <v>0</v>
      </c>
      <c r="AP173" s="225">
        <f t="shared" si="1004"/>
        <v>0</v>
      </c>
      <c r="AQ173" s="234">
        <f t="shared" si="1005"/>
        <v>0</v>
      </c>
      <c r="AR173" s="185">
        <f t="shared" si="1006"/>
        <v>0</v>
      </c>
      <c r="AS173" s="185">
        <f t="shared" si="1007"/>
        <v>0</v>
      </c>
      <c r="AT173" s="186">
        <f t="shared" si="1008"/>
        <v>0</v>
      </c>
      <c r="AU173" s="186">
        <f t="shared" si="1009"/>
        <v>0</v>
      </c>
      <c r="AV173" s="180"/>
      <c r="AW173" s="180"/>
      <c r="AX173" s="186">
        <f>T173+AI173+AR173</f>
        <v>0</v>
      </c>
      <c r="AY173" s="187"/>
      <c r="AZ173" s="185">
        <f>V173+AJ173+AS173</f>
        <v>0</v>
      </c>
      <c r="BA173" s="187"/>
      <c r="BB173" s="186">
        <f>X173+AK173+AT173</f>
        <v>0</v>
      </c>
      <c r="BC173" s="187"/>
      <c r="BD173" s="186">
        <f t="shared" si="1010"/>
        <v>0</v>
      </c>
      <c r="BE173" s="187"/>
      <c r="BF173" s="180"/>
      <c r="BG173" s="180"/>
      <c r="BH173" s="180"/>
      <c r="BI173" s="180"/>
      <c r="BJ173" s="78"/>
      <c r="BK173" s="78"/>
      <c r="BL173" s="244"/>
      <c r="BM173" s="245"/>
      <c r="BN173" s="246"/>
      <c r="BO173" s="247"/>
      <c r="BP173" s="247"/>
      <c r="BQ173" s="248"/>
      <c r="BR173" s="265">
        <f t="shared" ref="BR173:BR175" si="1017">BM173*BN173</f>
        <v>0</v>
      </c>
      <c r="BS173" s="180"/>
      <c r="BT173" s="78"/>
      <c r="BU173" s="244"/>
      <c r="BV173" s="245"/>
      <c r="BW173" s="246"/>
      <c r="BX173" s="247"/>
      <c r="BY173" s="247"/>
      <c r="BZ173" s="248"/>
      <c r="CA173" s="265">
        <f t="shared" ref="CA173:CA175" si="1018">BV173*BW173</f>
        <v>0</v>
      </c>
      <c r="CB173" s="180"/>
      <c r="CC173" s="78"/>
      <c r="CD173" s="186">
        <f t="shared" si="1011"/>
        <v>0</v>
      </c>
      <c r="CE173" s="185">
        <f t="shared" si="1011"/>
        <v>0</v>
      </c>
      <c r="CF173" s="186">
        <f t="shared" si="1011"/>
        <v>0</v>
      </c>
      <c r="CG173" s="186">
        <f t="shared" si="1012"/>
        <v>0</v>
      </c>
      <c r="CH173" s="180"/>
      <c r="CI173" s="78"/>
      <c r="CJ173" s="186">
        <f>T173+BO173+BX173</f>
        <v>0</v>
      </c>
      <c r="CK173" s="187"/>
      <c r="CL173" s="186">
        <f>V173+BP173+BY173</f>
        <v>0</v>
      </c>
      <c r="CM173" s="187"/>
      <c r="CN173" s="186">
        <f>X173+BQ173+BZ173</f>
        <v>0</v>
      </c>
      <c r="CO173" s="187"/>
      <c r="CP173" s="186">
        <f t="shared" si="1015"/>
        <v>0</v>
      </c>
      <c r="CQ173" s="187"/>
      <c r="CR173" s="180"/>
    </row>
    <row r="174" spans="1:96" s="79" customFormat="1" x14ac:dyDescent="0.35">
      <c r="A174" s="190"/>
      <c r="B174" s="201" t="s">
        <v>191</v>
      </c>
      <c r="C174" s="207"/>
      <c r="D174" s="243"/>
      <c r="E174" s="244"/>
      <c r="F174" s="245"/>
      <c r="G174" s="246"/>
      <c r="H174" s="247"/>
      <c r="I174" s="247"/>
      <c r="J174" s="248"/>
      <c r="K174" s="265">
        <f t="shared" si="1016"/>
        <v>0</v>
      </c>
      <c r="L174" s="180"/>
      <c r="M174" s="207"/>
      <c r="N174" s="248"/>
      <c r="O174" s="248"/>
      <c r="P174" s="248"/>
      <c r="Q174" s="186">
        <f t="shared" si="997"/>
        <v>0</v>
      </c>
      <c r="R174" s="180"/>
      <c r="S174" s="179"/>
      <c r="T174" s="248"/>
      <c r="U174" s="187"/>
      <c r="V174" s="248"/>
      <c r="W174" s="187"/>
      <c r="X174" s="248"/>
      <c r="Y174" s="264"/>
      <c r="Z174" s="186">
        <f t="shared" si="989"/>
        <v>0</v>
      </c>
      <c r="AA174" s="264"/>
      <c r="AB174" s="180"/>
      <c r="AC174" s="180"/>
      <c r="AD174" s="180"/>
      <c r="AE174" s="179"/>
      <c r="AF174" s="233">
        <f t="shared" si="1013"/>
        <v>0</v>
      </c>
      <c r="AG174" s="225">
        <f t="shared" si="998"/>
        <v>0</v>
      </c>
      <c r="AH174" s="234">
        <f t="shared" si="999"/>
        <v>0</v>
      </c>
      <c r="AI174" s="185">
        <f t="shared" si="1000"/>
        <v>0</v>
      </c>
      <c r="AJ174" s="185">
        <f t="shared" si="1001"/>
        <v>0</v>
      </c>
      <c r="AK174" s="186">
        <f t="shared" si="1002"/>
        <v>0</v>
      </c>
      <c r="AL174" s="186">
        <f t="shared" si="1003"/>
        <v>0</v>
      </c>
      <c r="AM174" s="180"/>
      <c r="AN174" s="180"/>
      <c r="AO174" s="233">
        <f t="shared" si="1014"/>
        <v>0</v>
      </c>
      <c r="AP174" s="225">
        <f t="shared" si="1004"/>
        <v>0</v>
      </c>
      <c r="AQ174" s="234">
        <f t="shared" si="1005"/>
        <v>0</v>
      </c>
      <c r="AR174" s="185">
        <f t="shared" si="1006"/>
        <v>0</v>
      </c>
      <c r="AS174" s="185">
        <f t="shared" si="1007"/>
        <v>0</v>
      </c>
      <c r="AT174" s="186">
        <f t="shared" si="1008"/>
        <v>0</v>
      </c>
      <c r="AU174" s="186">
        <f t="shared" si="1009"/>
        <v>0</v>
      </c>
      <c r="AV174" s="180"/>
      <c r="AW174" s="180"/>
      <c r="AX174" s="186">
        <f>T174+AI174+AR174</f>
        <v>0</v>
      </c>
      <c r="AY174" s="187"/>
      <c r="AZ174" s="185">
        <f>V174+AJ174+AS174</f>
        <v>0</v>
      </c>
      <c r="BA174" s="187"/>
      <c r="BB174" s="186">
        <f>X174+AK174+AT174</f>
        <v>0</v>
      </c>
      <c r="BC174" s="187"/>
      <c r="BD174" s="186">
        <f t="shared" si="1010"/>
        <v>0</v>
      </c>
      <c r="BE174" s="187"/>
      <c r="BF174" s="180"/>
      <c r="BG174" s="180"/>
      <c r="BH174" s="180"/>
      <c r="BI174" s="180"/>
      <c r="BJ174" s="78"/>
      <c r="BK174" s="78"/>
      <c r="BL174" s="244"/>
      <c r="BM174" s="245"/>
      <c r="BN174" s="246"/>
      <c r="BO174" s="247"/>
      <c r="BP174" s="247"/>
      <c r="BQ174" s="248"/>
      <c r="BR174" s="265">
        <f t="shared" si="1017"/>
        <v>0</v>
      </c>
      <c r="BS174" s="180"/>
      <c r="BT174" s="78"/>
      <c r="BU174" s="244"/>
      <c r="BV174" s="245"/>
      <c r="BW174" s="246"/>
      <c r="BX174" s="247"/>
      <c r="BY174" s="247"/>
      <c r="BZ174" s="248"/>
      <c r="CA174" s="265">
        <f t="shared" si="1018"/>
        <v>0</v>
      </c>
      <c r="CB174" s="180"/>
      <c r="CC174" s="78"/>
      <c r="CD174" s="186">
        <f t="shared" si="1011"/>
        <v>0</v>
      </c>
      <c r="CE174" s="185">
        <f t="shared" si="1011"/>
        <v>0</v>
      </c>
      <c r="CF174" s="186">
        <f t="shared" si="1011"/>
        <v>0</v>
      </c>
      <c r="CG174" s="186">
        <f t="shared" si="1012"/>
        <v>0</v>
      </c>
      <c r="CH174" s="180"/>
      <c r="CI174" s="78"/>
      <c r="CJ174" s="186">
        <f>T174+BO174+BX174</f>
        <v>0</v>
      </c>
      <c r="CK174" s="187"/>
      <c r="CL174" s="186">
        <f>V174+BP174+BY174</f>
        <v>0</v>
      </c>
      <c r="CM174" s="187"/>
      <c r="CN174" s="186">
        <f>X174+BQ174+BZ174</f>
        <v>0</v>
      </c>
      <c r="CO174" s="187"/>
      <c r="CP174" s="186">
        <f t="shared" si="1015"/>
        <v>0</v>
      </c>
      <c r="CQ174" s="187"/>
      <c r="CR174" s="180"/>
    </row>
    <row r="175" spans="1:96" s="79" customFormat="1" x14ac:dyDescent="0.35">
      <c r="A175" s="190"/>
      <c r="B175" s="201" t="s">
        <v>191</v>
      </c>
      <c r="C175" s="207"/>
      <c r="D175" s="243"/>
      <c r="E175" s="244"/>
      <c r="F175" s="245"/>
      <c r="G175" s="246"/>
      <c r="H175" s="247"/>
      <c r="I175" s="247"/>
      <c r="J175" s="248"/>
      <c r="K175" s="265">
        <f t="shared" si="1016"/>
        <v>0</v>
      </c>
      <c r="L175" s="180"/>
      <c r="M175" s="207"/>
      <c r="N175" s="248"/>
      <c r="O175" s="248"/>
      <c r="P175" s="248"/>
      <c r="Q175" s="186">
        <f t="shared" si="997"/>
        <v>0</v>
      </c>
      <c r="R175" s="180"/>
      <c r="S175" s="179"/>
      <c r="T175" s="248"/>
      <c r="U175" s="187"/>
      <c r="V175" s="248"/>
      <c r="W175" s="187"/>
      <c r="X175" s="248"/>
      <c r="Y175" s="264"/>
      <c r="Z175" s="186">
        <f t="shared" si="989"/>
        <v>0</v>
      </c>
      <c r="AA175" s="264"/>
      <c r="AB175" s="180"/>
      <c r="AC175" s="180"/>
      <c r="AD175" s="180"/>
      <c r="AE175" s="179"/>
      <c r="AF175" s="233">
        <f t="shared" si="1013"/>
        <v>0</v>
      </c>
      <c r="AG175" s="225">
        <f t="shared" si="998"/>
        <v>0</v>
      </c>
      <c r="AH175" s="234">
        <f t="shared" si="999"/>
        <v>0</v>
      </c>
      <c r="AI175" s="185">
        <f t="shared" si="1000"/>
        <v>0</v>
      </c>
      <c r="AJ175" s="185">
        <f t="shared" si="1001"/>
        <v>0</v>
      </c>
      <c r="AK175" s="186">
        <f t="shared" si="1002"/>
        <v>0</v>
      </c>
      <c r="AL175" s="186">
        <f t="shared" si="1003"/>
        <v>0</v>
      </c>
      <c r="AM175" s="180"/>
      <c r="AN175" s="180"/>
      <c r="AO175" s="233">
        <f t="shared" si="1014"/>
        <v>0</v>
      </c>
      <c r="AP175" s="225">
        <f t="shared" si="1004"/>
        <v>0</v>
      </c>
      <c r="AQ175" s="234">
        <f t="shared" si="1005"/>
        <v>0</v>
      </c>
      <c r="AR175" s="185">
        <f t="shared" si="1006"/>
        <v>0</v>
      </c>
      <c r="AS175" s="185">
        <f t="shared" si="1007"/>
        <v>0</v>
      </c>
      <c r="AT175" s="186">
        <f t="shared" si="1008"/>
        <v>0</v>
      </c>
      <c r="AU175" s="186">
        <f t="shared" si="1009"/>
        <v>0</v>
      </c>
      <c r="AV175" s="180"/>
      <c r="AW175" s="180"/>
      <c r="AX175" s="186">
        <f>T175+AI175+AR175</f>
        <v>0</v>
      </c>
      <c r="AY175" s="187"/>
      <c r="AZ175" s="185">
        <f>V175+AJ175+AS175</f>
        <v>0</v>
      </c>
      <c r="BA175" s="187"/>
      <c r="BB175" s="186">
        <f>X175+AK175+AT175</f>
        <v>0</v>
      </c>
      <c r="BC175" s="187"/>
      <c r="BD175" s="186">
        <f t="shared" si="1010"/>
        <v>0</v>
      </c>
      <c r="BE175" s="187"/>
      <c r="BF175" s="180"/>
      <c r="BG175" s="180"/>
      <c r="BH175" s="180"/>
      <c r="BI175" s="180"/>
      <c r="BJ175" s="78"/>
      <c r="BK175" s="78"/>
      <c r="BL175" s="244"/>
      <c r="BM175" s="245"/>
      <c r="BN175" s="246"/>
      <c r="BO175" s="247"/>
      <c r="BP175" s="247"/>
      <c r="BQ175" s="248"/>
      <c r="BR175" s="265">
        <f t="shared" si="1017"/>
        <v>0</v>
      </c>
      <c r="BS175" s="180"/>
      <c r="BT175" s="78"/>
      <c r="BU175" s="244"/>
      <c r="BV175" s="245"/>
      <c r="BW175" s="246"/>
      <c r="BX175" s="247"/>
      <c r="BY175" s="247"/>
      <c r="BZ175" s="248"/>
      <c r="CA175" s="265">
        <f t="shared" si="1018"/>
        <v>0</v>
      </c>
      <c r="CB175" s="180"/>
      <c r="CC175" s="78"/>
      <c r="CD175" s="186">
        <f t="shared" si="1011"/>
        <v>0</v>
      </c>
      <c r="CE175" s="185">
        <f t="shared" si="1011"/>
        <v>0</v>
      </c>
      <c r="CF175" s="186">
        <f t="shared" si="1011"/>
        <v>0</v>
      </c>
      <c r="CG175" s="186">
        <f t="shared" si="1012"/>
        <v>0</v>
      </c>
      <c r="CH175" s="180"/>
      <c r="CI175" s="78"/>
      <c r="CJ175" s="186">
        <f>T175+BO175+BX175</f>
        <v>0</v>
      </c>
      <c r="CK175" s="187"/>
      <c r="CL175" s="186">
        <f>V175+BP175+BY175</f>
        <v>0</v>
      </c>
      <c r="CM175" s="187"/>
      <c r="CN175" s="186">
        <f>X175+BQ175+BZ175</f>
        <v>0</v>
      </c>
      <c r="CO175" s="187"/>
      <c r="CP175" s="186">
        <f t="shared" si="1015"/>
        <v>0</v>
      </c>
      <c r="CQ175" s="187"/>
      <c r="CR175" s="180"/>
    </row>
    <row r="176" spans="1:96" s="79" customFormat="1" x14ac:dyDescent="0.35">
      <c r="A176" s="190">
        <v>6.2</v>
      </c>
      <c r="B176" s="200" t="s">
        <v>169</v>
      </c>
      <c r="C176" s="206"/>
      <c r="D176" s="199"/>
      <c r="E176" s="232"/>
      <c r="F176" s="224"/>
      <c r="G176" s="217"/>
      <c r="H176" s="184">
        <f>SUM(H177:H181)</f>
        <v>0</v>
      </c>
      <c r="I176" s="179">
        <f t="shared" ref="I176:K176" si="1019">SUM(I177:I181)</f>
        <v>0</v>
      </c>
      <c r="J176" s="179">
        <f t="shared" si="1019"/>
        <v>0</v>
      </c>
      <c r="K176" s="179">
        <f t="shared" si="1019"/>
        <v>0</v>
      </c>
      <c r="L176" s="179"/>
      <c r="M176" s="206"/>
      <c r="N176" s="184">
        <f t="shared" ref="N176:Q176" si="1020">SUM(N177:N181)</f>
        <v>0</v>
      </c>
      <c r="O176" s="179">
        <f t="shared" si="1020"/>
        <v>0</v>
      </c>
      <c r="P176" s="179">
        <f t="shared" si="1020"/>
        <v>0</v>
      </c>
      <c r="Q176" s="179">
        <f t="shared" si="1020"/>
        <v>0</v>
      </c>
      <c r="R176" s="179"/>
      <c r="S176" s="179"/>
      <c r="T176" s="184">
        <f t="shared" ref="T176" si="1021">SUM(T177:T181)</f>
        <v>0</v>
      </c>
      <c r="U176" s="179"/>
      <c r="V176" s="179">
        <f t="shared" ref="V176" si="1022">SUM(V177:V181)</f>
        <v>0</v>
      </c>
      <c r="W176" s="179"/>
      <c r="X176" s="179">
        <f t="shared" ref="X176" si="1023">SUM(X177:X181)</f>
        <v>0</v>
      </c>
      <c r="Y176" s="206"/>
      <c r="Z176" s="179">
        <f t="shared" si="989"/>
        <v>0</v>
      </c>
      <c r="AA176" s="206"/>
      <c r="AB176" s="179"/>
      <c r="AC176" s="179"/>
      <c r="AD176" s="179"/>
      <c r="AE176" s="179"/>
      <c r="AF176" s="232"/>
      <c r="AG176" s="224"/>
      <c r="AH176" s="217"/>
      <c r="AI176" s="184">
        <f t="shared" ref="AI176:AL176" si="1024">SUM(AI177:AI181)</f>
        <v>0</v>
      </c>
      <c r="AJ176" s="179">
        <f t="shared" si="1024"/>
        <v>0</v>
      </c>
      <c r="AK176" s="179">
        <f t="shared" si="1024"/>
        <v>0</v>
      </c>
      <c r="AL176" s="179">
        <f t="shared" si="1024"/>
        <v>0</v>
      </c>
      <c r="AM176" s="179"/>
      <c r="AN176" s="179"/>
      <c r="AO176" s="232"/>
      <c r="AP176" s="224"/>
      <c r="AQ176" s="217"/>
      <c r="AR176" s="184">
        <f t="shared" ref="AR176:AU176" si="1025">SUM(AR177:AR181)</f>
        <v>0</v>
      </c>
      <c r="AS176" s="179">
        <f t="shared" si="1025"/>
        <v>0</v>
      </c>
      <c r="AT176" s="179">
        <f t="shared" si="1025"/>
        <v>0</v>
      </c>
      <c r="AU176" s="179">
        <f t="shared" si="1025"/>
        <v>0</v>
      </c>
      <c r="AV176" s="179"/>
      <c r="AW176" s="179"/>
      <c r="AX176" s="184">
        <f>SUM(AX177:AX181)</f>
        <v>0</v>
      </c>
      <c r="AY176" s="179"/>
      <c r="AZ176" s="179">
        <f>SUM(AZ177:AZ181)</f>
        <v>0</v>
      </c>
      <c r="BA176" s="179"/>
      <c r="BB176" s="179">
        <f>SUM(BB177:BB181)</f>
        <v>0</v>
      </c>
      <c r="BC176" s="179"/>
      <c r="BD176" s="179">
        <f t="shared" ref="BD176" si="1026">SUM(BD177:BD181)</f>
        <v>0</v>
      </c>
      <c r="BE176" s="179"/>
      <c r="BF176" s="179"/>
      <c r="BG176" s="179"/>
      <c r="BH176" s="179"/>
      <c r="BI176" s="179"/>
      <c r="BJ176" s="78"/>
      <c r="BK176" s="78"/>
      <c r="BL176" s="232"/>
      <c r="BM176" s="224"/>
      <c r="BN176" s="217"/>
      <c r="BO176" s="184">
        <f>SUM(BO177:BO181)</f>
        <v>0</v>
      </c>
      <c r="BP176" s="179">
        <f t="shared" ref="BP176:BR176" si="1027">SUM(BP177:BP181)</f>
        <v>0</v>
      </c>
      <c r="BQ176" s="179">
        <f t="shared" si="1027"/>
        <v>0</v>
      </c>
      <c r="BR176" s="179">
        <f t="shared" si="1027"/>
        <v>0</v>
      </c>
      <c r="BS176" s="179"/>
      <c r="BT176" s="78"/>
      <c r="BU176" s="232"/>
      <c r="BV176" s="224"/>
      <c r="BW176" s="217"/>
      <c r="BX176" s="184">
        <f>SUM(BX177:BX181)</f>
        <v>0</v>
      </c>
      <c r="BY176" s="179">
        <f t="shared" ref="BY176:CA176" si="1028">SUM(BY177:BY181)</f>
        <v>0</v>
      </c>
      <c r="BZ176" s="179">
        <f t="shared" si="1028"/>
        <v>0</v>
      </c>
      <c r="CA176" s="179">
        <f t="shared" si="1028"/>
        <v>0</v>
      </c>
      <c r="CB176" s="179"/>
      <c r="CC176" s="78"/>
      <c r="CD176" s="184">
        <f>SUM(CD177:CD181)</f>
        <v>0</v>
      </c>
      <c r="CE176" s="179">
        <f>SUM(CE177:CE181)</f>
        <v>0</v>
      </c>
      <c r="CF176" s="179">
        <f>SUM(CF177:CF181)</f>
        <v>0</v>
      </c>
      <c r="CG176" s="179">
        <f t="shared" ref="CG176" si="1029">SUM(CG177:CG181)</f>
        <v>0</v>
      </c>
      <c r="CH176" s="179"/>
      <c r="CI176" s="78"/>
      <c r="CJ176" s="184">
        <f>SUM(CJ177:CJ181)</f>
        <v>0</v>
      </c>
      <c r="CK176" s="179"/>
      <c r="CL176" s="179">
        <f>SUM(CL177:CL181)</f>
        <v>0</v>
      </c>
      <c r="CM176" s="179"/>
      <c r="CN176" s="179">
        <f>SUM(CN177:CN181)</f>
        <v>0</v>
      </c>
      <c r="CO176" s="179"/>
      <c r="CP176" s="179">
        <f t="shared" ref="CP176" si="1030">SUM(CP177:CP181)</f>
        <v>0</v>
      </c>
      <c r="CQ176" s="179"/>
      <c r="CR176" s="179"/>
    </row>
    <row r="177" spans="1:96" s="79" customFormat="1" x14ac:dyDescent="0.35">
      <c r="A177" s="190"/>
      <c r="B177" s="201" t="s">
        <v>191</v>
      </c>
      <c r="C177" s="207"/>
      <c r="D177" s="243"/>
      <c r="E177" s="244"/>
      <c r="F177" s="245"/>
      <c r="G177" s="246"/>
      <c r="H177" s="247"/>
      <c r="I177" s="247"/>
      <c r="J177" s="248"/>
      <c r="K177" s="265">
        <f>F177*G177</f>
        <v>0</v>
      </c>
      <c r="L177" s="180"/>
      <c r="M177" s="207"/>
      <c r="N177" s="248"/>
      <c r="O177" s="248"/>
      <c r="P177" s="248"/>
      <c r="Q177" s="186">
        <f t="shared" ref="Q177:Q181" si="1031">SUM(N177:P177)</f>
        <v>0</v>
      </c>
      <c r="R177" s="180"/>
      <c r="S177" s="179"/>
      <c r="T177" s="248"/>
      <c r="U177" s="187"/>
      <c r="V177" s="248"/>
      <c r="W177" s="187"/>
      <c r="X177" s="248"/>
      <c r="Y177" s="264"/>
      <c r="Z177" s="186">
        <f t="shared" si="989"/>
        <v>0</v>
      </c>
      <c r="AA177" s="264"/>
      <c r="AB177" s="180"/>
      <c r="AC177" s="180"/>
      <c r="AD177" s="180"/>
      <c r="AE177" s="179"/>
      <c r="AF177" s="233">
        <f>BL177</f>
        <v>0</v>
      </c>
      <c r="AG177" s="225">
        <f t="shared" ref="AG177:AG181" si="1032">BM177</f>
        <v>0</v>
      </c>
      <c r="AH177" s="234">
        <f t="shared" ref="AH177:AH181" si="1033">BN177</f>
        <v>0</v>
      </c>
      <c r="AI177" s="185">
        <f t="shared" ref="AI177:AI181" si="1034">BO177</f>
        <v>0</v>
      </c>
      <c r="AJ177" s="185">
        <f t="shared" ref="AJ177:AJ181" si="1035">BP177</f>
        <v>0</v>
      </c>
      <c r="AK177" s="186">
        <f t="shared" ref="AK177:AK181" si="1036">BQ177</f>
        <v>0</v>
      </c>
      <c r="AL177" s="186">
        <f t="shared" ref="AL177:AL181" si="1037">SUM(AI177:AK177)</f>
        <v>0</v>
      </c>
      <c r="AM177" s="180"/>
      <c r="AN177" s="180"/>
      <c r="AO177" s="233">
        <f>BU177</f>
        <v>0</v>
      </c>
      <c r="AP177" s="225">
        <f t="shared" ref="AP177:AP181" si="1038">BV177</f>
        <v>0</v>
      </c>
      <c r="AQ177" s="234">
        <f t="shared" ref="AQ177:AQ181" si="1039">BW177</f>
        <v>0</v>
      </c>
      <c r="AR177" s="185">
        <f t="shared" ref="AR177:AR181" si="1040">BX177</f>
        <v>0</v>
      </c>
      <c r="AS177" s="185">
        <f t="shared" ref="AS177:AS181" si="1041">BY177</f>
        <v>0</v>
      </c>
      <c r="AT177" s="186">
        <f t="shared" ref="AT177:AT181" si="1042">BZ177</f>
        <v>0</v>
      </c>
      <c r="AU177" s="186">
        <f t="shared" ref="AU177:AU181" si="1043">SUM(AR177:AT177)</f>
        <v>0</v>
      </c>
      <c r="AV177" s="180"/>
      <c r="AW177" s="180"/>
      <c r="AX177" s="186">
        <f>T177+AI177+AR177</f>
        <v>0</v>
      </c>
      <c r="AY177" s="187"/>
      <c r="AZ177" s="185">
        <f>V177+AJ177+AS177</f>
        <v>0</v>
      </c>
      <c r="BA177" s="187"/>
      <c r="BB177" s="186">
        <f>X177+AK177+AT177</f>
        <v>0</v>
      </c>
      <c r="BC177" s="187"/>
      <c r="BD177" s="186">
        <f t="shared" ref="BD177:BD181" si="1044">SUM(AX177:BB177)</f>
        <v>0</v>
      </c>
      <c r="BE177" s="187"/>
      <c r="BF177" s="180"/>
      <c r="BG177" s="180"/>
      <c r="BH177" s="180"/>
      <c r="BI177" s="180"/>
      <c r="BJ177" s="78"/>
      <c r="BK177" s="78"/>
      <c r="BL177" s="244"/>
      <c r="BM177" s="245"/>
      <c r="BN177" s="246"/>
      <c r="BO177" s="247"/>
      <c r="BP177" s="247"/>
      <c r="BQ177" s="248"/>
      <c r="BR177" s="265">
        <f>BM177*BN177</f>
        <v>0</v>
      </c>
      <c r="BS177" s="180"/>
      <c r="BT177" s="78"/>
      <c r="BU177" s="244"/>
      <c r="BV177" s="245"/>
      <c r="BW177" s="246"/>
      <c r="BX177" s="247"/>
      <c r="BY177" s="247"/>
      <c r="BZ177" s="248"/>
      <c r="CA177" s="265">
        <f>BV177*BW177</f>
        <v>0</v>
      </c>
      <c r="CB177" s="180"/>
      <c r="CC177" s="78"/>
      <c r="CD177" s="186">
        <f t="shared" ref="CD177:CF181" si="1045">H177+BO177+BX177</f>
        <v>0</v>
      </c>
      <c r="CE177" s="185">
        <f t="shared" si="1045"/>
        <v>0</v>
      </c>
      <c r="CF177" s="186">
        <f t="shared" si="1045"/>
        <v>0</v>
      </c>
      <c r="CG177" s="186">
        <f t="shared" ref="CG177:CG181" si="1046">SUM(CD177:CF177)</f>
        <v>0</v>
      </c>
      <c r="CH177" s="180"/>
      <c r="CI177" s="78"/>
      <c r="CJ177" s="186">
        <f>T177+BO177+BX177</f>
        <v>0</v>
      </c>
      <c r="CK177" s="187"/>
      <c r="CL177" s="186">
        <f>V177+BP177+BY177</f>
        <v>0</v>
      </c>
      <c r="CM177" s="187"/>
      <c r="CN177" s="186">
        <f>X177+BQ177+BZ177</f>
        <v>0</v>
      </c>
      <c r="CO177" s="187"/>
      <c r="CP177" s="186">
        <f>CJ177+CL177+CN177</f>
        <v>0</v>
      </c>
      <c r="CQ177" s="187"/>
      <c r="CR177" s="180"/>
    </row>
    <row r="178" spans="1:96" s="79" customFormat="1" x14ac:dyDescent="0.35">
      <c r="A178" s="190"/>
      <c r="B178" s="201" t="s">
        <v>191</v>
      </c>
      <c r="C178" s="207"/>
      <c r="D178" s="243"/>
      <c r="E178" s="244"/>
      <c r="F178" s="245"/>
      <c r="G178" s="246"/>
      <c r="H178" s="247"/>
      <c r="I178" s="247"/>
      <c r="J178" s="248"/>
      <c r="K178" s="265">
        <f>F178*G178</f>
        <v>0</v>
      </c>
      <c r="L178" s="180"/>
      <c r="M178" s="207"/>
      <c r="N178" s="248"/>
      <c r="O178" s="248"/>
      <c r="P178" s="248"/>
      <c r="Q178" s="186">
        <f t="shared" si="1031"/>
        <v>0</v>
      </c>
      <c r="R178" s="180"/>
      <c r="S178" s="179"/>
      <c r="T178" s="248"/>
      <c r="U178" s="187"/>
      <c r="V178" s="248"/>
      <c r="W178" s="187"/>
      <c r="X178" s="248"/>
      <c r="Y178" s="264"/>
      <c r="Z178" s="186">
        <f t="shared" si="989"/>
        <v>0</v>
      </c>
      <c r="AA178" s="264"/>
      <c r="AB178" s="180"/>
      <c r="AC178" s="180"/>
      <c r="AD178" s="180"/>
      <c r="AE178" s="179"/>
      <c r="AF178" s="233">
        <f t="shared" ref="AF178:AF181" si="1047">BL178</f>
        <v>0</v>
      </c>
      <c r="AG178" s="225">
        <f t="shared" si="1032"/>
        <v>0</v>
      </c>
      <c r="AH178" s="234">
        <f t="shared" si="1033"/>
        <v>0</v>
      </c>
      <c r="AI178" s="185">
        <f t="shared" si="1034"/>
        <v>0</v>
      </c>
      <c r="AJ178" s="185">
        <f t="shared" si="1035"/>
        <v>0</v>
      </c>
      <c r="AK178" s="186">
        <f t="shared" si="1036"/>
        <v>0</v>
      </c>
      <c r="AL178" s="186">
        <f t="shared" si="1037"/>
        <v>0</v>
      </c>
      <c r="AM178" s="180"/>
      <c r="AN178" s="180"/>
      <c r="AO178" s="233">
        <f t="shared" ref="AO178:AO181" si="1048">BU178</f>
        <v>0</v>
      </c>
      <c r="AP178" s="225">
        <f t="shared" si="1038"/>
        <v>0</v>
      </c>
      <c r="AQ178" s="234">
        <f t="shared" si="1039"/>
        <v>0</v>
      </c>
      <c r="AR178" s="185">
        <f t="shared" si="1040"/>
        <v>0</v>
      </c>
      <c r="AS178" s="185">
        <f t="shared" si="1041"/>
        <v>0</v>
      </c>
      <c r="AT178" s="186">
        <f t="shared" si="1042"/>
        <v>0</v>
      </c>
      <c r="AU178" s="186">
        <f t="shared" si="1043"/>
        <v>0</v>
      </c>
      <c r="AV178" s="180"/>
      <c r="AW178" s="180"/>
      <c r="AX178" s="186">
        <f>T178+AI178+AR178</f>
        <v>0</v>
      </c>
      <c r="AY178" s="187"/>
      <c r="AZ178" s="185">
        <f>V178+AJ178+AS178</f>
        <v>0</v>
      </c>
      <c r="BA178" s="187"/>
      <c r="BB178" s="186">
        <f>X178+AK178+AT178</f>
        <v>0</v>
      </c>
      <c r="BC178" s="187"/>
      <c r="BD178" s="186">
        <f t="shared" si="1044"/>
        <v>0</v>
      </c>
      <c r="BE178" s="187"/>
      <c r="BF178" s="180"/>
      <c r="BG178" s="180"/>
      <c r="BH178" s="180"/>
      <c r="BI178" s="180"/>
      <c r="BJ178" s="78"/>
      <c r="BK178" s="78"/>
      <c r="BL178" s="244"/>
      <c r="BM178" s="245"/>
      <c r="BN178" s="246"/>
      <c r="BO178" s="247"/>
      <c r="BP178" s="247"/>
      <c r="BQ178" s="248"/>
      <c r="BR178" s="265">
        <f>BM178*BN178</f>
        <v>0</v>
      </c>
      <c r="BS178" s="180"/>
      <c r="BT178" s="78"/>
      <c r="BU178" s="244"/>
      <c r="BV178" s="245"/>
      <c r="BW178" s="246"/>
      <c r="BX178" s="247"/>
      <c r="BY178" s="247"/>
      <c r="BZ178" s="248"/>
      <c r="CA178" s="265">
        <f>BV178*BW178</f>
        <v>0</v>
      </c>
      <c r="CB178" s="180"/>
      <c r="CC178" s="78"/>
      <c r="CD178" s="186">
        <f t="shared" si="1045"/>
        <v>0</v>
      </c>
      <c r="CE178" s="185">
        <f t="shared" si="1045"/>
        <v>0</v>
      </c>
      <c r="CF178" s="186">
        <f t="shared" si="1045"/>
        <v>0</v>
      </c>
      <c r="CG178" s="186">
        <f t="shared" si="1046"/>
        <v>0</v>
      </c>
      <c r="CH178" s="180"/>
      <c r="CI178" s="78"/>
      <c r="CJ178" s="186">
        <f>T178+BO178+BX178</f>
        <v>0</v>
      </c>
      <c r="CK178" s="187"/>
      <c r="CL178" s="186">
        <f>V178+BP178+BY178</f>
        <v>0</v>
      </c>
      <c r="CM178" s="187"/>
      <c r="CN178" s="186">
        <f>X178+BQ178+BZ178</f>
        <v>0</v>
      </c>
      <c r="CO178" s="187"/>
      <c r="CP178" s="186">
        <f t="shared" ref="CP178:CP181" si="1049">CJ178+CL178+CN178</f>
        <v>0</v>
      </c>
      <c r="CQ178" s="187"/>
      <c r="CR178" s="180"/>
    </row>
    <row r="179" spans="1:96" s="79" customFormat="1" x14ac:dyDescent="0.35">
      <c r="A179" s="190"/>
      <c r="B179" s="201" t="s">
        <v>191</v>
      </c>
      <c r="C179" s="207"/>
      <c r="D179" s="243"/>
      <c r="E179" s="244"/>
      <c r="F179" s="245"/>
      <c r="G179" s="246"/>
      <c r="H179" s="247"/>
      <c r="I179" s="247"/>
      <c r="J179" s="248"/>
      <c r="K179" s="265">
        <f t="shared" ref="K179:K181" si="1050">F179*G179</f>
        <v>0</v>
      </c>
      <c r="L179" s="180"/>
      <c r="M179" s="207"/>
      <c r="N179" s="248"/>
      <c r="O179" s="248"/>
      <c r="P179" s="248"/>
      <c r="Q179" s="186">
        <f t="shared" si="1031"/>
        <v>0</v>
      </c>
      <c r="R179" s="180"/>
      <c r="S179" s="179"/>
      <c r="T179" s="248"/>
      <c r="U179" s="187"/>
      <c r="V179" s="248"/>
      <c r="W179" s="187"/>
      <c r="X179" s="248"/>
      <c r="Y179" s="264"/>
      <c r="Z179" s="186">
        <f t="shared" si="989"/>
        <v>0</v>
      </c>
      <c r="AA179" s="264"/>
      <c r="AB179" s="180"/>
      <c r="AC179" s="180"/>
      <c r="AD179" s="180"/>
      <c r="AE179" s="179"/>
      <c r="AF179" s="233">
        <f t="shared" si="1047"/>
        <v>0</v>
      </c>
      <c r="AG179" s="225">
        <f t="shared" si="1032"/>
        <v>0</v>
      </c>
      <c r="AH179" s="234">
        <f t="shared" si="1033"/>
        <v>0</v>
      </c>
      <c r="AI179" s="185">
        <f t="shared" si="1034"/>
        <v>0</v>
      </c>
      <c r="AJ179" s="185">
        <f t="shared" si="1035"/>
        <v>0</v>
      </c>
      <c r="AK179" s="186">
        <f t="shared" si="1036"/>
        <v>0</v>
      </c>
      <c r="AL179" s="186">
        <f t="shared" si="1037"/>
        <v>0</v>
      </c>
      <c r="AM179" s="180"/>
      <c r="AN179" s="180"/>
      <c r="AO179" s="233">
        <f t="shared" si="1048"/>
        <v>0</v>
      </c>
      <c r="AP179" s="225">
        <f t="shared" si="1038"/>
        <v>0</v>
      </c>
      <c r="AQ179" s="234">
        <f t="shared" si="1039"/>
        <v>0</v>
      </c>
      <c r="AR179" s="185">
        <f t="shared" si="1040"/>
        <v>0</v>
      </c>
      <c r="AS179" s="185">
        <f t="shared" si="1041"/>
        <v>0</v>
      </c>
      <c r="AT179" s="186">
        <f t="shared" si="1042"/>
        <v>0</v>
      </c>
      <c r="AU179" s="186">
        <f t="shared" si="1043"/>
        <v>0</v>
      </c>
      <c r="AV179" s="180"/>
      <c r="AW179" s="180"/>
      <c r="AX179" s="186">
        <f>T179+AI179+AR179</f>
        <v>0</v>
      </c>
      <c r="AY179" s="187"/>
      <c r="AZ179" s="185">
        <f>V179+AJ179+AS179</f>
        <v>0</v>
      </c>
      <c r="BA179" s="187"/>
      <c r="BB179" s="186">
        <f>X179+AK179+AT179</f>
        <v>0</v>
      </c>
      <c r="BC179" s="187"/>
      <c r="BD179" s="186">
        <f t="shared" si="1044"/>
        <v>0</v>
      </c>
      <c r="BE179" s="187"/>
      <c r="BF179" s="180"/>
      <c r="BG179" s="180"/>
      <c r="BH179" s="180"/>
      <c r="BI179" s="180"/>
      <c r="BJ179" s="78"/>
      <c r="BK179" s="78"/>
      <c r="BL179" s="244"/>
      <c r="BM179" s="245"/>
      <c r="BN179" s="246"/>
      <c r="BO179" s="247"/>
      <c r="BP179" s="247"/>
      <c r="BQ179" s="248"/>
      <c r="BR179" s="265">
        <f t="shared" ref="BR179:BR181" si="1051">BM179*BN179</f>
        <v>0</v>
      </c>
      <c r="BS179" s="180"/>
      <c r="BT179" s="78"/>
      <c r="BU179" s="244"/>
      <c r="BV179" s="245"/>
      <c r="BW179" s="246"/>
      <c r="BX179" s="247"/>
      <c r="BY179" s="247"/>
      <c r="BZ179" s="248"/>
      <c r="CA179" s="265">
        <f t="shared" ref="CA179:CA181" si="1052">BV179*BW179</f>
        <v>0</v>
      </c>
      <c r="CB179" s="180"/>
      <c r="CC179" s="78"/>
      <c r="CD179" s="186">
        <f t="shared" si="1045"/>
        <v>0</v>
      </c>
      <c r="CE179" s="185">
        <f t="shared" si="1045"/>
        <v>0</v>
      </c>
      <c r="CF179" s="186">
        <f t="shared" si="1045"/>
        <v>0</v>
      </c>
      <c r="CG179" s="186">
        <f t="shared" si="1046"/>
        <v>0</v>
      </c>
      <c r="CH179" s="180"/>
      <c r="CI179" s="78"/>
      <c r="CJ179" s="186">
        <f>T179+BO179+BX179</f>
        <v>0</v>
      </c>
      <c r="CK179" s="187"/>
      <c r="CL179" s="186">
        <f>V179+BP179+BY179</f>
        <v>0</v>
      </c>
      <c r="CM179" s="187"/>
      <c r="CN179" s="186">
        <f>X179+BQ179+BZ179</f>
        <v>0</v>
      </c>
      <c r="CO179" s="187"/>
      <c r="CP179" s="186">
        <f t="shared" si="1049"/>
        <v>0</v>
      </c>
      <c r="CQ179" s="187"/>
      <c r="CR179" s="180"/>
    </row>
    <row r="180" spans="1:96" s="79" customFormat="1" x14ac:dyDescent="0.35">
      <c r="A180" s="190"/>
      <c r="B180" s="201" t="s">
        <v>191</v>
      </c>
      <c r="C180" s="207"/>
      <c r="D180" s="243"/>
      <c r="E180" s="244"/>
      <c r="F180" s="245"/>
      <c r="G180" s="246"/>
      <c r="H180" s="247"/>
      <c r="I180" s="247"/>
      <c r="J180" s="248"/>
      <c r="K180" s="265">
        <f t="shared" si="1050"/>
        <v>0</v>
      </c>
      <c r="L180" s="180"/>
      <c r="M180" s="207"/>
      <c r="N180" s="248"/>
      <c r="O180" s="248"/>
      <c r="P180" s="248"/>
      <c r="Q180" s="186">
        <f t="shared" si="1031"/>
        <v>0</v>
      </c>
      <c r="R180" s="180"/>
      <c r="S180" s="179"/>
      <c r="T180" s="248"/>
      <c r="U180" s="187"/>
      <c r="V180" s="248"/>
      <c r="W180" s="187"/>
      <c r="X180" s="248"/>
      <c r="Y180" s="264"/>
      <c r="Z180" s="186">
        <f t="shared" si="989"/>
        <v>0</v>
      </c>
      <c r="AA180" s="264"/>
      <c r="AB180" s="180"/>
      <c r="AC180" s="180"/>
      <c r="AD180" s="180"/>
      <c r="AE180" s="179"/>
      <c r="AF180" s="233">
        <f t="shared" si="1047"/>
        <v>0</v>
      </c>
      <c r="AG180" s="225">
        <f t="shared" si="1032"/>
        <v>0</v>
      </c>
      <c r="AH180" s="234">
        <f t="shared" si="1033"/>
        <v>0</v>
      </c>
      <c r="AI180" s="185">
        <f t="shared" si="1034"/>
        <v>0</v>
      </c>
      <c r="AJ180" s="185">
        <f t="shared" si="1035"/>
        <v>0</v>
      </c>
      <c r="AK180" s="186">
        <f t="shared" si="1036"/>
        <v>0</v>
      </c>
      <c r="AL180" s="186">
        <f t="shared" si="1037"/>
        <v>0</v>
      </c>
      <c r="AM180" s="180"/>
      <c r="AN180" s="180"/>
      <c r="AO180" s="233">
        <f t="shared" si="1048"/>
        <v>0</v>
      </c>
      <c r="AP180" s="225">
        <f t="shared" si="1038"/>
        <v>0</v>
      </c>
      <c r="AQ180" s="234">
        <f t="shared" si="1039"/>
        <v>0</v>
      </c>
      <c r="AR180" s="185">
        <f t="shared" si="1040"/>
        <v>0</v>
      </c>
      <c r="AS180" s="185">
        <f t="shared" si="1041"/>
        <v>0</v>
      </c>
      <c r="AT180" s="186">
        <f t="shared" si="1042"/>
        <v>0</v>
      </c>
      <c r="AU180" s="186">
        <f t="shared" si="1043"/>
        <v>0</v>
      </c>
      <c r="AV180" s="180"/>
      <c r="AW180" s="180"/>
      <c r="AX180" s="186">
        <f>T180+AI180+AR180</f>
        <v>0</v>
      </c>
      <c r="AY180" s="187"/>
      <c r="AZ180" s="185">
        <f>V180+AJ180+AS180</f>
        <v>0</v>
      </c>
      <c r="BA180" s="187"/>
      <c r="BB180" s="186">
        <f>X180+AK180+AT180</f>
        <v>0</v>
      </c>
      <c r="BC180" s="187"/>
      <c r="BD180" s="186">
        <f t="shared" si="1044"/>
        <v>0</v>
      </c>
      <c r="BE180" s="187"/>
      <c r="BF180" s="180"/>
      <c r="BG180" s="180"/>
      <c r="BH180" s="180"/>
      <c r="BI180" s="180"/>
      <c r="BJ180" s="78"/>
      <c r="BK180" s="78"/>
      <c r="BL180" s="244"/>
      <c r="BM180" s="245"/>
      <c r="BN180" s="246"/>
      <c r="BO180" s="247"/>
      <c r="BP180" s="247"/>
      <c r="BQ180" s="248"/>
      <c r="BR180" s="265">
        <f t="shared" si="1051"/>
        <v>0</v>
      </c>
      <c r="BS180" s="180"/>
      <c r="BT180" s="78"/>
      <c r="BU180" s="244"/>
      <c r="BV180" s="245"/>
      <c r="BW180" s="246"/>
      <c r="BX180" s="247"/>
      <c r="BY180" s="247"/>
      <c r="BZ180" s="248"/>
      <c r="CA180" s="265">
        <f t="shared" si="1052"/>
        <v>0</v>
      </c>
      <c r="CB180" s="180"/>
      <c r="CC180" s="78"/>
      <c r="CD180" s="186">
        <f t="shared" si="1045"/>
        <v>0</v>
      </c>
      <c r="CE180" s="185">
        <f t="shared" si="1045"/>
        <v>0</v>
      </c>
      <c r="CF180" s="186">
        <f t="shared" si="1045"/>
        <v>0</v>
      </c>
      <c r="CG180" s="186">
        <f t="shared" si="1046"/>
        <v>0</v>
      </c>
      <c r="CH180" s="180"/>
      <c r="CI180" s="78"/>
      <c r="CJ180" s="186">
        <f>T180+BO180+BX180</f>
        <v>0</v>
      </c>
      <c r="CK180" s="187"/>
      <c r="CL180" s="186">
        <f>V180+BP180+BY180</f>
        <v>0</v>
      </c>
      <c r="CM180" s="187"/>
      <c r="CN180" s="186">
        <f>X180+BQ180+BZ180</f>
        <v>0</v>
      </c>
      <c r="CO180" s="187"/>
      <c r="CP180" s="186">
        <f t="shared" si="1049"/>
        <v>0</v>
      </c>
      <c r="CQ180" s="187"/>
      <c r="CR180" s="180"/>
    </row>
    <row r="181" spans="1:96" s="79" customFormat="1" x14ac:dyDescent="0.35">
      <c r="A181" s="190"/>
      <c r="B181" s="201" t="s">
        <v>191</v>
      </c>
      <c r="C181" s="207"/>
      <c r="D181" s="243"/>
      <c r="E181" s="244"/>
      <c r="F181" s="245"/>
      <c r="G181" s="246"/>
      <c r="H181" s="247"/>
      <c r="I181" s="247"/>
      <c r="J181" s="248"/>
      <c r="K181" s="265">
        <f t="shared" si="1050"/>
        <v>0</v>
      </c>
      <c r="L181" s="180"/>
      <c r="M181" s="207"/>
      <c r="N181" s="248"/>
      <c r="O181" s="248"/>
      <c r="P181" s="248"/>
      <c r="Q181" s="186">
        <f t="shared" si="1031"/>
        <v>0</v>
      </c>
      <c r="R181" s="180"/>
      <c r="S181" s="179"/>
      <c r="T181" s="248"/>
      <c r="U181" s="187"/>
      <c r="V181" s="248"/>
      <c r="W181" s="187"/>
      <c r="X181" s="248"/>
      <c r="Y181" s="264"/>
      <c r="Z181" s="186">
        <f t="shared" si="989"/>
        <v>0</v>
      </c>
      <c r="AA181" s="264"/>
      <c r="AB181" s="180"/>
      <c r="AC181" s="180"/>
      <c r="AD181" s="180"/>
      <c r="AE181" s="179"/>
      <c r="AF181" s="233">
        <f t="shared" si="1047"/>
        <v>0</v>
      </c>
      <c r="AG181" s="225">
        <f t="shared" si="1032"/>
        <v>0</v>
      </c>
      <c r="AH181" s="234">
        <f t="shared" si="1033"/>
        <v>0</v>
      </c>
      <c r="AI181" s="185">
        <f t="shared" si="1034"/>
        <v>0</v>
      </c>
      <c r="AJ181" s="185">
        <f t="shared" si="1035"/>
        <v>0</v>
      </c>
      <c r="AK181" s="186">
        <f t="shared" si="1036"/>
        <v>0</v>
      </c>
      <c r="AL181" s="186">
        <f t="shared" si="1037"/>
        <v>0</v>
      </c>
      <c r="AM181" s="180"/>
      <c r="AN181" s="180"/>
      <c r="AO181" s="233">
        <f t="shared" si="1048"/>
        <v>0</v>
      </c>
      <c r="AP181" s="225">
        <f t="shared" si="1038"/>
        <v>0</v>
      </c>
      <c r="AQ181" s="234">
        <f t="shared" si="1039"/>
        <v>0</v>
      </c>
      <c r="AR181" s="185">
        <f t="shared" si="1040"/>
        <v>0</v>
      </c>
      <c r="AS181" s="185">
        <f t="shared" si="1041"/>
        <v>0</v>
      </c>
      <c r="AT181" s="186">
        <f t="shared" si="1042"/>
        <v>0</v>
      </c>
      <c r="AU181" s="186">
        <f t="shared" si="1043"/>
        <v>0</v>
      </c>
      <c r="AV181" s="180"/>
      <c r="AW181" s="180"/>
      <c r="AX181" s="186">
        <f>T181+AI181+AR181</f>
        <v>0</v>
      </c>
      <c r="AY181" s="187"/>
      <c r="AZ181" s="185">
        <f>V181+AJ181+AS181</f>
        <v>0</v>
      </c>
      <c r="BA181" s="187"/>
      <c r="BB181" s="186">
        <f>X181+AK181+AT181</f>
        <v>0</v>
      </c>
      <c r="BC181" s="187"/>
      <c r="BD181" s="186">
        <f t="shared" si="1044"/>
        <v>0</v>
      </c>
      <c r="BE181" s="187"/>
      <c r="BF181" s="180"/>
      <c r="BG181" s="180"/>
      <c r="BH181" s="180"/>
      <c r="BI181" s="180"/>
      <c r="BJ181" s="78"/>
      <c r="BK181" s="78"/>
      <c r="BL181" s="244"/>
      <c r="BM181" s="245"/>
      <c r="BN181" s="246"/>
      <c r="BO181" s="247"/>
      <c r="BP181" s="247"/>
      <c r="BQ181" s="248"/>
      <c r="BR181" s="265">
        <f t="shared" si="1051"/>
        <v>0</v>
      </c>
      <c r="BS181" s="180"/>
      <c r="BT181" s="78"/>
      <c r="BU181" s="244"/>
      <c r="BV181" s="245"/>
      <c r="BW181" s="246"/>
      <c r="BX181" s="247"/>
      <c r="BY181" s="247"/>
      <c r="BZ181" s="248"/>
      <c r="CA181" s="265">
        <f t="shared" si="1052"/>
        <v>0</v>
      </c>
      <c r="CB181" s="180"/>
      <c r="CC181" s="78"/>
      <c r="CD181" s="186">
        <f t="shared" si="1045"/>
        <v>0</v>
      </c>
      <c r="CE181" s="185">
        <f t="shared" si="1045"/>
        <v>0</v>
      </c>
      <c r="CF181" s="186">
        <f t="shared" si="1045"/>
        <v>0</v>
      </c>
      <c r="CG181" s="186">
        <f t="shared" si="1046"/>
        <v>0</v>
      </c>
      <c r="CH181" s="180"/>
      <c r="CI181" s="78"/>
      <c r="CJ181" s="186">
        <f>T181+BO181+BX181</f>
        <v>0</v>
      </c>
      <c r="CK181" s="187"/>
      <c r="CL181" s="186">
        <f>V181+BP181+BY181</f>
        <v>0</v>
      </c>
      <c r="CM181" s="187"/>
      <c r="CN181" s="186">
        <f>X181+BQ181+BZ181</f>
        <v>0</v>
      </c>
      <c r="CO181" s="187"/>
      <c r="CP181" s="186">
        <f t="shared" si="1049"/>
        <v>0</v>
      </c>
      <c r="CQ181" s="187"/>
      <c r="CR181" s="180"/>
    </row>
    <row r="182" spans="1:96" s="79" customFormat="1" x14ac:dyDescent="0.35">
      <c r="A182" s="190">
        <v>6.3</v>
      </c>
      <c r="B182" s="200" t="s">
        <v>169</v>
      </c>
      <c r="C182" s="206"/>
      <c r="D182" s="199"/>
      <c r="E182" s="232"/>
      <c r="F182" s="224"/>
      <c r="G182" s="217"/>
      <c r="H182" s="184">
        <f>SUM(H183:H187)</f>
        <v>0</v>
      </c>
      <c r="I182" s="179">
        <f t="shared" ref="I182:K182" si="1053">SUM(I183:I187)</f>
        <v>0</v>
      </c>
      <c r="J182" s="179">
        <f t="shared" si="1053"/>
        <v>0</v>
      </c>
      <c r="K182" s="179">
        <f t="shared" si="1053"/>
        <v>0</v>
      </c>
      <c r="L182" s="179"/>
      <c r="M182" s="206"/>
      <c r="N182" s="184">
        <f t="shared" ref="N182:Q182" si="1054">SUM(N183:N187)</f>
        <v>0</v>
      </c>
      <c r="O182" s="179">
        <f t="shared" si="1054"/>
        <v>0</v>
      </c>
      <c r="P182" s="179">
        <f t="shared" si="1054"/>
        <v>0</v>
      </c>
      <c r="Q182" s="179">
        <f t="shared" si="1054"/>
        <v>0</v>
      </c>
      <c r="R182" s="179"/>
      <c r="S182" s="179"/>
      <c r="T182" s="184">
        <f t="shared" ref="T182" si="1055">SUM(T183:T187)</f>
        <v>0</v>
      </c>
      <c r="U182" s="179"/>
      <c r="V182" s="179">
        <f t="shared" ref="V182" si="1056">SUM(V183:V187)</f>
        <v>0</v>
      </c>
      <c r="W182" s="179"/>
      <c r="X182" s="179">
        <f t="shared" ref="X182" si="1057">SUM(X183:X187)</f>
        <v>0</v>
      </c>
      <c r="Y182" s="206"/>
      <c r="Z182" s="179">
        <f t="shared" si="989"/>
        <v>0</v>
      </c>
      <c r="AA182" s="206"/>
      <c r="AB182" s="179"/>
      <c r="AC182" s="179"/>
      <c r="AD182" s="179"/>
      <c r="AE182" s="179"/>
      <c r="AF182" s="232"/>
      <c r="AG182" s="224"/>
      <c r="AH182" s="217"/>
      <c r="AI182" s="184">
        <f t="shared" ref="AI182:AL182" si="1058">SUM(AI183:AI187)</f>
        <v>0</v>
      </c>
      <c r="AJ182" s="179">
        <f t="shared" si="1058"/>
        <v>0</v>
      </c>
      <c r="AK182" s="179">
        <f t="shared" si="1058"/>
        <v>0</v>
      </c>
      <c r="AL182" s="179">
        <f t="shared" si="1058"/>
        <v>0</v>
      </c>
      <c r="AM182" s="179"/>
      <c r="AN182" s="179"/>
      <c r="AO182" s="232"/>
      <c r="AP182" s="224"/>
      <c r="AQ182" s="217"/>
      <c r="AR182" s="184">
        <f t="shared" ref="AR182:AU182" si="1059">SUM(AR183:AR187)</f>
        <v>0</v>
      </c>
      <c r="AS182" s="179">
        <f t="shared" si="1059"/>
        <v>0</v>
      </c>
      <c r="AT182" s="179">
        <f t="shared" si="1059"/>
        <v>0</v>
      </c>
      <c r="AU182" s="179">
        <f t="shared" si="1059"/>
        <v>0</v>
      </c>
      <c r="AV182" s="179"/>
      <c r="AW182" s="179"/>
      <c r="AX182" s="184">
        <f>SUM(AX183:AX187)</f>
        <v>0</v>
      </c>
      <c r="AY182" s="179"/>
      <c r="AZ182" s="179">
        <f>SUM(AZ183:AZ187)</f>
        <v>0</v>
      </c>
      <c r="BA182" s="179"/>
      <c r="BB182" s="179">
        <f>SUM(BB183:BB187)</f>
        <v>0</v>
      </c>
      <c r="BC182" s="179"/>
      <c r="BD182" s="179">
        <f t="shared" ref="BD182" si="1060">SUM(BD183:BD187)</f>
        <v>0</v>
      </c>
      <c r="BE182" s="179"/>
      <c r="BF182" s="179"/>
      <c r="BG182" s="179"/>
      <c r="BH182" s="179"/>
      <c r="BI182" s="179"/>
      <c r="BJ182" s="78"/>
      <c r="BK182" s="78"/>
      <c r="BL182" s="232"/>
      <c r="BM182" s="224"/>
      <c r="BN182" s="217"/>
      <c r="BO182" s="184">
        <f>SUM(BO183:BO187)</f>
        <v>0</v>
      </c>
      <c r="BP182" s="179">
        <f t="shared" ref="BP182:BR182" si="1061">SUM(BP183:BP187)</f>
        <v>0</v>
      </c>
      <c r="BQ182" s="179">
        <f t="shared" si="1061"/>
        <v>0</v>
      </c>
      <c r="BR182" s="179">
        <f t="shared" si="1061"/>
        <v>0</v>
      </c>
      <c r="BS182" s="179"/>
      <c r="BT182" s="78"/>
      <c r="BU182" s="232"/>
      <c r="BV182" s="224"/>
      <c r="BW182" s="217"/>
      <c r="BX182" s="184">
        <f>SUM(BX183:BX187)</f>
        <v>0</v>
      </c>
      <c r="BY182" s="179">
        <f t="shared" ref="BY182:CA182" si="1062">SUM(BY183:BY187)</f>
        <v>0</v>
      </c>
      <c r="BZ182" s="179">
        <f t="shared" si="1062"/>
        <v>0</v>
      </c>
      <c r="CA182" s="179">
        <f t="shared" si="1062"/>
        <v>0</v>
      </c>
      <c r="CB182" s="179"/>
      <c r="CC182" s="78"/>
      <c r="CD182" s="184">
        <f>SUM(CD183:CD187)</f>
        <v>0</v>
      </c>
      <c r="CE182" s="179">
        <f>SUM(CE183:CE187)</f>
        <v>0</v>
      </c>
      <c r="CF182" s="179">
        <f>SUM(CF183:CF187)</f>
        <v>0</v>
      </c>
      <c r="CG182" s="179">
        <f t="shared" ref="CG182" si="1063">SUM(CG183:CG187)</f>
        <v>0</v>
      </c>
      <c r="CH182" s="179"/>
      <c r="CI182" s="78"/>
      <c r="CJ182" s="184">
        <f>SUM(CJ183:CJ187)</f>
        <v>0</v>
      </c>
      <c r="CK182" s="179"/>
      <c r="CL182" s="179">
        <f>SUM(CL183:CL187)</f>
        <v>0</v>
      </c>
      <c r="CM182" s="179"/>
      <c r="CN182" s="179">
        <f>SUM(CN183:CN187)</f>
        <v>0</v>
      </c>
      <c r="CO182" s="179"/>
      <c r="CP182" s="179">
        <f t="shared" ref="CP182" si="1064">SUM(CP183:CP187)</f>
        <v>0</v>
      </c>
      <c r="CQ182" s="179"/>
      <c r="CR182" s="179"/>
    </row>
    <row r="183" spans="1:96" x14ac:dyDescent="0.35">
      <c r="B183" s="201" t="s">
        <v>191</v>
      </c>
      <c r="C183" s="207"/>
      <c r="D183" s="243"/>
      <c r="E183" s="244"/>
      <c r="F183" s="245"/>
      <c r="G183" s="246"/>
      <c r="H183" s="247"/>
      <c r="I183" s="247"/>
      <c r="J183" s="248"/>
      <c r="K183" s="265">
        <f>F183*G183</f>
        <v>0</v>
      </c>
      <c r="L183" s="180"/>
      <c r="M183" s="207"/>
      <c r="N183" s="248"/>
      <c r="O183" s="248"/>
      <c r="P183" s="248"/>
      <c r="Q183" s="186">
        <f t="shared" ref="Q183:Q187" si="1065">SUM(N183:P183)</f>
        <v>0</v>
      </c>
      <c r="R183" s="180"/>
      <c r="S183" s="179"/>
      <c r="T183" s="248"/>
      <c r="U183" s="187"/>
      <c r="V183" s="248"/>
      <c r="W183" s="187"/>
      <c r="X183" s="248"/>
      <c r="Y183" s="264"/>
      <c r="Z183" s="186">
        <f t="shared" si="989"/>
        <v>0</v>
      </c>
      <c r="AA183" s="264"/>
      <c r="AB183" s="180"/>
      <c r="AC183" s="180"/>
      <c r="AD183" s="180"/>
      <c r="AE183" s="179"/>
      <c r="AF183" s="233">
        <f>BL183</f>
        <v>0</v>
      </c>
      <c r="AG183" s="225">
        <f t="shared" ref="AG183:AG187" si="1066">BM183</f>
        <v>0</v>
      </c>
      <c r="AH183" s="234">
        <f t="shared" ref="AH183:AH187" si="1067">BN183</f>
        <v>0</v>
      </c>
      <c r="AI183" s="185">
        <f t="shared" ref="AI183:AI187" si="1068">BO183</f>
        <v>0</v>
      </c>
      <c r="AJ183" s="185">
        <f t="shared" ref="AJ183:AJ187" si="1069">BP183</f>
        <v>0</v>
      </c>
      <c r="AK183" s="186">
        <f t="shared" ref="AK183:AK187" si="1070">BQ183</f>
        <v>0</v>
      </c>
      <c r="AL183" s="186">
        <f t="shared" ref="AL183:AL187" si="1071">SUM(AI183:AK183)</f>
        <v>0</v>
      </c>
      <c r="AM183" s="180"/>
      <c r="AN183" s="180"/>
      <c r="AO183" s="233">
        <f>BU183</f>
        <v>0</v>
      </c>
      <c r="AP183" s="225">
        <f t="shared" ref="AP183:AP187" si="1072">BV183</f>
        <v>0</v>
      </c>
      <c r="AQ183" s="234">
        <f t="shared" ref="AQ183:AQ187" si="1073">BW183</f>
        <v>0</v>
      </c>
      <c r="AR183" s="185">
        <f t="shared" ref="AR183:AR187" si="1074">BX183</f>
        <v>0</v>
      </c>
      <c r="AS183" s="185">
        <f t="shared" ref="AS183:AS187" si="1075">BY183</f>
        <v>0</v>
      </c>
      <c r="AT183" s="186">
        <f t="shared" ref="AT183:AT187" si="1076">BZ183</f>
        <v>0</v>
      </c>
      <c r="AU183" s="186">
        <f t="shared" ref="AU183:AU187" si="1077">SUM(AR183:AT183)</f>
        <v>0</v>
      </c>
      <c r="AV183" s="180"/>
      <c r="AW183" s="180"/>
      <c r="AX183" s="186">
        <f>T183+AI183+AR183</f>
        <v>0</v>
      </c>
      <c r="AY183" s="187"/>
      <c r="AZ183" s="185">
        <f>V183+AJ183+AS183</f>
        <v>0</v>
      </c>
      <c r="BA183" s="187"/>
      <c r="BB183" s="186">
        <f>X183+AK183+AT183</f>
        <v>0</v>
      </c>
      <c r="BC183" s="187"/>
      <c r="BD183" s="186">
        <f t="shared" ref="BD183:BD187" si="1078">SUM(AX183:BB183)</f>
        <v>0</v>
      </c>
      <c r="BE183" s="187"/>
      <c r="BF183" s="180"/>
      <c r="BG183" s="180"/>
      <c r="BH183" s="180"/>
      <c r="BI183" s="180"/>
      <c r="BL183" s="244"/>
      <c r="BM183" s="245"/>
      <c r="BN183" s="246"/>
      <c r="BO183" s="247"/>
      <c r="BP183" s="247"/>
      <c r="BQ183" s="248"/>
      <c r="BR183" s="265">
        <f>BM183*BN183</f>
        <v>0</v>
      </c>
      <c r="BS183" s="180"/>
      <c r="BU183" s="244"/>
      <c r="BV183" s="245"/>
      <c r="BW183" s="246"/>
      <c r="BX183" s="247"/>
      <c r="BY183" s="247"/>
      <c r="BZ183" s="248"/>
      <c r="CA183" s="265">
        <f>BV183*BW183</f>
        <v>0</v>
      </c>
      <c r="CB183" s="180"/>
      <c r="CD183" s="186">
        <f t="shared" ref="CD183:CF187" si="1079">H183+BO183+BX183</f>
        <v>0</v>
      </c>
      <c r="CE183" s="185">
        <f t="shared" si="1079"/>
        <v>0</v>
      </c>
      <c r="CF183" s="186">
        <f t="shared" si="1079"/>
        <v>0</v>
      </c>
      <c r="CG183" s="186">
        <f t="shared" ref="CG183:CG187" si="1080">SUM(CD183:CF183)</f>
        <v>0</v>
      </c>
      <c r="CH183" s="180"/>
      <c r="CJ183" s="186">
        <f>T183+BO183+BX183</f>
        <v>0</v>
      </c>
      <c r="CK183" s="187"/>
      <c r="CL183" s="186">
        <f>V183+BP183+BY183</f>
        <v>0</v>
      </c>
      <c r="CM183" s="187"/>
      <c r="CN183" s="186">
        <f>X183+BQ183+BZ183</f>
        <v>0</v>
      </c>
      <c r="CO183" s="187"/>
      <c r="CP183" s="186">
        <f>CJ183+CL183+CN183</f>
        <v>0</v>
      </c>
      <c r="CQ183" s="187"/>
      <c r="CR183" s="180"/>
    </row>
    <row r="184" spans="1:96" x14ac:dyDescent="0.35">
      <c r="B184" s="201" t="s">
        <v>191</v>
      </c>
      <c r="C184" s="207"/>
      <c r="D184" s="243"/>
      <c r="E184" s="244"/>
      <c r="F184" s="245"/>
      <c r="G184" s="246"/>
      <c r="H184" s="247"/>
      <c r="I184" s="247"/>
      <c r="J184" s="248"/>
      <c r="K184" s="265">
        <f>F184*G184</f>
        <v>0</v>
      </c>
      <c r="L184" s="180"/>
      <c r="M184" s="207"/>
      <c r="N184" s="248"/>
      <c r="O184" s="248"/>
      <c r="P184" s="248"/>
      <c r="Q184" s="186">
        <f t="shared" si="1065"/>
        <v>0</v>
      </c>
      <c r="R184" s="180"/>
      <c r="S184" s="179"/>
      <c r="T184" s="248"/>
      <c r="U184" s="187"/>
      <c r="V184" s="248"/>
      <c r="W184" s="187"/>
      <c r="X184" s="248"/>
      <c r="Y184" s="264"/>
      <c r="Z184" s="186">
        <f t="shared" si="989"/>
        <v>0</v>
      </c>
      <c r="AA184" s="264"/>
      <c r="AB184" s="180"/>
      <c r="AC184" s="180"/>
      <c r="AD184" s="180"/>
      <c r="AE184" s="179"/>
      <c r="AF184" s="233">
        <f t="shared" ref="AF184:AF187" si="1081">BL184</f>
        <v>0</v>
      </c>
      <c r="AG184" s="225">
        <f t="shared" si="1066"/>
        <v>0</v>
      </c>
      <c r="AH184" s="234">
        <f t="shared" si="1067"/>
        <v>0</v>
      </c>
      <c r="AI184" s="185">
        <f t="shared" si="1068"/>
        <v>0</v>
      </c>
      <c r="AJ184" s="185">
        <f t="shared" si="1069"/>
        <v>0</v>
      </c>
      <c r="AK184" s="186">
        <f t="shared" si="1070"/>
        <v>0</v>
      </c>
      <c r="AL184" s="186">
        <f t="shared" si="1071"/>
        <v>0</v>
      </c>
      <c r="AM184" s="180"/>
      <c r="AN184" s="180"/>
      <c r="AO184" s="233">
        <f t="shared" ref="AO184:AO187" si="1082">BU184</f>
        <v>0</v>
      </c>
      <c r="AP184" s="225">
        <f t="shared" si="1072"/>
        <v>0</v>
      </c>
      <c r="AQ184" s="234">
        <f t="shared" si="1073"/>
        <v>0</v>
      </c>
      <c r="AR184" s="185">
        <f t="shared" si="1074"/>
        <v>0</v>
      </c>
      <c r="AS184" s="185">
        <f t="shared" si="1075"/>
        <v>0</v>
      </c>
      <c r="AT184" s="186">
        <f t="shared" si="1076"/>
        <v>0</v>
      </c>
      <c r="AU184" s="186">
        <f t="shared" si="1077"/>
        <v>0</v>
      </c>
      <c r="AV184" s="180"/>
      <c r="AW184" s="180"/>
      <c r="AX184" s="186">
        <f>T184+AI184+AR184</f>
        <v>0</v>
      </c>
      <c r="AY184" s="187"/>
      <c r="AZ184" s="185">
        <f>V184+AJ184+AS184</f>
        <v>0</v>
      </c>
      <c r="BA184" s="187"/>
      <c r="BB184" s="186">
        <f>X184+AK184+AT184</f>
        <v>0</v>
      </c>
      <c r="BC184" s="187"/>
      <c r="BD184" s="186">
        <f t="shared" si="1078"/>
        <v>0</v>
      </c>
      <c r="BE184" s="187"/>
      <c r="BF184" s="180"/>
      <c r="BG184" s="180"/>
      <c r="BH184" s="180"/>
      <c r="BI184" s="180"/>
      <c r="BL184" s="244"/>
      <c r="BM184" s="245"/>
      <c r="BN184" s="246"/>
      <c r="BO184" s="247"/>
      <c r="BP184" s="247"/>
      <c r="BQ184" s="248"/>
      <c r="BR184" s="265">
        <f>BM184*BN184</f>
        <v>0</v>
      </c>
      <c r="BS184" s="180"/>
      <c r="BU184" s="244"/>
      <c r="BV184" s="245"/>
      <c r="BW184" s="246"/>
      <c r="BX184" s="247"/>
      <c r="BY184" s="247"/>
      <c r="BZ184" s="248"/>
      <c r="CA184" s="265">
        <f>BV184*BW184</f>
        <v>0</v>
      </c>
      <c r="CB184" s="180"/>
      <c r="CD184" s="186">
        <f t="shared" si="1079"/>
        <v>0</v>
      </c>
      <c r="CE184" s="185">
        <f t="shared" si="1079"/>
        <v>0</v>
      </c>
      <c r="CF184" s="186">
        <f t="shared" si="1079"/>
        <v>0</v>
      </c>
      <c r="CG184" s="186">
        <f t="shared" si="1080"/>
        <v>0</v>
      </c>
      <c r="CH184" s="180"/>
      <c r="CJ184" s="186">
        <f>T184+BO184+BX184</f>
        <v>0</v>
      </c>
      <c r="CK184" s="187"/>
      <c r="CL184" s="186">
        <f>V184+BP184+BY184</f>
        <v>0</v>
      </c>
      <c r="CM184" s="187"/>
      <c r="CN184" s="186">
        <f>X184+BQ184+BZ184</f>
        <v>0</v>
      </c>
      <c r="CO184" s="187"/>
      <c r="CP184" s="186">
        <f t="shared" ref="CP184:CP187" si="1083">CJ184+CL184+CN184</f>
        <v>0</v>
      </c>
      <c r="CQ184" s="187"/>
      <c r="CR184" s="180"/>
    </row>
    <row r="185" spans="1:96" x14ac:dyDescent="0.35">
      <c r="B185" s="201" t="s">
        <v>191</v>
      </c>
      <c r="C185" s="207"/>
      <c r="D185" s="243"/>
      <c r="E185" s="244"/>
      <c r="F185" s="245"/>
      <c r="G185" s="246"/>
      <c r="H185" s="247"/>
      <c r="I185" s="247"/>
      <c r="J185" s="248"/>
      <c r="K185" s="265">
        <f t="shared" ref="K185:K187" si="1084">F185*G185</f>
        <v>0</v>
      </c>
      <c r="L185" s="180"/>
      <c r="M185" s="207"/>
      <c r="N185" s="248"/>
      <c r="O185" s="248"/>
      <c r="P185" s="248"/>
      <c r="Q185" s="186">
        <f t="shared" si="1065"/>
        <v>0</v>
      </c>
      <c r="R185" s="180"/>
      <c r="S185" s="179"/>
      <c r="T185" s="248"/>
      <c r="U185" s="187"/>
      <c r="V185" s="248"/>
      <c r="W185" s="187"/>
      <c r="X185" s="248"/>
      <c r="Y185" s="264"/>
      <c r="Z185" s="186">
        <f t="shared" si="989"/>
        <v>0</v>
      </c>
      <c r="AA185" s="264"/>
      <c r="AB185" s="180"/>
      <c r="AC185" s="180"/>
      <c r="AD185" s="180"/>
      <c r="AE185" s="179"/>
      <c r="AF185" s="233">
        <f t="shared" si="1081"/>
        <v>0</v>
      </c>
      <c r="AG185" s="225">
        <f t="shared" si="1066"/>
        <v>0</v>
      </c>
      <c r="AH185" s="234">
        <f t="shared" si="1067"/>
        <v>0</v>
      </c>
      <c r="AI185" s="185">
        <f t="shared" si="1068"/>
        <v>0</v>
      </c>
      <c r="AJ185" s="185">
        <f t="shared" si="1069"/>
        <v>0</v>
      </c>
      <c r="AK185" s="186">
        <f t="shared" si="1070"/>
        <v>0</v>
      </c>
      <c r="AL185" s="186">
        <f t="shared" si="1071"/>
        <v>0</v>
      </c>
      <c r="AM185" s="180"/>
      <c r="AN185" s="180"/>
      <c r="AO185" s="233">
        <f t="shared" si="1082"/>
        <v>0</v>
      </c>
      <c r="AP185" s="225">
        <f t="shared" si="1072"/>
        <v>0</v>
      </c>
      <c r="AQ185" s="234">
        <f t="shared" si="1073"/>
        <v>0</v>
      </c>
      <c r="AR185" s="185">
        <f t="shared" si="1074"/>
        <v>0</v>
      </c>
      <c r="AS185" s="185">
        <f t="shared" si="1075"/>
        <v>0</v>
      </c>
      <c r="AT185" s="186">
        <f t="shared" si="1076"/>
        <v>0</v>
      </c>
      <c r="AU185" s="186">
        <f t="shared" si="1077"/>
        <v>0</v>
      </c>
      <c r="AV185" s="180"/>
      <c r="AW185" s="180"/>
      <c r="AX185" s="186">
        <f>T185+AI185+AR185</f>
        <v>0</v>
      </c>
      <c r="AY185" s="187"/>
      <c r="AZ185" s="185">
        <f>V185+AJ185+AS185</f>
        <v>0</v>
      </c>
      <c r="BA185" s="187"/>
      <c r="BB185" s="186">
        <f>X185+AK185+AT185</f>
        <v>0</v>
      </c>
      <c r="BC185" s="187"/>
      <c r="BD185" s="186">
        <f t="shared" si="1078"/>
        <v>0</v>
      </c>
      <c r="BE185" s="187"/>
      <c r="BF185" s="180"/>
      <c r="BG185" s="180"/>
      <c r="BH185" s="180"/>
      <c r="BI185" s="180"/>
      <c r="BL185" s="244"/>
      <c r="BM185" s="245"/>
      <c r="BN185" s="246"/>
      <c r="BO185" s="247"/>
      <c r="BP185" s="247"/>
      <c r="BQ185" s="248"/>
      <c r="BR185" s="265">
        <f t="shared" ref="BR185:BR187" si="1085">BM185*BN185</f>
        <v>0</v>
      </c>
      <c r="BS185" s="180"/>
      <c r="BU185" s="244"/>
      <c r="BV185" s="245"/>
      <c r="BW185" s="246"/>
      <c r="BX185" s="247"/>
      <c r="BY185" s="247"/>
      <c r="BZ185" s="248"/>
      <c r="CA185" s="265">
        <f t="shared" ref="CA185:CA187" si="1086">BV185*BW185</f>
        <v>0</v>
      </c>
      <c r="CB185" s="180"/>
      <c r="CD185" s="186">
        <f t="shared" si="1079"/>
        <v>0</v>
      </c>
      <c r="CE185" s="185">
        <f t="shared" si="1079"/>
        <v>0</v>
      </c>
      <c r="CF185" s="186">
        <f t="shared" si="1079"/>
        <v>0</v>
      </c>
      <c r="CG185" s="186">
        <f t="shared" si="1080"/>
        <v>0</v>
      </c>
      <c r="CH185" s="180"/>
      <c r="CJ185" s="186">
        <f>T185+BO185+BX185</f>
        <v>0</v>
      </c>
      <c r="CK185" s="187"/>
      <c r="CL185" s="186">
        <f>V185+BP185+BY185</f>
        <v>0</v>
      </c>
      <c r="CM185" s="187"/>
      <c r="CN185" s="186">
        <f>X185+BQ185+BZ185</f>
        <v>0</v>
      </c>
      <c r="CO185" s="187"/>
      <c r="CP185" s="186">
        <f t="shared" si="1083"/>
        <v>0</v>
      </c>
      <c r="CQ185" s="187"/>
      <c r="CR185" s="180"/>
    </row>
    <row r="186" spans="1:96" x14ac:dyDescent="0.35">
      <c r="B186" s="201" t="s">
        <v>191</v>
      </c>
      <c r="C186" s="207"/>
      <c r="D186" s="243"/>
      <c r="E186" s="244"/>
      <c r="F186" s="245"/>
      <c r="G186" s="246"/>
      <c r="H186" s="247"/>
      <c r="I186" s="247"/>
      <c r="J186" s="248"/>
      <c r="K186" s="265">
        <f t="shared" si="1084"/>
        <v>0</v>
      </c>
      <c r="L186" s="180"/>
      <c r="M186" s="207"/>
      <c r="N186" s="248"/>
      <c r="O186" s="248"/>
      <c r="P186" s="248"/>
      <c r="Q186" s="186">
        <f t="shared" si="1065"/>
        <v>0</v>
      </c>
      <c r="R186" s="180"/>
      <c r="S186" s="179"/>
      <c r="T186" s="248"/>
      <c r="U186" s="187"/>
      <c r="V186" s="248"/>
      <c r="W186" s="187"/>
      <c r="X186" s="248"/>
      <c r="Y186" s="264"/>
      <c r="Z186" s="186">
        <f t="shared" si="989"/>
        <v>0</v>
      </c>
      <c r="AA186" s="264"/>
      <c r="AB186" s="180"/>
      <c r="AC186" s="180"/>
      <c r="AD186" s="180"/>
      <c r="AE186" s="179"/>
      <c r="AF186" s="233">
        <f t="shared" si="1081"/>
        <v>0</v>
      </c>
      <c r="AG186" s="225">
        <f t="shared" si="1066"/>
        <v>0</v>
      </c>
      <c r="AH186" s="234">
        <f t="shared" si="1067"/>
        <v>0</v>
      </c>
      <c r="AI186" s="185">
        <f t="shared" si="1068"/>
        <v>0</v>
      </c>
      <c r="AJ186" s="185">
        <f t="shared" si="1069"/>
        <v>0</v>
      </c>
      <c r="AK186" s="186">
        <f t="shared" si="1070"/>
        <v>0</v>
      </c>
      <c r="AL186" s="186">
        <f t="shared" si="1071"/>
        <v>0</v>
      </c>
      <c r="AM186" s="180"/>
      <c r="AN186" s="180"/>
      <c r="AO186" s="233">
        <f t="shared" si="1082"/>
        <v>0</v>
      </c>
      <c r="AP186" s="225">
        <f t="shared" si="1072"/>
        <v>0</v>
      </c>
      <c r="AQ186" s="234">
        <f t="shared" si="1073"/>
        <v>0</v>
      </c>
      <c r="AR186" s="185">
        <f t="shared" si="1074"/>
        <v>0</v>
      </c>
      <c r="AS186" s="185">
        <f t="shared" si="1075"/>
        <v>0</v>
      </c>
      <c r="AT186" s="186">
        <f t="shared" si="1076"/>
        <v>0</v>
      </c>
      <c r="AU186" s="186">
        <f t="shared" si="1077"/>
        <v>0</v>
      </c>
      <c r="AV186" s="180"/>
      <c r="AW186" s="180"/>
      <c r="AX186" s="186">
        <f>T186+AI186+AR186</f>
        <v>0</v>
      </c>
      <c r="AY186" s="187"/>
      <c r="AZ186" s="185">
        <f>V186+AJ186+AS186</f>
        <v>0</v>
      </c>
      <c r="BA186" s="187"/>
      <c r="BB186" s="186">
        <f>X186+AK186+AT186</f>
        <v>0</v>
      </c>
      <c r="BC186" s="187"/>
      <c r="BD186" s="186">
        <f t="shared" si="1078"/>
        <v>0</v>
      </c>
      <c r="BE186" s="187"/>
      <c r="BF186" s="180"/>
      <c r="BG186" s="180"/>
      <c r="BH186" s="180"/>
      <c r="BI186" s="180"/>
      <c r="BL186" s="244"/>
      <c r="BM186" s="245"/>
      <c r="BN186" s="246"/>
      <c r="BO186" s="247"/>
      <c r="BP186" s="247"/>
      <c r="BQ186" s="248"/>
      <c r="BR186" s="265">
        <f t="shared" si="1085"/>
        <v>0</v>
      </c>
      <c r="BS186" s="180"/>
      <c r="BU186" s="244"/>
      <c r="BV186" s="245"/>
      <c r="BW186" s="246"/>
      <c r="BX186" s="247"/>
      <c r="BY186" s="247"/>
      <c r="BZ186" s="248"/>
      <c r="CA186" s="265">
        <f t="shared" si="1086"/>
        <v>0</v>
      </c>
      <c r="CB186" s="180"/>
      <c r="CD186" s="186">
        <f t="shared" si="1079"/>
        <v>0</v>
      </c>
      <c r="CE186" s="185">
        <f t="shared" si="1079"/>
        <v>0</v>
      </c>
      <c r="CF186" s="186">
        <f t="shared" si="1079"/>
        <v>0</v>
      </c>
      <c r="CG186" s="186">
        <f t="shared" si="1080"/>
        <v>0</v>
      </c>
      <c r="CH186" s="180"/>
      <c r="CJ186" s="186">
        <f>T186+BO186+BX186</f>
        <v>0</v>
      </c>
      <c r="CK186" s="187"/>
      <c r="CL186" s="186">
        <f>V186+BP186+BY186</f>
        <v>0</v>
      </c>
      <c r="CM186" s="187"/>
      <c r="CN186" s="186">
        <f>X186+BQ186+BZ186</f>
        <v>0</v>
      </c>
      <c r="CO186" s="187"/>
      <c r="CP186" s="186">
        <f t="shared" si="1083"/>
        <v>0</v>
      </c>
      <c r="CQ186" s="187"/>
      <c r="CR186" s="180"/>
    </row>
    <row r="187" spans="1:96" x14ac:dyDescent="0.35">
      <c r="B187" s="201" t="s">
        <v>191</v>
      </c>
      <c r="C187" s="207"/>
      <c r="D187" s="243"/>
      <c r="E187" s="244"/>
      <c r="F187" s="245"/>
      <c r="G187" s="246"/>
      <c r="H187" s="247"/>
      <c r="I187" s="247"/>
      <c r="J187" s="248"/>
      <c r="K187" s="265">
        <f t="shared" si="1084"/>
        <v>0</v>
      </c>
      <c r="L187" s="180"/>
      <c r="M187" s="207"/>
      <c r="N187" s="248"/>
      <c r="O187" s="248"/>
      <c r="P187" s="248"/>
      <c r="Q187" s="186">
        <f t="shared" si="1065"/>
        <v>0</v>
      </c>
      <c r="R187" s="180"/>
      <c r="S187" s="179"/>
      <c r="T187" s="248"/>
      <c r="U187" s="187"/>
      <c r="V187" s="248"/>
      <c r="W187" s="187"/>
      <c r="X187" s="248"/>
      <c r="Y187" s="264"/>
      <c r="Z187" s="186">
        <f t="shared" si="989"/>
        <v>0</v>
      </c>
      <c r="AA187" s="264"/>
      <c r="AB187" s="180"/>
      <c r="AC187" s="180"/>
      <c r="AD187" s="180"/>
      <c r="AE187" s="179"/>
      <c r="AF187" s="233">
        <f t="shared" si="1081"/>
        <v>0</v>
      </c>
      <c r="AG187" s="225">
        <f t="shared" si="1066"/>
        <v>0</v>
      </c>
      <c r="AH187" s="234">
        <f t="shared" si="1067"/>
        <v>0</v>
      </c>
      <c r="AI187" s="185">
        <f t="shared" si="1068"/>
        <v>0</v>
      </c>
      <c r="AJ187" s="185">
        <f t="shared" si="1069"/>
        <v>0</v>
      </c>
      <c r="AK187" s="186">
        <f t="shared" si="1070"/>
        <v>0</v>
      </c>
      <c r="AL187" s="186">
        <f t="shared" si="1071"/>
        <v>0</v>
      </c>
      <c r="AM187" s="180"/>
      <c r="AN187" s="180"/>
      <c r="AO187" s="233">
        <f t="shared" si="1082"/>
        <v>0</v>
      </c>
      <c r="AP187" s="225">
        <f t="shared" si="1072"/>
        <v>0</v>
      </c>
      <c r="AQ187" s="234">
        <f t="shared" si="1073"/>
        <v>0</v>
      </c>
      <c r="AR187" s="185">
        <f t="shared" si="1074"/>
        <v>0</v>
      </c>
      <c r="AS187" s="185">
        <f t="shared" si="1075"/>
        <v>0</v>
      </c>
      <c r="AT187" s="186">
        <f t="shared" si="1076"/>
        <v>0</v>
      </c>
      <c r="AU187" s="186">
        <f t="shared" si="1077"/>
        <v>0</v>
      </c>
      <c r="AV187" s="180"/>
      <c r="AW187" s="180"/>
      <c r="AX187" s="186">
        <f>T187+AI187+AR187</f>
        <v>0</v>
      </c>
      <c r="AY187" s="187"/>
      <c r="AZ187" s="185">
        <f>V187+AJ187+AS187</f>
        <v>0</v>
      </c>
      <c r="BA187" s="187"/>
      <c r="BB187" s="186">
        <f>X187+AK187+AT187</f>
        <v>0</v>
      </c>
      <c r="BC187" s="187"/>
      <c r="BD187" s="186">
        <f t="shared" si="1078"/>
        <v>0</v>
      </c>
      <c r="BE187" s="187"/>
      <c r="BF187" s="180"/>
      <c r="BG187" s="180"/>
      <c r="BH187" s="180"/>
      <c r="BI187" s="180"/>
      <c r="BL187" s="244"/>
      <c r="BM187" s="245"/>
      <c r="BN187" s="246"/>
      <c r="BO187" s="247"/>
      <c r="BP187" s="247"/>
      <c r="BQ187" s="248"/>
      <c r="BR187" s="265">
        <f t="shared" si="1085"/>
        <v>0</v>
      </c>
      <c r="BS187" s="180"/>
      <c r="BU187" s="244"/>
      <c r="BV187" s="245"/>
      <c r="BW187" s="246"/>
      <c r="BX187" s="247"/>
      <c r="BY187" s="247"/>
      <c r="BZ187" s="248"/>
      <c r="CA187" s="265">
        <f t="shared" si="1086"/>
        <v>0</v>
      </c>
      <c r="CB187" s="180"/>
      <c r="CD187" s="186">
        <f t="shared" si="1079"/>
        <v>0</v>
      </c>
      <c r="CE187" s="185">
        <f t="shared" si="1079"/>
        <v>0</v>
      </c>
      <c r="CF187" s="186">
        <f t="shared" si="1079"/>
        <v>0</v>
      </c>
      <c r="CG187" s="186">
        <f t="shared" si="1080"/>
        <v>0</v>
      </c>
      <c r="CH187" s="180"/>
      <c r="CJ187" s="186">
        <f>T187+BO187+BX187</f>
        <v>0</v>
      </c>
      <c r="CK187" s="187"/>
      <c r="CL187" s="186">
        <f>V187+BP187+BY187</f>
        <v>0</v>
      </c>
      <c r="CM187" s="187"/>
      <c r="CN187" s="186">
        <f>X187+BQ187+BZ187</f>
        <v>0</v>
      </c>
      <c r="CO187" s="187"/>
      <c r="CP187" s="186">
        <f t="shared" si="1083"/>
        <v>0</v>
      </c>
      <c r="CQ187" s="187"/>
      <c r="CR187" s="180"/>
    </row>
    <row r="188" spans="1:96" s="79" customFormat="1" x14ac:dyDescent="0.35">
      <c r="A188" s="190">
        <v>6.4</v>
      </c>
      <c r="B188" s="200" t="s">
        <v>169</v>
      </c>
      <c r="C188" s="206"/>
      <c r="D188" s="199"/>
      <c r="E188" s="232"/>
      <c r="F188" s="224"/>
      <c r="G188" s="217"/>
      <c r="H188" s="184">
        <f t="shared" ref="H188:J188" si="1087">SUM(H189:H193)</f>
        <v>0</v>
      </c>
      <c r="I188" s="179">
        <f t="shared" si="1087"/>
        <v>0</v>
      </c>
      <c r="J188" s="179">
        <f t="shared" si="1087"/>
        <v>0</v>
      </c>
      <c r="K188" s="179">
        <f t="shared" ref="K188" si="1088">SUM(K189:K193)</f>
        <v>0</v>
      </c>
      <c r="L188" s="179"/>
      <c r="M188" s="206"/>
      <c r="N188" s="184">
        <f t="shared" ref="N188:Q188" si="1089">SUM(N189:N193)</f>
        <v>0</v>
      </c>
      <c r="O188" s="179">
        <f t="shared" si="1089"/>
        <v>0</v>
      </c>
      <c r="P188" s="179">
        <f t="shared" si="1089"/>
        <v>0</v>
      </c>
      <c r="Q188" s="179">
        <f t="shared" si="1089"/>
        <v>0</v>
      </c>
      <c r="R188" s="179"/>
      <c r="S188" s="179"/>
      <c r="T188" s="184">
        <f t="shared" ref="T188" si="1090">SUM(T189:T193)</f>
        <v>0</v>
      </c>
      <c r="U188" s="179"/>
      <c r="V188" s="179">
        <f t="shared" ref="V188" si="1091">SUM(V189:V193)</f>
        <v>0</v>
      </c>
      <c r="W188" s="179"/>
      <c r="X188" s="179">
        <f t="shared" ref="X188" si="1092">SUM(X189:X193)</f>
        <v>0</v>
      </c>
      <c r="Y188" s="206"/>
      <c r="Z188" s="179">
        <f t="shared" si="989"/>
        <v>0</v>
      </c>
      <c r="AA188" s="206"/>
      <c r="AB188" s="179"/>
      <c r="AC188" s="179"/>
      <c r="AD188" s="179"/>
      <c r="AE188" s="179"/>
      <c r="AF188" s="232"/>
      <c r="AG188" s="224"/>
      <c r="AH188" s="217"/>
      <c r="AI188" s="184">
        <f t="shared" ref="AI188:AK188" si="1093">SUM(AI189:AI193)</f>
        <v>0</v>
      </c>
      <c r="AJ188" s="179">
        <f t="shared" si="1093"/>
        <v>0</v>
      </c>
      <c r="AK188" s="179">
        <f t="shared" si="1093"/>
        <v>0</v>
      </c>
      <c r="AL188" s="179">
        <f t="shared" ref="AL188" si="1094">SUM(AL189:AL193)</f>
        <v>0</v>
      </c>
      <c r="AM188" s="179"/>
      <c r="AN188" s="179"/>
      <c r="AO188" s="232"/>
      <c r="AP188" s="224"/>
      <c r="AQ188" s="217"/>
      <c r="AR188" s="184">
        <f t="shared" ref="AR188:AT188" si="1095">SUM(AR189:AR193)</f>
        <v>0</v>
      </c>
      <c r="AS188" s="179">
        <f t="shared" si="1095"/>
        <v>0</v>
      </c>
      <c r="AT188" s="179">
        <f t="shared" si="1095"/>
        <v>0</v>
      </c>
      <c r="AU188" s="179">
        <f t="shared" ref="AU188" si="1096">SUM(AU189:AU193)</f>
        <v>0</v>
      </c>
      <c r="AV188" s="179"/>
      <c r="AW188" s="179"/>
      <c r="AX188" s="184">
        <f>SUM(AX189:AX193)</f>
        <v>0</v>
      </c>
      <c r="AY188" s="179"/>
      <c r="AZ188" s="179">
        <f>SUM(AZ189:AZ193)</f>
        <v>0</v>
      </c>
      <c r="BA188" s="179"/>
      <c r="BB188" s="179">
        <f>SUM(BB189:BB193)</f>
        <v>0</v>
      </c>
      <c r="BC188" s="179"/>
      <c r="BD188" s="179">
        <f t="shared" ref="BD188" si="1097">SUM(BD189:BD193)</f>
        <v>0</v>
      </c>
      <c r="BE188" s="179"/>
      <c r="BF188" s="179"/>
      <c r="BG188" s="179"/>
      <c r="BH188" s="179"/>
      <c r="BI188" s="179"/>
      <c r="BJ188" s="78"/>
      <c r="BK188" s="78"/>
      <c r="BL188" s="232"/>
      <c r="BM188" s="224"/>
      <c r="BN188" s="217"/>
      <c r="BO188" s="184">
        <f t="shared" ref="BO188:BR188" si="1098">SUM(BO189:BO193)</f>
        <v>0</v>
      </c>
      <c r="BP188" s="179">
        <f t="shared" si="1098"/>
        <v>0</v>
      </c>
      <c r="BQ188" s="179">
        <f t="shared" si="1098"/>
        <v>0</v>
      </c>
      <c r="BR188" s="179">
        <f t="shared" si="1098"/>
        <v>0</v>
      </c>
      <c r="BS188" s="179"/>
      <c r="BT188" s="78"/>
      <c r="BU188" s="232"/>
      <c r="BV188" s="224"/>
      <c r="BW188" s="217"/>
      <c r="BX188" s="184">
        <f t="shared" ref="BX188:CA188" si="1099">SUM(BX189:BX193)</f>
        <v>0</v>
      </c>
      <c r="BY188" s="179">
        <f t="shared" si="1099"/>
        <v>0</v>
      </c>
      <c r="BZ188" s="179">
        <f t="shared" si="1099"/>
        <v>0</v>
      </c>
      <c r="CA188" s="179">
        <f t="shared" si="1099"/>
        <v>0</v>
      </c>
      <c r="CB188" s="179"/>
      <c r="CC188" s="78"/>
      <c r="CD188" s="184">
        <f>SUM(CD189:CD193)</f>
        <v>0</v>
      </c>
      <c r="CE188" s="179">
        <f>SUM(CE189:CE193)</f>
        <v>0</v>
      </c>
      <c r="CF188" s="179">
        <f>SUM(CF189:CF193)</f>
        <v>0</v>
      </c>
      <c r="CG188" s="179">
        <f t="shared" ref="CG188" si="1100">SUM(CG189:CG193)</f>
        <v>0</v>
      </c>
      <c r="CH188" s="179"/>
      <c r="CI188" s="78"/>
      <c r="CJ188" s="184">
        <f>SUM(CJ189:CJ193)</f>
        <v>0</v>
      </c>
      <c r="CK188" s="179"/>
      <c r="CL188" s="179">
        <f>SUM(CL189:CL193)</f>
        <v>0</v>
      </c>
      <c r="CM188" s="179"/>
      <c r="CN188" s="179">
        <f>SUM(CN189:CN193)</f>
        <v>0</v>
      </c>
      <c r="CO188" s="179"/>
      <c r="CP188" s="179">
        <f t="shared" ref="CP188" si="1101">SUM(CP189:CP193)</f>
        <v>0</v>
      </c>
      <c r="CQ188" s="179"/>
      <c r="CR188" s="179"/>
    </row>
    <row r="189" spans="1:96" x14ac:dyDescent="0.35">
      <c r="B189" s="201" t="s">
        <v>191</v>
      </c>
      <c r="C189" s="207"/>
      <c r="D189" s="243"/>
      <c r="E189" s="244"/>
      <c r="F189" s="245"/>
      <c r="G189" s="246"/>
      <c r="H189" s="247"/>
      <c r="I189" s="247"/>
      <c r="J189" s="248"/>
      <c r="K189" s="265">
        <f>F189*G189</f>
        <v>0</v>
      </c>
      <c r="L189" s="180"/>
      <c r="M189" s="207"/>
      <c r="N189" s="248"/>
      <c r="O189" s="248"/>
      <c r="P189" s="248"/>
      <c r="Q189" s="186">
        <f t="shared" ref="Q189:Q193" si="1102">SUM(N189:P189)</f>
        <v>0</v>
      </c>
      <c r="R189" s="180"/>
      <c r="S189" s="179"/>
      <c r="T189" s="248"/>
      <c r="U189" s="187"/>
      <c r="V189" s="248"/>
      <c r="W189" s="187"/>
      <c r="X189" s="248"/>
      <c r="Y189" s="264"/>
      <c r="Z189" s="186">
        <f t="shared" si="989"/>
        <v>0</v>
      </c>
      <c r="AA189" s="264"/>
      <c r="AB189" s="180"/>
      <c r="AC189" s="180"/>
      <c r="AD189" s="180"/>
      <c r="AE189" s="179"/>
      <c r="AF189" s="233">
        <f>BL189</f>
        <v>0</v>
      </c>
      <c r="AG189" s="225">
        <f t="shared" ref="AG189:AG193" si="1103">BM189</f>
        <v>0</v>
      </c>
      <c r="AH189" s="234">
        <f t="shared" ref="AH189:AH193" si="1104">BN189</f>
        <v>0</v>
      </c>
      <c r="AI189" s="185">
        <f t="shared" ref="AI189:AI193" si="1105">BO189</f>
        <v>0</v>
      </c>
      <c r="AJ189" s="185">
        <f t="shared" ref="AJ189:AJ193" si="1106">BP189</f>
        <v>0</v>
      </c>
      <c r="AK189" s="186">
        <f t="shared" ref="AK189:AK193" si="1107">BQ189</f>
        <v>0</v>
      </c>
      <c r="AL189" s="186">
        <f t="shared" ref="AL189:AL193" si="1108">SUM(AI189:AK189)</f>
        <v>0</v>
      </c>
      <c r="AM189" s="180"/>
      <c r="AN189" s="180"/>
      <c r="AO189" s="233">
        <f>BU189</f>
        <v>0</v>
      </c>
      <c r="AP189" s="225">
        <f t="shared" ref="AP189:AP193" si="1109">BV189</f>
        <v>0</v>
      </c>
      <c r="AQ189" s="234">
        <f t="shared" ref="AQ189:AQ193" si="1110">BW189</f>
        <v>0</v>
      </c>
      <c r="AR189" s="185">
        <f t="shared" ref="AR189:AR193" si="1111">BX189</f>
        <v>0</v>
      </c>
      <c r="AS189" s="185">
        <f t="shared" ref="AS189:AS193" si="1112">BY189</f>
        <v>0</v>
      </c>
      <c r="AT189" s="186">
        <f t="shared" ref="AT189:AT193" si="1113">BZ189</f>
        <v>0</v>
      </c>
      <c r="AU189" s="186">
        <f t="shared" ref="AU189:AU193" si="1114">SUM(AR189:AT189)</f>
        <v>0</v>
      </c>
      <c r="AV189" s="180"/>
      <c r="AW189" s="180"/>
      <c r="AX189" s="186">
        <f>T189+AI189+AR189</f>
        <v>0</v>
      </c>
      <c r="AY189" s="187"/>
      <c r="AZ189" s="185">
        <f>V189+AJ189+AS189</f>
        <v>0</v>
      </c>
      <c r="BA189" s="187"/>
      <c r="BB189" s="186">
        <f>X189+AK189+AT189</f>
        <v>0</v>
      </c>
      <c r="BC189" s="187"/>
      <c r="BD189" s="186">
        <f t="shared" ref="BD189:BD193" si="1115">SUM(AX189:BB189)</f>
        <v>0</v>
      </c>
      <c r="BE189" s="187"/>
      <c r="BF189" s="180"/>
      <c r="BG189" s="180"/>
      <c r="BH189" s="180"/>
      <c r="BI189" s="180"/>
      <c r="BL189" s="244"/>
      <c r="BM189" s="245"/>
      <c r="BN189" s="246"/>
      <c r="BO189" s="247"/>
      <c r="BP189" s="247"/>
      <c r="BQ189" s="248"/>
      <c r="BR189" s="265">
        <f>BM189*BN189</f>
        <v>0</v>
      </c>
      <c r="BS189" s="180"/>
      <c r="BU189" s="244"/>
      <c r="BV189" s="245"/>
      <c r="BW189" s="246"/>
      <c r="BX189" s="247"/>
      <c r="BY189" s="247"/>
      <c r="BZ189" s="248"/>
      <c r="CA189" s="265">
        <f>BV189*BW189</f>
        <v>0</v>
      </c>
      <c r="CB189" s="180"/>
      <c r="CD189" s="186">
        <f t="shared" ref="CD189:CF193" si="1116">H189+BO189+BX189</f>
        <v>0</v>
      </c>
      <c r="CE189" s="185">
        <f t="shared" si="1116"/>
        <v>0</v>
      </c>
      <c r="CF189" s="186">
        <f t="shared" si="1116"/>
        <v>0</v>
      </c>
      <c r="CG189" s="186">
        <f t="shared" ref="CG189:CG193" si="1117">SUM(CD189:CF189)</f>
        <v>0</v>
      </c>
      <c r="CH189" s="180"/>
      <c r="CJ189" s="186">
        <f>T189+BO189+BX189</f>
        <v>0</v>
      </c>
      <c r="CK189" s="187"/>
      <c r="CL189" s="186">
        <f>V189+BP189+BY189</f>
        <v>0</v>
      </c>
      <c r="CM189" s="187"/>
      <c r="CN189" s="186">
        <f>X189+BQ189+BZ189</f>
        <v>0</v>
      </c>
      <c r="CO189" s="187"/>
      <c r="CP189" s="186">
        <f>CJ189+CL189+CN189</f>
        <v>0</v>
      </c>
      <c r="CQ189" s="187"/>
      <c r="CR189" s="180"/>
    </row>
    <row r="190" spans="1:96" x14ac:dyDescent="0.35">
      <c r="B190" s="201" t="s">
        <v>191</v>
      </c>
      <c r="C190" s="207"/>
      <c r="D190" s="243"/>
      <c r="E190" s="244"/>
      <c r="F190" s="245"/>
      <c r="G190" s="246"/>
      <c r="H190" s="247"/>
      <c r="I190" s="247"/>
      <c r="J190" s="248"/>
      <c r="K190" s="265">
        <f>F190*G190</f>
        <v>0</v>
      </c>
      <c r="L190" s="180"/>
      <c r="M190" s="207"/>
      <c r="N190" s="248"/>
      <c r="O190" s="248"/>
      <c r="P190" s="248"/>
      <c r="Q190" s="186">
        <f t="shared" si="1102"/>
        <v>0</v>
      </c>
      <c r="R190" s="180"/>
      <c r="S190" s="179"/>
      <c r="T190" s="248"/>
      <c r="U190" s="187"/>
      <c r="V190" s="248"/>
      <c r="W190" s="187"/>
      <c r="X190" s="248"/>
      <c r="Y190" s="264"/>
      <c r="Z190" s="186">
        <f t="shared" si="989"/>
        <v>0</v>
      </c>
      <c r="AA190" s="264"/>
      <c r="AB190" s="180"/>
      <c r="AC190" s="180"/>
      <c r="AD190" s="180"/>
      <c r="AE190" s="179"/>
      <c r="AF190" s="233">
        <f t="shared" ref="AF190:AF193" si="1118">BL190</f>
        <v>0</v>
      </c>
      <c r="AG190" s="225">
        <f t="shared" si="1103"/>
        <v>0</v>
      </c>
      <c r="AH190" s="234">
        <f t="shared" si="1104"/>
        <v>0</v>
      </c>
      <c r="AI190" s="185">
        <f t="shared" si="1105"/>
        <v>0</v>
      </c>
      <c r="AJ190" s="185">
        <f t="shared" si="1106"/>
        <v>0</v>
      </c>
      <c r="AK190" s="186">
        <f t="shared" si="1107"/>
        <v>0</v>
      </c>
      <c r="AL190" s="186">
        <f t="shared" si="1108"/>
        <v>0</v>
      </c>
      <c r="AM190" s="180"/>
      <c r="AN190" s="180"/>
      <c r="AO190" s="233">
        <f t="shared" ref="AO190:AO193" si="1119">BU190</f>
        <v>0</v>
      </c>
      <c r="AP190" s="225">
        <f t="shared" si="1109"/>
        <v>0</v>
      </c>
      <c r="AQ190" s="234">
        <f t="shared" si="1110"/>
        <v>0</v>
      </c>
      <c r="AR190" s="185">
        <f t="shared" si="1111"/>
        <v>0</v>
      </c>
      <c r="AS190" s="185">
        <f t="shared" si="1112"/>
        <v>0</v>
      </c>
      <c r="AT190" s="186">
        <f t="shared" si="1113"/>
        <v>0</v>
      </c>
      <c r="AU190" s="186">
        <f t="shared" si="1114"/>
        <v>0</v>
      </c>
      <c r="AV190" s="180"/>
      <c r="AW190" s="180"/>
      <c r="AX190" s="186">
        <f>T190+AI190+AR190</f>
        <v>0</v>
      </c>
      <c r="AY190" s="187"/>
      <c r="AZ190" s="185">
        <f>V190+AJ190+AS190</f>
        <v>0</v>
      </c>
      <c r="BA190" s="187"/>
      <c r="BB190" s="186">
        <f>X190+AK190+AT190</f>
        <v>0</v>
      </c>
      <c r="BC190" s="187"/>
      <c r="BD190" s="186">
        <f t="shared" si="1115"/>
        <v>0</v>
      </c>
      <c r="BE190" s="187"/>
      <c r="BF190" s="180"/>
      <c r="BG190" s="180"/>
      <c r="BH190" s="180"/>
      <c r="BI190" s="180"/>
      <c r="BL190" s="244"/>
      <c r="BM190" s="245"/>
      <c r="BN190" s="246"/>
      <c r="BO190" s="247"/>
      <c r="BP190" s="247"/>
      <c r="BQ190" s="248"/>
      <c r="BR190" s="265">
        <f>BM190*BN190</f>
        <v>0</v>
      </c>
      <c r="BS190" s="180"/>
      <c r="BU190" s="244"/>
      <c r="BV190" s="245"/>
      <c r="BW190" s="246"/>
      <c r="BX190" s="247"/>
      <c r="BY190" s="247"/>
      <c r="BZ190" s="248"/>
      <c r="CA190" s="265">
        <f>BV190*BW190</f>
        <v>0</v>
      </c>
      <c r="CB190" s="180"/>
      <c r="CD190" s="186">
        <f t="shared" si="1116"/>
        <v>0</v>
      </c>
      <c r="CE190" s="185">
        <f t="shared" si="1116"/>
        <v>0</v>
      </c>
      <c r="CF190" s="186">
        <f t="shared" si="1116"/>
        <v>0</v>
      </c>
      <c r="CG190" s="186">
        <f t="shared" si="1117"/>
        <v>0</v>
      </c>
      <c r="CH190" s="180"/>
      <c r="CJ190" s="186">
        <f>T190+BO190+BX190</f>
        <v>0</v>
      </c>
      <c r="CK190" s="187"/>
      <c r="CL190" s="186">
        <f>V190+BP190+BY190</f>
        <v>0</v>
      </c>
      <c r="CM190" s="187"/>
      <c r="CN190" s="186">
        <f>X190+BQ190+BZ190</f>
        <v>0</v>
      </c>
      <c r="CO190" s="187"/>
      <c r="CP190" s="186">
        <f t="shared" ref="CP190:CP193" si="1120">CJ190+CL190+CN190</f>
        <v>0</v>
      </c>
      <c r="CQ190" s="187"/>
      <c r="CR190" s="180"/>
    </row>
    <row r="191" spans="1:96" x14ac:dyDescent="0.35">
      <c r="B191" s="201" t="s">
        <v>191</v>
      </c>
      <c r="C191" s="207"/>
      <c r="D191" s="243"/>
      <c r="E191" s="244"/>
      <c r="F191" s="245"/>
      <c r="G191" s="246"/>
      <c r="H191" s="247"/>
      <c r="I191" s="247"/>
      <c r="J191" s="248"/>
      <c r="K191" s="265">
        <f t="shared" ref="K191:K193" si="1121">F191*G191</f>
        <v>0</v>
      </c>
      <c r="L191" s="180"/>
      <c r="M191" s="207"/>
      <c r="N191" s="248"/>
      <c r="O191" s="248"/>
      <c r="P191" s="248"/>
      <c r="Q191" s="186">
        <f t="shared" si="1102"/>
        <v>0</v>
      </c>
      <c r="R191" s="180"/>
      <c r="S191" s="179"/>
      <c r="T191" s="248"/>
      <c r="U191" s="187"/>
      <c r="V191" s="248"/>
      <c r="W191" s="187"/>
      <c r="X191" s="248"/>
      <c r="Y191" s="264"/>
      <c r="Z191" s="186">
        <f t="shared" si="989"/>
        <v>0</v>
      </c>
      <c r="AA191" s="264"/>
      <c r="AB191" s="180"/>
      <c r="AC191" s="180"/>
      <c r="AD191" s="180"/>
      <c r="AE191" s="179"/>
      <c r="AF191" s="233">
        <f t="shared" si="1118"/>
        <v>0</v>
      </c>
      <c r="AG191" s="225">
        <f t="shared" si="1103"/>
        <v>0</v>
      </c>
      <c r="AH191" s="234">
        <f t="shared" si="1104"/>
        <v>0</v>
      </c>
      <c r="AI191" s="185">
        <f t="shared" si="1105"/>
        <v>0</v>
      </c>
      <c r="AJ191" s="185">
        <f t="shared" si="1106"/>
        <v>0</v>
      </c>
      <c r="AK191" s="186">
        <f t="shared" si="1107"/>
        <v>0</v>
      </c>
      <c r="AL191" s="186">
        <f t="shared" si="1108"/>
        <v>0</v>
      </c>
      <c r="AM191" s="180"/>
      <c r="AN191" s="180"/>
      <c r="AO191" s="233">
        <f t="shared" si="1119"/>
        <v>0</v>
      </c>
      <c r="AP191" s="225">
        <f t="shared" si="1109"/>
        <v>0</v>
      </c>
      <c r="AQ191" s="234">
        <f t="shared" si="1110"/>
        <v>0</v>
      </c>
      <c r="AR191" s="185">
        <f t="shared" si="1111"/>
        <v>0</v>
      </c>
      <c r="AS191" s="185">
        <f t="shared" si="1112"/>
        <v>0</v>
      </c>
      <c r="AT191" s="186">
        <f t="shared" si="1113"/>
        <v>0</v>
      </c>
      <c r="AU191" s="186">
        <f t="shared" si="1114"/>
        <v>0</v>
      </c>
      <c r="AV191" s="180"/>
      <c r="AW191" s="180"/>
      <c r="AX191" s="186">
        <f>T191+AI191+AR191</f>
        <v>0</v>
      </c>
      <c r="AY191" s="187"/>
      <c r="AZ191" s="185">
        <f>V191+AJ191+AS191</f>
        <v>0</v>
      </c>
      <c r="BA191" s="187"/>
      <c r="BB191" s="186">
        <f>X191+AK191+AT191</f>
        <v>0</v>
      </c>
      <c r="BC191" s="187"/>
      <c r="BD191" s="186">
        <f t="shared" si="1115"/>
        <v>0</v>
      </c>
      <c r="BE191" s="187"/>
      <c r="BF191" s="180"/>
      <c r="BG191" s="180"/>
      <c r="BH191" s="180"/>
      <c r="BI191" s="180"/>
      <c r="BL191" s="244"/>
      <c r="BM191" s="245"/>
      <c r="BN191" s="246"/>
      <c r="BO191" s="247"/>
      <c r="BP191" s="247"/>
      <c r="BQ191" s="248"/>
      <c r="BR191" s="265">
        <f t="shared" ref="BR191:BR193" si="1122">BM191*BN191</f>
        <v>0</v>
      </c>
      <c r="BS191" s="180"/>
      <c r="BU191" s="244"/>
      <c r="BV191" s="245"/>
      <c r="BW191" s="246"/>
      <c r="BX191" s="247"/>
      <c r="BY191" s="247"/>
      <c r="BZ191" s="248"/>
      <c r="CA191" s="265">
        <f t="shared" ref="CA191:CA193" si="1123">BV191*BW191</f>
        <v>0</v>
      </c>
      <c r="CB191" s="180"/>
      <c r="CD191" s="186">
        <f t="shared" si="1116"/>
        <v>0</v>
      </c>
      <c r="CE191" s="185">
        <f t="shared" si="1116"/>
        <v>0</v>
      </c>
      <c r="CF191" s="186">
        <f t="shared" si="1116"/>
        <v>0</v>
      </c>
      <c r="CG191" s="186">
        <f t="shared" si="1117"/>
        <v>0</v>
      </c>
      <c r="CH191" s="180"/>
      <c r="CJ191" s="186">
        <f>T191+BO191+BX191</f>
        <v>0</v>
      </c>
      <c r="CK191" s="187"/>
      <c r="CL191" s="186">
        <f>V191+BP191+BY191</f>
        <v>0</v>
      </c>
      <c r="CM191" s="187"/>
      <c r="CN191" s="186">
        <f>X191+BQ191+BZ191</f>
        <v>0</v>
      </c>
      <c r="CO191" s="187"/>
      <c r="CP191" s="186">
        <f t="shared" si="1120"/>
        <v>0</v>
      </c>
      <c r="CQ191" s="187"/>
      <c r="CR191" s="180"/>
    </row>
    <row r="192" spans="1:96" x14ac:dyDescent="0.35">
      <c r="B192" s="201" t="s">
        <v>191</v>
      </c>
      <c r="C192" s="207"/>
      <c r="D192" s="243"/>
      <c r="E192" s="244"/>
      <c r="F192" s="245"/>
      <c r="G192" s="246"/>
      <c r="H192" s="247"/>
      <c r="I192" s="247"/>
      <c r="J192" s="248"/>
      <c r="K192" s="265">
        <f t="shared" si="1121"/>
        <v>0</v>
      </c>
      <c r="L192" s="180"/>
      <c r="M192" s="207"/>
      <c r="N192" s="248"/>
      <c r="O192" s="248"/>
      <c r="P192" s="248"/>
      <c r="Q192" s="186">
        <f t="shared" si="1102"/>
        <v>0</v>
      </c>
      <c r="R192" s="180"/>
      <c r="S192" s="179"/>
      <c r="T192" s="248"/>
      <c r="U192" s="187"/>
      <c r="V192" s="248"/>
      <c r="W192" s="187"/>
      <c r="X192" s="248"/>
      <c r="Y192" s="264"/>
      <c r="Z192" s="186">
        <f t="shared" si="989"/>
        <v>0</v>
      </c>
      <c r="AA192" s="264"/>
      <c r="AB192" s="180"/>
      <c r="AC192" s="180"/>
      <c r="AD192" s="180"/>
      <c r="AE192" s="179"/>
      <c r="AF192" s="233">
        <f t="shared" si="1118"/>
        <v>0</v>
      </c>
      <c r="AG192" s="225">
        <f t="shared" si="1103"/>
        <v>0</v>
      </c>
      <c r="AH192" s="234">
        <f t="shared" si="1104"/>
        <v>0</v>
      </c>
      <c r="AI192" s="185">
        <f t="shared" si="1105"/>
        <v>0</v>
      </c>
      <c r="AJ192" s="185">
        <f t="shared" si="1106"/>
        <v>0</v>
      </c>
      <c r="AK192" s="186">
        <f t="shared" si="1107"/>
        <v>0</v>
      </c>
      <c r="AL192" s="186">
        <f t="shared" si="1108"/>
        <v>0</v>
      </c>
      <c r="AM192" s="180"/>
      <c r="AN192" s="180"/>
      <c r="AO192" s="233">
        <f t="shared" si="1119"/>
        <v>0</v>
      </c>
      <c r="AP192" s="225">
        <f t="shared" si="1109"/>
        <v>0</v>
      </c>
      <c r="AQ192" s="234">
        <f t="shared" si="1110"/>
        <v>0</v>
      </c>
      <c r="AR192" s="185">
        <f t="shared" si="1111"/>
        <v>0</v>
      </c>
      <c r="AS192" s="185">
        <f t="shared" si="1112"/>
        <v>0</v>
      </c>
      <c r="AT192" s="186">
        <f t="shared" si="1113"/>
        <v>0</v>
      </c>
      <c r="AU192" s="186">
        <f t="shared" si="1114"/>
        <v>0</v>
      </c>
      <c r="AV192" s="180"/>
      <c r="AW192" s="180"/>
      <c r="AX192" s="186">
        <f>T192+AI192+AR192</f>
        <v>0</v>
      </c>
      <c r="AY192" s="187"/>
      <c r="AZ192" s="185">
        <f>V192+AJ192+AS192</f>
        <v>0</v>
      </c>
      <c r="BA192" s="187"/>
      <c r="BB192" s="186">
        <f>X192+AK192+AT192</f>
        <v>0</v>
      </c>
      <c r="BC192" s="187"/>
      <c r="BD192" s="186">
        <f t="shared" si="1115"/>
        <v>0</v>
      </c>
      <c r="BE192" s="187"/>
      <c r="BF192" s="180"/>
      <c r="BG192" s="180"/>
      <c r="BH192" s="180"/>
      <c r="BI192" s="180"/>
      <c r="BL192" s="244"/>
      <c r="BM192" s="245"/>
      <c r="BN192" s="246"/>
      <c r="BO192" s="247"/>
      <c r="BP192" s="247"/>
      <c r="BQ192" s="248"/>
      <c r="BR192" s="265">
        <f t="shared" si="1122"/>
        <v>0</v>
      </c>
      <c r="BS192" s="180"/>
      <c r="BU192" s="244"/>
      <c r="BV192" s="245"/>
      <c r="BW192" s="246"/>
      <c r="BX192" s="247"/>
      <c r="BY192" s="247"/>
      <c r="BZ192" s="248"/>
      <c r="CA192" s="265">
        <f t="shared" si="1123"/>
        <v>0</v>
      </c>
      <c r="CB192" s="180"/>
      <c r="CD192" s="186">
        <f t="shared" si="1116"/>
        <v>0</v>
      </c>
      <c r="CE192" s="185">
        <f t="shared" si="1116"/>
        <v>0</v>
      </c>
      <c r="CF192" s="186">
        <f t="shared" si="1116"/>
        <v>0</v>
      </c>
      <c r="CG192" s="186">
        <f t="shared" si="1117"/>
        <v>0</v>
      </c>
      <c r="CH192" s="180"/>
      <c r="CJ192" s="186">
        <f>T192+BO192+BX192</f>
        <v>0</v>
      </c>
      <c r="CK192" s="187"/>
      <c r="CL192" s="186">
        <f>V192+BP192+BY192</f>
        <v>0</v>
      </c>
      <c r="CM192" s="187"/>
      <c r="CN192" s="186">
        <f>X192+BQ192+BZ192</f>
        <v>0</v>
      </c>
      <c r="CO192" s="187"/>
      <c r="CP192" s="186">
        <f t="shared" si="1120"/>
        <v>0</v>
      </c>
      <c r="CQ192" s="187"/>
      <c r="CR192" s="180"/>
    </row>
    <row r="193" spans="1:96" x14ac:dyDescent="0.35">
      <c r="B193" s="201" t="s">
        <v>191</v>
      </c>
      <c r="C193" s="207"/>
      <c r="D193" s="243"/>
      <c r="E193" s="244"/>
      <c r="F193" s="245"/>
      <c r="G193" s="246"/>
      <c r="H193" s="247"/>
      <c r="I193" s="247"/>
      <c r="J193" s="248"/>
      <c r="K193" s="265">
        <f t="shared" si="1121"/>
        <v>0</v>
      </c>
      <c r="L193" s="180"/>
      <c r="M193" s="207"/>
      <c r="N193" s="248"/>
      <c r="O193" s="248"/>
      <c r="P193" s="248"/>
      <c r="Q193" s="186">
        <f t="shared" si="1102"/>
        <v>0</v>
      </c>
      <c r="R193" s="180"/>
      <c r="S193" s="179"/>
      <c r="T193" s="248"/>
      <c r="U193" s="187"/>
      <c r="V193" s="248"/>
      <c r="W193" s="187"/>
      <c r="X193" s="248"/>
      <c r="Y193" s="264"/>
      <c r="Z193" s="186">
        <f t="shared" si="989"/>
        <v>0</v>
      </c>
      <c r="AA193" s="264"/>
      <c r="AB193" s="180"/>
      <c r="AC193" s="180"/>
      <c r="AD193" s="180"/>
      <c r="AE193" s="179"/>
      <c r="AF193" s="233">
        <f t="shared" si="1118"/>
        <v>0</v>
      </c>
      <c r="AG193" s="225">
        <f t="shared" si="1103"/>
        <v>0</v>
      </c>
      <c r="AH193" s="234">
        <f t="shared" si="1104"/>
        <v>0</v>
      </c>
      <c r="AI193" s="185">
        <f t="shared" si="1105"/>
        <v>0</v>
      </c>
      <c r="AJ193" s="185">
        <f t="shared" si="1106"/>
        <v>0</v>
      </c>
      <c r="AK193" s="186">
        <f t="shared" si="1107"/>
        <v>0</v>
      </c>
      <c r="AL193" s="186">
        <f t="shared" si="1108"/>
        <v>0</v>
      </c>
      <c r="AM193" s="180"/>
      <c r="AN193" s="180"/>
      <c r="AO193" s="233">
        <f t="shared" si="1119"/>
        <v>0</v>
      </c>
      <c r="AP193" s="225">
        <f t="shared" si="1109"/>
        <v>0</v>
      </c>
      <c r="AQ193" s="234">
        <f t="shared" si="1110"/>
        <v>0</v>
      </c>
      <c r="AR193" s="185">
        <f t="shared" si="1111"/>
        <v>0</v>
      </c>
      <c r="AS193" s="185">
        <f t="shared" si="1112"/>
        <v>0</v>
      </c>
      <c r="AT193" s="186">
        <f t="shared" si="1113"/>
        <v>0</v>
      </c>
      <c r="AU193" s="186">
        <f t="shared" si="1114"/>
        <v>0</v>
      </c>
      <c r="AV193" s="180"/>
      <c r="AW193" s="180"/>
      <c r="AX193" s="186">
        <f>T193+AI193+AR193</f>
        <v>0</v>
      </c>
      <c r="AY193" s="187"/>
      <c r="AZ193" s="185">
        <f>V193+AJ193+AS193</f>
        <v>0</v>
      </c>
      <c r="BA193" s="187"/>
      <c r="BB193" s="186">
        <f>X193+AK193+AT193</f>
        <v>0</v>
      </c>
      <c r="BC193" s="187"/>
      <c r="BD193" s="186">
        <f t="shared" si="1115"/>
        <v>0</v>
      </c>
      <c r="BE193" s="187"/>
      <c r="BF193" s="180"/>
      <c r="BG193" s="180"/>
      <c r="BH193" s="180"/>
      <c r="BI193" s="180"/>
      <c r="BL193" s="244"/>
      <c r="BM193" s="245"/>
      <c r="BN193" s="246"/>
      <c r="BO193" s="247"/>
      <c r="BP193" s="247"/>
      <c r="BQ193" s="248"/>
      <c r="BR193" s="265">
        <f t="shared" si="1122"/>
        <v>0</v>
      </c>
      <c r="BS193" s="180"/>
      <c r="BU193" s="244"/>
      <c r="BV193" s="245"/>
      <c r="BW193" s="246"/>
      <c r="BX193" s="247"/>
      <c r="BY193" s="247"/>
      <c r="BZ193" s="248"/>
      <c r="CA193" s="265">
        <f t="shared" si="1123"/>
        <v>0</v>
      </c>
      <c r="CB193" s="180"/>
      <c r="CD193" s="186">
        <f t="shared" si="1116"/>
        <v>0</v>
      </c>
      <c r="CE193" s="185">
        <f t="shared" si="1116"/>
        <v>0</v>
      </c>
      <c r="CF193" s="186">
        <f t="shared" si="1116"/>
        <v>0</v>
      </c>
      <c r="CG193" s="186">
        <f t="shared" si="1117"/>
        <v>0</v>
      </c>
      <c r="CH193" s="180"/>
      <c r="CJ193" s="186">
        <f>T193+BO193+BX193</f>
        <v>0</v>
      </c>
      <c r="CK193" s="187"/>
      <c r="CL193" s="186">
        <f>V193+BP193+BY193</f>
        <v>0</v>
      </c>
      <c r="CM193" s="187"/>
      <c r="CN193" s="186">
        <f>X193+BQ193+BZ193</f>
        <v>0</v>
      </c>
      <c r="CO193" s="187"/>
      <c r="CP193" s="186">
        <f t="shared" si="1120"/>
        <v>0</v>
      </c>
      <c r="CQ193" s="187"/>
      <c r="CR193" s="180"/>
    </row>
    <row r="194" spans="1:96" s="79" customFormat="1" x14ac:dyDescent="0.35">
      <c r="A194" s="190">
        <v>6.5</v>
      </c>
      <c r="B194" s="200" t="s">
        <v>169</v>
      </c>
      <c r="C194" s="206"/>
      <c r="D194" s="199"/>
      <c r="E194" s="232"/>
      <c r="F194" s="224"/>
      <c r="G194" s="217"/>
      <c r="H194" s="179">
        <f t="shared" ref="H194:J194" si="1124">SUM(H195:H199)</f>
        <v>0</v>
      </c>
      <c r="I194" s="179">
        <f t="shared" si="1124"/>
        <v>0</v>
      </c>
      <c r="J194" s="179">
        <f t="shared" si="1124"/>
        <v>0</v>
      </c>
      <c r="K194" s="179">
        <f t="shared" ref="K194" si="1125">SUM(K195:K199)</f>
        <v>0</v>
      </c>
      <c r="L194" s="179"/>
      <c r="M194" s="206"/>
      <c r="N194" s="184">
        <f t="shared" ref="N194:Q194" si="1126">SUM(N195:N199)</f>
        <v>0</v>
      </c>
      <c r="O194" s="179">
        <f t="shared" si="1126"/>
        <v>0</v>
      </c>
      <c r="P194" s="179">
        <f t="shared" si="1126"/>
        <v>0</v>
      </c>
      <c r="Q194" s="179">
        <f t="shared" si="1126"/>
        <v>0</v>
      </c>
      <c r="R194" s="179"/>
      <c r="S194" s="179"/>
      <c r="T194" s="184">
        <f t="shared" ref="T194" si="1127">SUM(T195:T199)</f>
        <v>0</v>
      </c>
      <c r="U194" s="179"/>
      <c r="V194" s="179">
        <f t="shared" ref="V194" si="1128">SUM(V195:V199)</f>
        <v>0</v>
      </c>
      <c r="W194" s="179"/>
      <c r="X194" s="179">
        <f t="shared" ref="X194" si="1129">SUM(X195:X199)</f>
        <v>0</v>
      </c>
      <c r="Y194" s="206"/>
      <c r="Z194" s="179">
        <f t="shared" si="989"/>
        <v>0</v>
      </c>
      <c r="AA194" s="206"/>
      <c r="AB194" s="179"/>
      <c r="AC194" s="179"/>
      <c r="AD194" s="179"/>
      <c r="AE194" s="179"/>
      <c r="AF194" s="232"/>
      <c r="AG194" s="224"/>
      <c r="AH194" s="217"/>
      <c r="AI194" s="179">
        <f t="shared" ref="AI194:AL194" si="1130">SUM(AI195:AI199)</f>
        <v>0</v>
      </c>
      <c r="AJ194" s="179">
        <f t="shared" si="1130"/>
        <v>0</v>
      </c>
      <c r="AK194" s="179">
        <f t="shared" si="1130"/>
        <v>0</v>
      </c>
      <c r="AL194" s="179">
        <f t="shared" si="1130"/>
        <v>0</v>
      </c>
      <c r="AM194" s="179"/>
      <c r="AN194" s="179"/>
      <c r="AO194" s="232"/>
      <c r="AP194" s="224"/>
      <c r="AQ194" s="217"/>
      <c r="AR194" s="179">
        <f t="shared" ref="AR194:AU194" si="1131">SUM(AR195:AR199)</f>
        <v>0</v>
      </c>
      <c r="AS194" s="179">
        <f t="shared" si="1131"/>
        <v>0</v>
      </c>
      <c r="AT194" s="179">
        <f t="shared" si="1131"/>
        <v>0</v>
      </c>
      <c r="AU194" s="179">
        <f t="shared" si="1131"/>
        <v>0</v>
      </c>
      <c r="AV194" s="179"/>
      <c r="AW194" s="179"/>
      <c r="AX194" s="179">
        <f>SUM(AX195:AX199)</f>
        <v>0</v>
      </c>
      <c r="AY194" s="179"/>
      <c r="AZ194" s="179">
        <f>SUM(AZ195:AZ199)</f>
        <v>0</v>
      </c>
      <c r="BA194" s="179"/>
      <c r="BB194" s="179">
        <f>SUM(BB195:BB199)</f>
        <v>0</v>
      </c>
      <c r="BC194" s="179"/>
      <c r="BD194" s="179">
        <f t="shared" ref="BD194" si="1132">SUM(BD195:BD199)</f>
        <v>0</v>
      </c>
      <c r="BE194" s="179"/>
      <c r="BF194" s="179"/>
      <c r="BG194" s="179"/>
      <c r="BH194" s="179"/>
      <c r="BI194" s="179"/>
      <c r="BJ194" s="78"/>
      <c r="BK194" s="78"/>
      <c r="BL194" s="232"/>
      <c r="BM194" s="224"/>
      <c r="BN194" s="217"/>
      <c r="BO194" s="179">
        <f t="shared" ref="BO194:BR194" si="1133">SUM(BO195:BO199)</f>
        <v>0</v>
      </c>
      <c r="BP194" s="179">
        <f t="shared" si="1133"/>
        <v>0</v>
      </c>
      <c r="BQ194" s="179">
        <f t="shared" si="1133"/>
        <v>0</v>
      </c>
      <c r="BR194" s="179">
        <f t="shared" si="1133"/>
        <v>0</v>
      </c>
      <c r="BS194" s="179"/>
      <c r="BT194" s="78"/>
      <c r="BU194" s="232"/>
      <c r="BV194" s="224"/>
      <c r="BW194" s="217"/>
      <c r="BX194" s="179">
        <f t="shared" ref="BX194:CA194" si="1134">SUM(BX195:BX199)</f>
        <v>0</v>
      </c>
      <c r="BY194" s="179">
        <f t="shared" si="1134"/>
        <v>0</v>
      </c>
      <c r="BZ194" s="179">
        <f t="shared" si="1134"/>
        <v>0</v>
      </c>
      <c r="CA194" s="179">
        <f t="shared" si="1134"/>
        <v>0</v>
      </c>
      <c r="CB194" s="179"/>
      <c r="CC194" s="78"/>
      <c r="CD194" s="179">
        <f>SUM(CD195:CD199)</f>
        <v>0</v>
      </c>
      <c r="CE194" s="179">
        <f>SUM(CE195:CE199)</f>
        <v>0</v>
      </c>
      <c r="CF194" s="179">
        <f>SUM(CF195:CF199)</f>
        <v>0</v>
      </c>
      <c r="CG194" s="179">
        <f t="shared" ref="CG194" si="1135">SUM(CG195:CG199)</f>
        <v>0</v>
      </c>
      <c r="CH194" s="179"/>
      <c r="CI194" s="78"/>
      <c r="CJ194" s="184">
        <f>SUM(CJ195:CJ199)</f>
        <v>0</v>
      </c>
      <c r="CK194" s="179"/>
      <c r="CL194" s="179">
        <f>SUM(CL195:CL199)</f>
        <v>0</v>
      </c>
      <c r="CM194" s="179"/>
      <c r="CN194" s="179">
        <f>SUM(CN195:CN199)</f>
        <v>0</v>
      </c>
      <c r="CO194" s="179"/>
      <c r="CP194" s="179">
        <f t="shared" ref="CP194" si="1136">SUM(CP195:CP199)</f>
        <v>0</v>
      </c>
      <c r="CQ194" s="179"/>
      <c r="CR194" s="179"/>
    </row>
    <row r="195" spans="1:96" x14ac:dyDescent="0.35">
      <c r="B195" s="201" t="s">
        <v>191</v>
      </c>
      <c r="C195" s="207"/>
      <c r="D195" s="243"/>
      <c r="E195" s="244"/>
      <c r="F195" s="245"/>
      <c r="G195" s="246"/>
      <c r="H195" s="247"/>
      <c r="I195" s="247"/>
      <c r="J195" s="248"/>
      <c r="K195" s="265">
        <f>F195*G195</f>
        <v>0</v>
      </c>
      <c r="L195" s="180"/>
      <c r="M195" s="207"/>
      <c r="N195" s="248"/>
      <c r="O195" s="248"/>
      <c r="P195" s="248"/>
      <c r="Q195" s="186">
        <f t="shared" ref="Q195:Q199" si="1137">SUM(N195:P195)</f>
        <v>0</v>
      </c>
      <c r="R195" s="180"/>
      <c r="S195" s="179"/>
      <c r="T195" s="248"/>
      <c r="U195" s="187"/>
      <c r="V195" s="248"/>
      <c r="W195" s="187"/>
      <c r="X195" s="248"/>
      <c r="Y195" s="264"/>
      <c r="Z195" s="186">
        <f t="shared" si="989"/>
        <v>0</v>
      </c>
      <c r="AA195" s="264"/>
      <c r="AB195" s="180"/>
      <c r="AC195" s="180"/>
      <c r="AD195" s="180"/>
      <c r="AE195" s="179"/>
      <c r="AF195" s="233">
        <f>BL195</f>
        <v>0</v>
      </c>
      <c r="AG195" s="225">
        <f t="shared" ref="AG195:AG199" si="1138">BM195</f>
        <v>0</v>
      </c>
      <c r="AH195" s="234">
        <f t="shared" ref="AH195:AH199" si="1139">BN195</f>
        <v>0</v>
      </c>
      <c r="AI195" s="185">
        <f t="shared" ref="AI195:AI199" si="1140">BO195</f>
        <v>0</v>
      </c>
      <c r="AJ195" s="185">
        <f t="shared" ref="AJ195:AJ199" si="1141">BP195</f>
        <v>0</v>
      </c>
      <c r="AK195" s="186">
        <f t="shared" ref="AK195:AK199" si="1142">BQ195</f>
        <v>0</v>
      </c>
      <c r="AL195" s="186">
        <f t="shared" ref="AL195:AL199" si="1143">SUM(AI195:AK195)</f>
        <v>0</v>
      </c>
      <c r="AM195" s="180"/>
      <c r="AN195" s="180"/>
      <c r="AO195" s="233">
        <f>BU195</f>
        <v>0</v>
      </c>
      <c r="AP195" s="225">
        <f t="shared" ref="AP195:AP199" si="1144">BV195</f>
        <v>0</v>
      </c>
      <c r="AQ195" s="234">
        <f t="shared" ref="AQ195:AQ199" si="1145">BW195</f>
        <v>0</v>
      </c>
      <c r="AR195" s="185">
        <f t="shared" ref="AR195:AR199" si="1146">BX195</f>
        <v>0</v>
      </c>
      <c r="AS195" s="185">
        <f t="shared" ref="AS195:AS199" si="1147">BY195</f>
        <v>0</v>
      </c>
      <c r="AT195" s="186">
        <f t="shared" ref="AT195:AT199" si="1148">BZ195</f>
        <v>0</v>
      </c>
      <c r="AU195" s="186">
        <f t="shared" ref="AU195:AU199" si="1149">SUM(AR195:AT195)</f>
        <v>0</v>
      </c>
      <c r="AV195" s="180"/>
      <c r="AW195" s="180"/>
      <c r="AX195" s="186">
        <f>T195+AI195+AR195</f>
        <v>0</v>
      </c>
      <c r="AY195" s="187"/>
      <c r="AZ195" s="185">
        <f>V195+AJ195+AS195</f>
        <v>0</v>
      </c>
      <c r="BA195" s="187"/>
      <c r="BB195" s="186">
        <f>X195+AK195+AT195</f>
        <v>0</v>
      </c>
      <c r="BC195" s="187"/>
      <c r="BD195" s="186">
        <f t="shared" ref="BD195:BD199" si="1150">SUM(AX195:BB195)</f>
        <v>0</v>
      </c>
      <c r="BE195" s="187"/>
      <c r="BF195" s="180"/>
      <c r="BG195" s="180"/>
      <c r="BH195" s="180"/>
      <c r="BI195" s="180"/>
      <c r="BL195" s="244"/>
      <c r="BM195" s="245"/>
      <c r="BN195" s="246"/>
      <c r="BO195" s="247"/>
      <c r="BP195" s="247"/>
      <c r="BQ195" s="248"/>
      <c r="BR195" s="265">
        <f>BM195*BN195</f>
        <v>0</v>
      </c>
      <c r="BS195" s="180"/>
      <c r="BU195" s="244"/>
      <c r="BV195" s="245"/>
      <c r="BW195" s="246"/>
      <c r="BX195" s="247"/>
      <c r="BY195" s="247"/>
      <c r="BZ195" s="248"/>
      <c r="CA195" s="265">
        <f>BV195*BW195</f>
        <v>0</v>
      </c>
      <c r="CB195" s="180"/>
      <c r="CD195" s="186">
        <f t="shared" ref="CD195:CF199" si="1151">H195+BO195+BX195</f>
        <v>0</v>
      </c>
      <c r="CE195" s="185">
        <f t="shared" si="1151"/>
        <v>0</v>
      </c>
      <c r="CF195" s="186">
        <f t="shared" si="1151"/>
        <v>0</v>
      </c>
      <c r="CG195" s="186">
        <f t="shared" ref="CG195:CG199" si="1152">SUM(CD195:CF195)</f>
        <v>0</v>
      </c>
      <c r="CH195" s="180"/>
      <c r="CJ195" s="186">
        <f>T195+BO195+BX195</f>
        <v>0</v>
      </c>
      <c r="CK195" s="187"/>
      <c r="CL195" s="186">
        <f>V195+BP195+BY195</f>
        <v>0</v>
      </c>
      <c r="CM195" s="187"/>
      <c r="CN195" s="186">
        <f>X195+BQ195+BZ195</f>
        <v>0</v>
      </c>
      <c r="CO195" s="187"/>
      <c r="CP195" s="186">
        <f>CJ195+CL195+CN195</f>
        <v>0</v>
      </c>
      <c r="CQ195" s="187"/>
      <c r="CR195" s="180"/>
    </row>
    <row r="196" spans="1:96" x14ac:dyDescent="0.35">
      <c r="B196" s="201" t="s">
        <v>191</v>
      </c>
      <c r="C196" s="207"/>
      <c r="D196" s="243"/>
      <c r="E196" s="244"/>
      <c r="F196" s="245"/>
      <c r="G196" s="246"/>
      <c r="H196" s="247"/>
      <c r="I196" s="247"/>
      <c r="J196" s="248"/>
      <c r="K196" s="265">
        <f>F196*G196</f>
        <v>0</v>
      </c>
      <c r="L196" s="180"/>
      <c r="M196" s="207"/>
      <c r="N196" s="248"/>
      <c r="O196" s="248"/>
      <c r="P196" s="248"/>
      <c r="Q196" s="186">
        <f t="shared" si="1137"/>
        <v>0</v>
      </c>
      <c r="R196" s="180"/>
      <c r="S196" s="179"/>
      <c r="T196" s="248"/>
      <c r="U196" s="187"/>
      <c r="V196" s="248"/>
      <c r="W196" s="187"/>
      <c r="X196" s="248"/>
      <c r="Y196" s="264"/>
      <c r="Z196" s="186">
        <f t="shared" si="989"/>
        <v>0</v>
      </c>
      <c r="AA196" s="264"/>
      <c r="AB196" s="180"/>
      <c r="AC196" s="180"/>
      <c r="AD196" s="180"/>
      <c r="AE196" s="179"/>
      <c r="AF196" s="233">
        <f t="shared" ref="AF196:AF199" si="1153">BL196</f>
        <v>0</v>
      </c>
      <c r="AG196" s="225">
        <f t="shared" si="1138"/>
        <v>0</v>
      </c>
      <c r="AH196" s="234">
        <f t="shared" si="1139"/>
        <v>0</v>
      </c>
      <c r="AI196" s="185">
        <f t="shared" si="1140"/>
        <v>0</v>
      </c>
      <c r="AJ196" s="185">
        <f t="shared" si="1141"/>
        <v>0</v>
      </c>
      <c r="AK196" s="186">
        <f t="shared" si="1142"/>
        <v>0</v>
      </c>
      <c r="AL196" s="186">
        <f t="shared" si="1143"/>
        <v>0</v>
      </c>
      <c r="AM196" s="180"/>
      <c r="AN196" s="180"/>
      <c r="AO196" s="233">
        <f t="shared" ref="AO196:AO199" si="1154">BU196</f>
        <v>0</v>
      </c>
      <c r="AP196" s="225">
        <f t="shared" si="1144"/>
        <v>0</v>
      </c>
      <c r="AQ196" s="234">
        <f t="shared" si="1145"/>
        <v>0</v>
      </c>
      <c r="AR196" s="185">
        <f t="shared" si="1146"/>
        <v>0</v>
      </c>
      <c r="AS196" s="185">
        <f t="shared" si="1147"/>
        <v>0</v>
      </c>
      <c r="AT196" s="186">
        <f t="shared" si="1148"/>
        <v>0</v>
      </c>
      <c r="AU196" s="186">
        <f t="shared" si="1149"/>
        <v>0</v>
      </c>
      <c r="AV196" s="180"/>
      <c r="AW196" s="180"/>
      <c r="AX196" s="186">
        <f>T196+AI196+AR196</f>
        <v>0</v>
      </c>
      <c r="AY196" s="187"/>
      <c r="AZ196" s="185">
        <f>V196+AJ196+AS196</f>
        <v>0</v>
      </c>
      <c r="BA196" s="187"/>
      <c r="BB196" s="186">
        <f>X196+AK196+AT196</f>
        <v>0</v>
      </c>
      <c r="BC196" s="187"/>
      <c r="BD196" s="186">
        <f t="shared" si="1150"/>
        <v>0</v>
      </c>
      <c r="BE196" s="187"/>
      <c r="BF196" s="180"/>
      <c r="BG196" s="180"/>
      <c r="BH196" s="180"/>
      <c r="BI196" s="180"/>
      <c r="BL196" s="244"/>
      <c r="BM196" s="245"/>
      <c r="BN196" s="246"/>
      <c r="BO196" s="247"/>
      <c r="BP196" s="247"/>
      <c r="BQ196" s="248"/>
      <c r="BR196" s="265">
        <f>BM196*BN196</f>
        <v>0</v>
      </c>
      <c r="BS196" s="180"/>
      <c r="BU196" s="244"/>
      <c r="BV196" s="245"/>
      <c r="BW196" s="246"/>
      <c r="BX196" s="247"/>
      <c r="BY196" s="247"/>
      <c r="BZ196" s="248"/>
      <c r="CA196" s="265">
        <f>BV196*BW196</f>
        <v>0</v>
      </c>
      <c r="CB196" s="180"/>
      <c r="CD196" s="186">
        <f t="shared" si="1151"/>
        <v>0</v>
      </c>
      <c r="CE196" s="185">
        <f t="shared" si="1151"/>
        <v>0</v>
      </c>
      <c r="CF196" s="186">
        <f t="shared" si="1151"/>
        <v>0</v>
      </c>
      <c r="CG196" s="186">
        <f t="shared" si="1152"/>
        <v>0</v>
      </c>
      <c r="CH196" s="180"/>
      <c r="CJ196" s="186">
        <f>T196+BO196+BX196</f>
        <v>0</v>
      </c>
      <c r="CK196" s="187"/>
      <c r="CL196" s="186">
        <f>V196+BP196+BY196</f>
        <v>0</v>
      </c>
      <c r="CM196" s="187"/>
      <c r="CN196" s="186">
        <f>X196+BQ196+BZ196</f>
        <v>0</v>
      </c>
      <c r="CO196" s="187"/>
      <c r="CP196" s="186">
        <f t="shared" ref="CP196:CP199" si="1155">CJ196+CL196+CN196</f>
        <v>0</v>
      </c>
      <c r="CQ196" s="187"/>
      <c r="CR196" s="180"/>
    </row>
    <row r="197" spans="1:96" x14ac:dyDescent="0.35">
      <c r="B197" s="201" t="s">
        <v>191</v>
      </c>
      <c r="C197" s="207"/>
      <c r="D197" s="243"/>
      <c r="E197" s="244"/>
      <c r="F197" s="245"/>
      <c r="G197" s="246"/>
      <c r="H197" s="247"/>
      <c r="I197" s="247"/>
      <c r="J197" s="248"/>
      <c r="K197" s="265">
        <f t="shared" ref="K197:K199" si="1156">F197*G197</f>
        <v>0</v>
      </c>
      <c r="L197" s="180"/>
      <c r="M197" s="207"/>
      <c r="N197" s="248"/>
      <c r="O197" s="248"/>
      <c r="P197" s="248"/>
      <c r="Q197" s="186">
        <f t="shared" si="1137"/>
        <v>0</v>
      </c>
      <c r="R197" s="180"/>
      <c r="S197" s="179"/>
      <c r="T197" s="248"/>
      <c r="U197" s="187"/>
      <c r="V197" s="248"/>
      <c r="W197" s="187"/>
      <c r="X197" s="248"/>
      <c r="Y197" s="264"/>
      <c r="Z197" s="186">
        <f t="shared" si="989"/>
        <v>0</v>
      </c>
      <c r="AA197" s="264"/>
      <c r="AB197" s="180"/>
      <c r="AC197" s="180"/>
      <c r="AD197" s="180"/>
      <c r="AE197" s="179"/>
      <c r="AF197" s="233">
        <f t="shared" si="1153"/>
        <v>0</v>
      </c>
      <c r="AG197" s="225">
        <f t="shared" si="1138"/>
        <v>0</v>
      </c>
      <c r="AH197" s="234">
        <f t="shared" si="1139"/>
        <v>0</v>
      </c>
      <c r="AI197" s="185">
        <f t="shared" si="1140"/>
        <v>0</v>
      </c>
      <c r="AJ197" s="185">
        <f t="shared" si="1141"/>
        <v>0</v>
      </c>
      <c r="AK197" s="186">
        <f t="shared" si="1142"/>
        <v>0</v>
      </c>
      <c r="AL197" s="186">
        <f t="shared" si="1143"/>
        <v>0</v>
      </c>
      <c r="AM197" s="180"/>
      <c r="AN197" s="180"/>
      <c r="AO197" s="233">
        <f t="shared" si="1154"/>
        <v>0</v>
      </c>
      <c r="AP197" s="225">
        <f t="shared" si="1144"/>
        <v>0</v>
      </c>
      <c r="AQ197" s="234">
        <f t="shared" si="1145"/>
        <v>0</v>
      </c>
      <c r="AR197" s="185">
        <f t="shared" si="1146"/>
        <v>0</v>
      </c>
      <c r="AS197" s="185">
        <f t="shared" si="1147"/>
        <v>0</v>
      </c>
      <c r="AT197" s="186">
        <f t="shared" si="1148"/>
        <v>0</v>
      </c>
      <c r="AU197" s="186">
        <f t="shared" si="1149"/>
        <v>0</v>
      </c>
      <c r="AV197" s="180"/>
      <c r="AW197" s="180"/>
      <c r="AX197" s="186">
        <f>T197+AI197+AR197</f>
        <v>0</v>
      </c>
      <c r="AY197" s="187"/>
      <c r="AZ197" s="185">
        <f>V197+AJ197+AS197</f>
        <v>0</v>
      </c>
      <c r="BA197" s="187"/>
      <c r="BB197" s="186">
        <f>X197+AK197+AT197</f>
        <v>0</v>
      </c>
      <c r="BC197" s="187"/>
      <c r="BD197" s="186">
        <f t="shared" si="1150"/>
        <v>0</v>
      </c>
      <c r="BE197" s="187"/>
      <c r="BF197" s="180"/>
      <c r="BG197" s="180"/>
      <c r="BH197" s="180"/>
      <c r="BI197" s="180"/>
      <c r="BL197" s="244"/>
      <c r="BM197" s="245"/>
      <c r="BN197" s="246"/>
      <c r="BO197" s="247"/>
      <c r="BP197" s="247"/>
      <c r="BQ197" s="248"/>
      <c r="BR197" s="265">
        <f t="shared" ref="BR197:BR199" si="1157">BM197*BN197</f>
        <v>0</v>
      </c>
      <c r="BS197" s="180"/>
      <c r="BU197" s="244"/>
      <c r="BV197" s="245"/>
      <c r="BW197" s="246"/>
      <c r="BX197" s="247"/>
      <c r="BY197" s="247"/>
      <c r="BZ197" s="248"/>
      <c r="CA197" s="265">
        <f t="shared" ref="CA197:CA199" si="1158">BV197*BW197</f>
        <v>0</v>
      </c>
      <c r="CB197" s="180"/>
      <c r="CD197" s="186">
        <f t="shared" si="1151"/>
        <v>0</v>
      </c>
      <c r="CE197" s="185">
        <f t="shared" si="1151"/>
        <v>0</v>
      </c>
      <c r="CF197" s="186">
        <f t="shared" si="1151"/>
        <v>0</v>
      </c>
      <c r="CG197" s="186">
        <f t="shared" si="1152"/>
        <v>0</v>
      </c>
      <c r="CH197" s="180"/>
      <c r="CJ197" s="186">
        <f>T197+BO197+BX197</f>
        <v>0</v>
      </c>
      <c r="CK197" s="187"/>
      <c r="CL197" s="186">
        <f>V197+BP197+BY197</f>
        <v>0</v>
      </c>
      <c r="CM197" s="187"/>
      <c r="CN197" s="186">
        <f>X197+BQ197+BZ197</f>
        <v>0</v>
      </c>
      <c r="CO197" s="187"/>
      <c r="CP197" s="186">
        <f t="shared" si="1155"/>
        <v>0</v>
      </c>
      <c r="CQ197" s="187"/>
      <c r="CR197" s="180"/>
    </row>
    <row r="198" spans="1:96" x14ac:dyDescent="0.35">
      <c r="B198" s="201" t="s">
        <v>191</v>
      </c>
      <c r="C198" s="207"/>
      <c r="D198" s="243"/>
      <c r="E198" s="244"/>
      <c r="F198" s="245"/>
      <c r="G198" s="246"/>
      <c r="H198" s="247"/>
      <c r="I198" s="247"/>
      <c r="J198" s="248"/>
      <c r="K198" s="265">
        <f t="shared" si="1156"/>
        <v>0</v>
      </c>
      <c r="L198" s="180"/>
      <c r="M198" s="207"/>
      <c r="N198" s="248"/>
      <c r="O198" s="248"/>
      <c r="P198" s="248"/>
      <c r="Q198" s="186">
        <f t="shared" si="1137"/>
        <v>0</v>
      </c>
      <c r="R198" s="180"/>
      <c r="S198" s="179"/>
      <c r="T198" s="248"/>
      <c r="U198" s="187"/>
      <c r="V198" s="248"/>
      <c r="W198" s="187"/>
      <c r="X198" s="248"/>
      <c r="Y198" s="264"/>
      <c r="Z198" s="186">
        <f t="shared" si="989"/>
        <v>0</v>
      </c>
      <c r="AA198" s="264"/>
      <c r="AB198" s="180"/>
      <c r="AC198" s="180"/>
      <c r="AD198" s="180"/>
      <c r="AE198" s="179"/>
      <c r="AF198" s="233">
        <f t="shared" si="1153"/>
        <v>0</v>
      </c>
      <c r="AG198" s="225">
        <f t="shared" si="1138"/>
        <v>0</v>
      </c>
      <c r="AH198" s="234">
        <f t="shared" si="1139"/>
        <v>0</v>
      </c>
      <c r="AI198" s="185">
        <f t="shared" si="1140"/>
        <v>0</v>
      </c>
      <c r="AJ198" s="185">
        <f t="shared" si="1141"/>
        <v>0</v>
      </c>
      <c r="AK198" s="186">
        <f t="shared" si="1142"/>
        <v>0</v>
      </c>
      <c r="AL198" s="186">
        <f t="shared" si="1143"/>
        <v>0</v>
      </c>
      <c r="AM198" s="180"/>
      <c r="AN198" s="180"/>
      <c r="AO198" s="233">
        <f t="shared" si="1154"/>
        <v>0</v>
      </c>
      <c r="AP198" s="225">
        <f t="shared" si="1144"/>
        <v>0</v>
      </c>
      <c r="AQ198" s="234">
        <f t="shared" si="1145"/>
        <v>0</v>
      </c>
      <c r="AR198" s="185">
        <f t="shared" si="1146"/>
        <v>0</v>
      </c>
      <c r="AS198" s="185">
        <f t="shared" si="1147"/>
        <v>0</v>
      </c>
      <c r="AT198" s="186">
        <f t="shared" si="1148"/>
        <v>0</v>
      </c>
      <c r="AU198" s="186">
        <f t="shared" si="1149"/>
        <v>0</v>
      </c>
      <c r="AV198" s="180"/>
      <c r="AW198" s="180"/>
      <c r="AX198" s="186">
        <f>T198+AI198+AR198</f>
        <v>0</v>
      </c>
      <c r="AY198" s="187"/>
      <c r="AZ198" s="185">
        <f>V198+AJ198+AS198</f>
        <v>0</v>
      </c>
      <c r="BA198" s="187"/>
      <c r="BB198" s="186">
        <f>X198+AK198+AT198</f>
        <v>0</v>
      </c>
      <c r="BC198" s="187"/>
      <c r="BD198" s="186">
        <f t="shared" si="1150"/>
        <v>0</v>
      </c>
      <c r="BE198" s="187"/>
      <c r="BF198" s="180"/>
      <c r="BG198" s="180"/>
      <c r="BH198" s="180"/>
      <c r="BI198" s="180"/>
      <c r="BL198" s="244"/>
      <c r="BM198" s="245"/>
      <c r="BN198" s="246"/>
      <c r="BO198" s="247"/>
      <c r="BP198" s="247"/>
      <c r="BQ198" s="248"/>
      <c r="BR198" s="265">
        <f t="shared" si="1157"/>
        <v>0</v>
      </c>
      <c r="BS198" s="180"/>
      <c r="BU198" s="244"/>
      <c r="BV198" s="245"/>
      <c r="BW198" s="246"/>
      <c r="BX198" s="247"/>
      <c r="BY198" s="247"/>
      <c r="BZ198" s="248"/>
      <c r="CA198" s="265">
        <f t="shared" si="1158"/>
        <v>0</v>
      </c>
      <c r="CB198" s="180"/>
      <c r="CD198" s="186">
        <f t="shared" si="1151"/>
        <v>0</v>
      </c>
      <c r="CE198" s="185">
        <f t="shared" si="1151"/>
        <v>0</v>
      </c>
      <c r="CF198" s="186">
        <f t="shared" si="1151"/>
        <v>0</v>
      </c>
      <c r="CG198" s="186">
        <f t="shared" si="1152"/>
        <v>0</v>
      </c>
      <c r="CH198" s="180"/>
      <c r="CJ198" s="186">
        <f>T198+BO198+BX198</f>
        <v>0</v>
      </c>
      <c r="CK198" s="187"/>
      <c r="CL198" s="186">
        <f>V198+BP198+BY198</f>
        <v>0</v>
      </c>
      <c r="CM198" s="187"/>
      <c r="CN198" s="186">
        <f>X198+BQ198+BZ198</f>
        <v>0</v>
      </c>
      <c r="CO198" s="187"/>
      <c r="CP198" s="186">
        <f t="shared" si="1155"/>
        <v>0</v>
      </c>
      <c r="CQ198" s="187"/>
      <c r="CR198" s="180"/>
    </row>
    <row r="199" spans="1:96" x14ac:dyDescent="0.35">
      <c r="B199" s="201" t="s">
        <v>191</v>
      </c>
      <c r="C199" s="207"/>
      <c r="D199" s="243"/>
      <c r="E199" s="244"/>
      <c r="F199" s="245"/>
      <c r="G199" s="246"/>
      <c r="H199" s="247"/>
      <c r="I199" s="247"/>
      <c r="J199" s="248"/>
      <c r="K199" s="265">
        <f t="shared" si="1156"/>
        <v>0</v>
      </c>
      <c r="L199" s="180"/>
      <c r="M199" s="207"/>
      <c r="N199" s="248"/>
      <c r="O199" s="248"/>
      <c r="P199" s="248"/>
      <c r="Q199" s="186">
        <f t="shared" si="1137"/>
        <v>0</v>
      </c>
      <c r="R199" s="180"/>
      <c r="S199" s="179"/>
      <c r="T199" s="248"/>
      <c r="U199" s="187"/>
      <c r="V199" s="248"/>
      <c r="W199" s="187"/>
      <c r="X199" s="248"/>
      <c r="Y199" s="264"/>
      <c r="Z199" s="186">
        <f t="shared" si="989"/>
        <v>0</v>
      </c>
      <c r="AA199" s="264"/>
      <c r="AB199" s="180"/>
      <c r="AC199" s="180"/>
      <c r="AD199" s="180"/>
      <c r="AE199" s="179"/>
      <c r="AF199" s="233">
        <f t="shared" si="1153"/>
        <v>0</v>
      </c>
      <c r="AG199" s="225">
        <f t="shared" si="1138"/>
        <v>0</v>
      </c>
      <c r="AH199" s="234">
        <f t="shared" si="1139"/>
        <v>0</v>
      </c>
      <c r="AI199" s="185">
        <f t="shared" si="1140"/>
        <v>0</v>
      </c>
      <c r="AJ199" s="185">
        <f t="shared" si="1141"/>
        <v>0</v>
      </c>
      <c r="AK199" s="186">
        <f t="shared" si="1142"/>
        <v>0</v>
      </c>
      <c r="AL199" s="186">
        <f t="shared" si="1143"/>
        <v>0</v>
      </c>
      <c r="AM199" s="180"/>
      <c r="AN199" s="180"/>
      <c r="AO199" s="233">
        <f t="shared" si="1154"/>
        <v>0</v>
      </c>
      <c r="AP199" s="225">
        <f t="shared" si="1144"/>
        <v>0</v>
      </c>
      <c r="AQ199" s="234">
        <f t="shared" si="1145"/>
        <v>0</v>
      </c>
      <c r="AR199" s="185">
        <f t="shared" si="1146"/>
        <v>0</v>
      </c>
      <c r="AS199" s="185">
        <f t="shared" si="1147"/>
        <v>0</v>
      </c>
      <c r="AT199" s="186">
        <f t="shared" si="1148"/>
        <v>0</v>
      </c>
      <c r="AU199" s="186">
        <f t="shared" si="1149"/>
        <v>0</v>
      </c>
      <c r="AV199" s="180"/>
      <c r="AW199" s="180"/>
      <c r="AX199" s="186">
        <f>T199+AI199+AR199</f>
        <v>0</v>
      </c>
      <c r="AY199" s="187"/>
      <c r="AZ199" s="185">
        <f>V199+AJ199+AS199</f>
        <v>0</v>
      </c>
      <c r="BA199" s="187"/>
      <c r="BB199" s="186">
        <f>X199+AK199+AT199</f>
        <v>0</v>
      </c>
      <c r="BC199" s="187"/>
      <c r="BD199" s="186">
        <f t="shared" si="1150"/>
        <v>0</v>
      </c>
      <c r="BE199" s="187"/>
      <c r="BF199" s="180"/>
      <c r="BG199" s="180"/>
      <c r="BH199" s="180"/>
      <c r="BI199" s="180"/>
      <c r="BL199" s="244"/>
      <c r="BM199" s="245"/>
      <c r="BN199" s="246"/>
      <c r="BO199" s="247"/>
      <c r="BP199" s="247"/>
      <c r="BQ199" s="248"/>
      <c r="BR199" s="265">
        <f t="shared" si="1157"/>
        <v>0</v>
      </c>
      <c r="BS199" s="180"/>
      <c r="BU199" s="244"/>
      <c r="BV199" s="245"/>
      <c r="BW199" s="246"/>
      <c r="BX199" s="247"/>
      <c r="BY199" s="247"/>
      <c r="BZ199" s="248"/>
      <c r="CA199" s="265">
        <f t="shared" si="1158"/>
        <v>0</v>
      </c>
      <c r="CB199" s="180"/>
      <c r="CD199" s="186">
        <f t="shared" si="1151"/>
        <v>0</v>
      </c>
      <c r="CE199" s="185">
        <f t="shared" si="1151"/>
        <v>0</v>
      </c>
      <c r="CF199" s="186">
        <f t="shared" si="1151"/>
        <v>0</v>
      </c>
      <c r="CG199" s="186">
        <f t="shared" si="1152"/>
        <v>0</v>
      </c>
      <c r="CH199" s="180"/>
      <c r="CJ199" s="186">
        <f>T199+BO199+BX199</f>
        <v>0</v>
      </c>
      <c r="CK199" s="187"/>
      <c r="CL199" s="186">
        <f>V199+BP199+BY199</f>
        <v>0</v>
      </c>
      <c r="CM199" s="187"/>
      <c r="CN199" s="186">
        <f>X199+BQ199+BZ199</f>
        <v>0</v>
      </c>
      <c r="CO199" s="187"/>
      <c r="CP199" s="186">
        <f t="shared" si="1155"/>
        <v>0</v>
      </c>
      <c r="CQ199" s="187"/>
      <c r="CR199" s="180"/>
    </row>
    <row r="200" spans="1:96" x14ac:dyDescent="0.35">
      <c r="C200" s="206"/>
      <c r="H200" s="159"/>
      <c r="I200" s="159"/>
      <c r="J200" s="159"/>
      <c r="K200" s="179"/>
      <c r="L200" s="179"/>
      <c r="M200" s="206"/>
      <c r="N200" s="159"/>
      <c r="O200" s="159"/>
      <c r="P200" s="159"/>
      <c r="Q200" s="179"/>
      <c r="R200" s="179"/>
      <c r="S200" s="179"/>
      <c r="T200" s="159"/>
      <c r="U200" s="159"/>
      <c r="V200" s="159"/>
      <c r="W200" s="159"/>
      <c r="X200" s="159"/>
      <c r="Y200" s="207"/>
      <c r="Z200" s="179"/>
      <c r="AA200" s="207"/>
      <c r="AB200" s="179"/>
      <c r="AC200" s="179"/>
      <c r="AD200" s="179"/>
      <c r="AE200" s="179"/>
      <c r="AI200" s="159"/>
      <c r="AJ200" s="159"/>
      <c r="AK200" s="159"/>
      <c r="AL200" s="179"/>
      <c r="AM200" s="179"/>
      <c r="AN200" s="179"/>
      <c r="AR200" s="159"/>
      <c r="AS200" s="159"/>
      <c r="AT200" s="159"/>
      <c r="AU200" s="179"/>
      <c r="AV200" s="179"/>
      <c r="AW200" s="179"/>
      <c r="AX200" s="159"/>
      <c r="AY200" s="159"/>
      <c r="AZ200" s="159"/>
      <c r="BA200" s="159"/>
      <c r="BB200" s="159"/>
      <c r="BC200" s="159"/>
      <c r="BD200" s="179"/>
      <c r="BE200" s="159"/>
      <c r="BF200" s="179"/>
      <c r="BG200" s="179"/>
      <c r="BH200" s="179"/>
      <c r="BI200" s="179"/>
      <c r="BO200" s="159"/>
      <c r="BP200" s="159"/>
      <c r="BQ200" s="159"/>
      <c r="BR200" s="179"/>
      <c r="BS200" s="179"/>
      <c r="BX200" s="159"/>
      <c r="BY200" s="159"/>
      <c r="BZ200" s="159"/>
      <c r="CA200" s="179"/>
      <c r="CB200" s="179"/>
      <c r="CD200" s="159"/>
      <c r="CE200" s="159"/>
      <c r="CF200" s="159"/>
      <c r="CG200" s="179"/>
      <c r="CH200" s="179"/>
      <c r="CJ200" s="159"/>
      <c r="CK200" s="159"/>
      <c r="CL200" s="159"/>
      <c r="CM200" s="159"/>
      <c r="CN200" s="159"/>
      <c r="CO200" s="159"/>
      <c r="CP200" s="179"/>
      <c r="CQ200" s="159"/>
      <c r="CR200" s="179"/>
    </row>
    <row r="201" spans="1:96" s="79" customFormat="1" x14ac:dyDescent="0.35">
      <c r="A201" s="190">
        <v>7</v>
      </c>
      <c r="B201" s="79" t="s">
        <v>168</v>
      </c>
      <c r="C201" s="205"/>
      <c r="D201" s="251"/>
      <c r="E201" s="251"/>
      <c r="F201" s="251"/>
      <c r="G201" s="251"/>
      <c r="H201" s="250">
        <f>H202+H208+H214+H220+H226</f>
        <v>6500</v>
      </c>
      <c r="I201" s="250">
        <f t="shared" ref="I201:K201" si="1159">I202+I208+I214+I220+I226</f>
        <v>10000</v>
      </c>
      <c r="J201" s="250">
        <f t="shared" si="1159"/>
        <v>0</v>
      </c>
      <c r="K201" s="250">
        <f t="shared" si="1159"/>
        <v>16500</v>
      </c>
      <c r="L201" s="178"/>
      <c r="M201" s="205"/>
      <c r="N201" s="250">
        <f>N202+N208+N214+N220+N226</f>
        <v>0</v>
      </c>
      <c r="O201" s="250">
        <f t="shared" ref="O201" si="1160">O202+O208+O214+O220+O226</f>
        <v>0</v>
      </c>
      <c r="P201" s="250">
        <f t="shared" ref="P201" si="1161">P202+P208+P214+P220+P226</f>
        <v>0</v>
      </c>
      <c r="Q201" s="250">
        <f t="shared" ref="Q201" si="1162">Q202+Q208+Q214+Q220+Q226</f>
        <v>0</v>
      </c>
      <c r="R201" s="178"/>
      <c r="S201" s="179"/>
      <c r="T201" s="250">
        <f>T202+T208+T214+T220+T226</f>
        <v>0</v>
      </c>
      <c r="U201" s="249">
        <f>IFERROR((T201-H201)/H201,0)</f>
        <v>-1</v>
      </c>
      <c r="V201" s="250">
        <f>V202+V208+V214+V220+V226</f>
        <v>0</v>
      </c>
      <c r="W201" s="249">
        <f>IFERROR((V201-I201)/I201,0)</f>
        <v>-1</v>
      </c>
      <c r="X201" s="250">
        <f>X202+X208+X214+X220+X226</f>
        <v>0</v>
      </c>
      <c r="Y201" s="249">
        <f>IFERROR((X201-J201)/J201,0)</f>
        <v>0</v>
      </c>
      <c r="Z201" s="250">
        <f>Z202+Z208+Z214+Z220+Z226</f>
        <v>0</v>
      </c>
      <c r="AA201" s="249">
        <f>IFERROR((Z201-K201)/K201,0)</f>
        <v>-1</v>
      </c>
      <c r="AB201" s="268"/>
      <c r="AC201" s="186" t="s">
        <v>193</v>
      </c>
      <c r="AD201" s="178"/>
      <c r="AE201" s="179"/>
      <c r="AF201" s="251"/>
      <c r="AG201" s="251"/>
      <c r="AH201" s="251"/>
      <c r="AI201" s="250">
        <f>AI202+AI208+AI214+AI220+AI226</f>
        <v>6500</v>
      </c>
      <c r="AJ201" s="250">
        <f t="shared" ref="AJ201" si="1163">AJ202+AJ208+AJ214+AJ220+AJ226</f>
        <v>10000</v>
      </c>
      <c r="AK201" s="250">
        <f t="shared" ref="AK201" si="1164">AK202+AK208+AK214+AK220+AK226</f>
        <v>0</v>
      </c>
      <c r="AL201" s="250">
        <f t="shared" ref="AL201" si="1165">AL202+AL208+AL214+AL220+AL226</f>
        <v>16500</v>
      </c>
      <c r="AM201" s="178"/>
      <c r="AN201" s="178"/>
      <c r="AO201" s="251"/>
      <c r="AP201" s="251"/>
      <c r="AQ201" s="251"/>
      <c r="AR201" s="250">
        <f>AR202+AR208+AR214+AR220+AR226</f>
        <v>6500</v>
      </c>
      <c r="AS201" s="250">
        <f t="shared" ref="AS201" si="1166">AS202+AS208+AS214+AS220+AS226</f>
        <v>10000</v>
      </c>
      <c r="AT201" s="250">
        <f t="shared" ref="AT201" si="1167">AT202+AT208+AT214+AT220+AT226</f>
        <v>0</v>
      </c>
      <c r="AU201" s="250">
        <f t="shared" ref="AU201" si="1168">AU202+AU208+AU214+AU220+AU226</f>
        <v>16500</v>
      </c>
      <c r="AV201" s="178"/>
      <c r="AW201" s="178"/>
      <c r="AX201" s="250">
        <f>AX202+AX208+AX214+AX220+AX226</f>
        <v>13000</v>
      </c>
      <c r="AY201" s="249">
        <f>IFERROR((AX201-CD201)/CD201,0)</f>
        <v>-0.33333333333333331</v>
      </c>
      <c r="AZ201" s="250">
        <f t="shared" ref="AZ201" si="1169">AZ202+AZ208+AZ214+AZ220+AZ226</f>
        <v>20000</v>
      </c>
      <c r="BA201" s="249">
        <f>IFERROR((AZ201-CE201)/CE201,0)</f>
        <v>-0.33333333333333331</v>
      </c>
      <c r="BB201" s="250">
        <f t="shared" ref="BB201" si="1170">BB202+BB208+BB214+BB220+BB226</f>
        <v>0</v>
      </c>
      <c r="BC201" s="249">
        <f>IFERROR((BB201-CF201)/CF201,0)</f>
        <v>0</v>
      </c>
      <c r="BD201" s="250">
        <f t="shared" ref="BD201" si="1171">BD202+BD208+BD214+BD220+BD226</f>
        <v>33000</v>
      </c>
      <c r="BE201" s="249">
        <f>IFERROR((BD201-CG201)/CG201,0)</f>
        <v>-0.33333333333333331</v>
      </c>
      <c r="BF201" s="268"/>
      <c r="BG201" s="186" t="s">
        <v>193</v>
      </c>
      <c r="BH201" s="178"/>
      <c r="BI201" s="178"/>
      <c r="BJ201" s="78"/>
      <c r="BK201" s="78"/>
      <c r="BL201" s="251"/>
      <c r="BM201" s="251"/>
      <c r="BN201" s="251"/>
      <c r="BO201" s="250">
        <f>BO202+BO208+BO214+BO220+BO226</f>
        <v>6500</v>
      </c>
      <c r="BP201" s="250">
        <f t="shared" ref="BP201" si="1172">BP202+BP208+BP214+BP220+BP226</f>
        <v>10000</v>
      </c>
      <c r="BQ201" s="250">
        <f t="shared" ref="BQ201" si="1173">BQ202+BQ208+BQ214+BQ220+BQ226</f>
        <v>0</v>
      </c>
      <c r="BR201" s="250">
        <f t="shared" ref="BR201" si="1174">BR202+BR208+BR214+BR220+BR226</f>
        <v>16500</v>
      </c>
      <c r="BS201" s="178"/>
      <c r="BT201" s="78"/>
      <c r="BU201" s="251"/>
      <c r="BV201" s="251"/>
      <c r="BW201" s="251"/>
      <c r="BX201" s="250">
        <f>BX202+BX208+BX214+BX220+BX226</f>
        <v>6500</v>
      </c>
      <c r="BY201" s="250">
        <f t="shared" ref="BY201:CA201" si="1175">BY202+BY208+BY214+BY220+BY226</f>
        <v>10000</v>
      </c>
      <c r="BZ201" s="250">
        <f t="shared" si="1175"/>
        <v>0</v>
      </c>
      <c r="CA201" s="250">
        <f t="shared" si="1175"/>
        <v>16500</v>
      </c>
      <c r="CB201" s="178"/>
      <c r="CC201" s="78"/>
      <c r="CD201" s="250">
        <f>CD202+CD208+CD214+CD220+CD226</f>
        <v>19500</v>
      </c>
      <c r="CE201" s="250">
        <f t="shared" ref="CE201" si="1176">CE202+CE208+CE214+CE220+CE226</f>
        <v>30000</v>
      </c>
      <c r="CF201" s="250">
        <f t="shared" ref="CF201" si="1177">CF202+CF208+CF214+CF220+CF226</f>
        <v>0</v>
      </c>
      <c r="CG201" s="250">
        <f t="shared" ref="CG201" si="1178">CG202+CG208+CG214+CG220+CG226</f>
        <v>49500</v>
      </c>
      <c r="CH201" s="178"/>
      <c r="CI201" s="78"/>
      <c r="CJ201" s="250">
        <f>CJ202+CJ208+CJ214+CJ220+CJ226</f>
        <v>13000</v>
      </c>
      <c r="CK201" s="249">
        <f>IFERROR((CJ201-CD201)/CD201,0)</f>
        <v>-0.33333333333333331</v>
      </c>
      <c r="CL201" s="250">
        <f>CL202+CL208+CL214+CL220+CL226</f>
        <v>20000</v>
      </c>
      <c r="CM201" s="249">
        <f>IFERROR((CL201-CE201)/CE201,0)</f>
        <v>-0.33333333333333331</v>
      </c>
      <c r="CN201" s="250">
        <f>CN202+CN208+CN214+CN220+CN226</f>
        <v>0</v>
      </c>
      <c r="CO201" s="249">
        <f>IFERROR((CN201-CF201)/CF201,0)</f>
        <v>0</v>
      </c>
      <c r="CP201" s="250">
        <f>CP202+CP208+CP214+CP220+CP226</f>
        <v>33000</v>
      </c>
      <c r="CQ201" s="249">
        <f>IFERROR((CP201-CG201)/CG201,0)</f>
        <v>-0.33333333333333331</v>
      </c>
      <c r="CR201" s="178"/>
    </row>
    <row r="202" spans="1:96" s="79" customFormat="1" x14ac:dyDescent="0.35">
      <c r="A202" s="190">
        <v>7.1</v>
      </c>
      <c r="B202" s="275" t="s">
        <v>204</v>
      </c>
      <c r="C202" s="206"/>
      <c r="D202" s="202"/>
      <c r="E202" s="232"/>
      <c r="F202" s="224"/>
      <c r="G202" s="217"/>
      <c r="H202" s="203">
        <f>SUM(H203:H207)</f>
        <v>6500</v>
      </c>
      <c r="I202" s="179">
        <f t="shared" ref="I202:K202" si="1179">SUM(I203:I207)</f>
        <v>10000</v>
      </c>
      <c r="J202" s="179">
        <f t="shared" si="1179"/>
        <v>0</v>
      </c>
      <c r="K202" s="179">
        <f t="shared" si="1179"/>
        <v>16500</v>
      </c>
      <c r="L202" s="179"/>
      <c r="M202" s="206"/>
      <c r="N202" s="203">
        <f t="shared" ref="N202:Q202" si="1180">SUM(N203:N207)</f>
        <v>0</v>
      </c>
      <c r="O202" s="179">
        <f t="shared" si="1180"/>
        <v>0</v>
      </c>
      <c r="P202" s="179">
        <f t="shared" si="1180"/>
        <v>0</v>
      </c>
      <c r="Q202" s="179">
        <f t="shared" si="1180"/>
        <v>0</v>
      </c>
      <c r="R202" s="179"/>
      <c r="S202" s="179"/>
      <c r="T202" s="203">
        <f t="shared" ref="T202" si="1181">SUM(T203:T207)</f>
        <v>0</v>
      </c>
      <c r="U202" s="179"/>
      <c r="V202" s="179">
        <f t="shared" ref="V202" si="1182">SUM(V203:V207)</f>
        <v>0</v>
      </c>
      <c r="W202" s="179"/>
      <c r="X202" s="179">
        <f t="shared" ref="X202" si="1183">SUM(X203:X207)</f>
        <v>0</v>
      </c>
      <c r="Y202" s="206"/>
      <c r="Z202" s="179">
        <f t="shared" ref="Z202:Z231" si="1184">T202+V202+X202</f>
        <v>0</v>
      </c>
      <c r="AA202" s="206"/>
      <c r="AB202" s="179"/>
      <c r="AC202" s="179"/>
      <c r="AD202" s="179"/>
      <c r="AE202" s="179"/>
      <c r="AF202" s="232"/>
      <c r="AG202" s="224"/>
      <c r="AH202" s="217"/>
      <c r="AI202" s="203">
        <f t="shared" ref="AI202:AL202" si="1185">SUM(AI203:AI207)</f>
        <v>6500</v>
      </c>
      <c r="AJ202" s="179">
        <f t="shared" si="1185"/>
        <v>10000</v>
      </c>
      <c r="AK202" s="179">
        <f t="shared" si="1185"/>
        <v>0</v>
      </c>
      <c r="AL202" s="179">
        <f t="shared" si="1185"/>
        <v>16500</v>
      </c>
      <c r="AM202" s="179"/>
      <c r="AN202" s="179"/>
      <c r="AO202" s="232"/>
      <c r="AP202" s="224"/>
      <c r="AQ202" s="217"/>
      <c r="AR202" s="203">
        <f t="shared" ref="AR202:AU202" si="1186">SUM(AR203:AR207)</f>
        <v>6500</v>
      </c>
      <c r="AS202" s="179">
        <f t="shared" si="1186"/>
        <v>10000</v>
      </c>
      <c r="AT202" s="179">
        <f t="shared" si="1186"/>
        <v>0</v>
      </c>
      <c r="AU202" s="179">
        <f t="shared" si="1186"/>
        <v>16500</v>
      </c>
      <c r="AV202" s="179"/>
      <c r="AW202" s="179"/>
      <c r="AX202" s="203">
        <f>SUM(AX203:AX207)</f>
        <v>13000</v>
      </c>
      <c r="AY202" s="179"/>
      <c r="AZ202" s="179">
        <f>SUM(AZ203:AZ207)</f>
        <v>20000</v>
      </c>
      <c r="BA202" s="179"/>
      <c r="BB202" s="179">
        <f>SUM(BB203:BB207)</f>
        <v>0</v>
      </c>
      <c r="BC202" s="179"/>
      <c r="BD202" s="179">
        <f t="shared" ref="BD202" si="1187">SUM(BD203:BD207)</f>
        <v>33000</v>
      </c>
      <c r="BE202" s="179"/>
      <c r="BF202" s="179"/>
      <c r="BG202" s="179"/>
      <c r="BH202" s="179"/>
      <c r="BI202" s="179"/>
      <c r="BJ202" s="78"/>
      <c r="BK202" s="78"/>
      <c r="BL202" s="232"/>
      <c r="BM202" s="224"/>
      <c r="BN202" s="217"/>
      <c r="BO202" s="203">
        <f t="shared" ref="BO202:BR202" si="1188">SUM(BO203:BO207)</f>
        <v>6500</v>
      </c>
      <c r="BP202" s="179">
        <f t="shared" si="1188"/>
        <v>10000</v>
      </c>
      <c r="BQ202" s="179">
        <f t="shared" si="1188"/>
        <v>0</v>
      </c>
      <c r="BR202" s="179">
        <f t="shared" si="1188"/>
        <v>16500</v>
      </c>
      <c r="BS202" s="179"/>
      <c r="BT202" s="78"/>
      <c r="BU202" s="232"/>
      <c r="BV202" s="224"/>
      <c r="BW202" s="217"/>
      <c r="BX202" s="203">
        <f t="shared" ref="BX202:CA202" si="1189">SUM(BX203:BX207)</f>
        <v>6500</v>
      </c>
      <c r="BY202" s="179">
        <f t="shared" si="1189"/>
        <v>10000</v>
      </c>
      <c r="BZ202" s="179">
        <f t="shared" si="1189"/>
        <v>0</v>
      </c>
      <c r="CA202" s="179">
        <f t="shared" si="1189"/>
        <v>16500</v>
      </c>
      <c r="CB202" s="179"/>
      <c r="CC202" s="78"/>
      <c r="CD202" s="203">
        <f>SUM(CD203:CD207)</f>
        <v>19500</v>
      </c>
      <c r="CE202" s="179">
        <f>SUM(CE203:CE207)</f>
        <v>30000</v>
      </c>
      <c r="CF202" s="179">
        <f>SUM(CF203:CF207)</f>
        <v>0</v>
      </c>
      <c r="CG202" s="179">
        <f t="shared" ref="CG202" si="1190">SUM(CG203:CG207)</f>
        <v>49500</v>
      </c>
      <c r="CH202" s="179"/>
      <c r="CI202" s="78"/>
      <c r="CJ202" s="203">
        <f>SUM(CJ203:CJ207)</f>
        <v>13000</v>
      </c>
      <c r="CK202" s="179"/>
      <c r="CL202" s="179">
        <f>SUM(CL203:CL207)</f>
        <v>20000</v>
      </c>
      <c r="CM202" s="179"/>
      <c r="CN202" s="179">
        <f>SUM(CN203:CN207)</f>
        <v>0</v>
      </c>
      <c r="CO202" s="179"/>
      <c r="CP202" s="179">
        <f t="shared" ref="CP202" si="1191">SUM(CP203:CP207)</f>
        <v>33000</v>
      </c>
      <c r="CQ202" s="179"/>
      <c r="CR202" s="179"/>
    </row>
    <row r="203" spans="1:96" s="79" customFormat="1" ht="29" x14ac:dyDescent="0.35">
      <c r="A203" s="190"/>
      <c r="B203" s="276" t="s">
        <v>205</v>
      </c>
      <c r="C203" s="207"/>
      <c r="D203" s="243" t="s">
        <v>135</v>
      </c>
      <c r="E203" s="244" t="s">
        <v>108</v>
      </c>
      <c r="F203" s="245">
        <v>15000</v>
      </c>
      <c r="G203" s="246">
        <v>1</v>
      </c>
      <c r="H203" s="271">
        <f>(K203/3)*1</f>
        <v>5000</v>
      </c>
      <c r="I203" s="271">
        <f>(K203/3)*2</f>
        <v>10000</v>
      </c>
      <c r="J203" s="248"/>
      <c r="K203" s="265">
        <f>F203*G203</f>
        <v>15000</v>
      </c>
      <c r="L203" s="180"/>
      <c r="M203" s="207"/>
      <c r="N203" s="248"/>
      <c r="O203" s="248"/>
      <c r="P203" s="248"/>
      <c r="Q203" s="186">
        <f t="shared" ref="Q203:Q207" si="1192">SUM(N203:P203)</f>
        <v>0</v>
      </c>
      <c r="R203" s="180"/>
      <c r="S203" s="179"/>
      <c r="T203" s="248"/>
      <c r="U203" s="187"/>
      <c r="V203" s="248"/>
      <c r="W203" s="187"/>
      <c r="X203" s="248"/>
      <c r="Y203" s="264"/>
      <c r="Z203" s="186">
        <f t="shared" si="1184"/>
        <v>0</v>
      </c>
      <c r="AA203" s="264"/>
      <c r="AB203" s="180"/>
      <c r="AC203" s="180"/>
      <c r="AD203" s="180"/>
      <c r="AE203" s="179"/>
      <c r="AF203" s="233" t="str">
        <f>BL203</f>
        <v>Consultancy contract</v>
      </c>
      <c r="AG203" s="225">
        <f t="shared" ref="AG203:AG207" si="1193">BM203</f>
        <v>15000</v>
      </c>
      <c r="AH203" s="234">
        <f t="shared" ref="AH203:AH207" si="1194">BN203</f>
        <v>1</v>
      </c>
      <c r="AI203" s="185">
        <f t="shared" ref="AI203:AI207" si="1195">BO203</f>
        <v>5000</v>
      </c>
      <c r="AJ203" s="185">
        <f t="shared" ref="AJ203:AJ207" si="1196">BP203</f>
        <v>10000</v>
      </c>
      <c r="AK203" s="186">
        <f t="shared" ref="AK203:AK207" si="1197">BQ203</f>
        <v>0</v>
      </c>
      <c r="AL203" s="186">
        <f t="shared" ref="AL203:AL207" si="1198">SUM(AI203:AK203)</f>
        <v>15000</v>
      </c>
      <c r="AM203" s="180"/>
      <c r="AN203" s="180"/>
      <c r="AO203" s="233" t="str">
        <f>BU203</f>
        <v>Consultancy contract</v>
      </c>
      <c r="AP203" s="225">
        <f t="shared" ref="AP203:AP207" si="1199">BV203</f>
        <v>15000</v>
      </c>
      <c r="AQ203" s="234">
        <f t="shared" ref="AQ203:AQ207" si="1200">BW203</f>
        <v>1</v>
      </c>
      <c r="AR203" s="185">
        <f t="shared" ref="AR203:AR207" si="1201">BX203</f>
        <v>5000</v>
      </c>
      <c r="AS203" s="185">
        <f t="shared" ref="AS203:AS207" si="1202">BY203</f>
        <v>10000</v>
      </c>
      <c r="AT203" s="186">
        <f t="shared" ref="AT203:AT207" si="1203">BZ203</f>
        <v>0</v>
      </c>
      <c r="AU203" s="186">
        <f t="shared" ref="AU203:AU207" si="1204">SUM(AR203:AT203)</f>
        <v>15000</v>
      </c>
      <c r="AV203" s="180"/>
      <c r="AW203" s="180"/>
      <c r="AX203" s="186">
        <f>T203+AI203+AR203</f>
        <v>10000</v>
      </c>
      <c r="AY203" s="187"/>
      <c r="AZ203" s="185">
        <f>V203+AJ203+AS203</f>
        <v>20000</v>
      </c>
      <c r="BA203" s="187"/>
      <c r="BB203" s="186">
        <f>X203+AK203+AT203</f>
        <v>0</v>
      </c>
      <c r="BC203" s="187"/>
      <c r="BD203" s="186">
        <f t="shared" ref="BD203:BD207" si="1205">SUM(AX203:BB203)</f>
        <v>30000</v>
      </c>
      <c r="BE203" s="187"/>
      <c r="BF203" s="180"/>
      <c r="BG203" s="180"/>
      <c r="BH203" s="180"/>
      <c r="BI203" s="180"/>
      <c r="BJ203" s="78"/>
      <c r="BK203" s="78"/>
      <c r="BL203" s="244" t="s">
        <v>108</v>
      </c>
      <c r="BM203" s="245">
        <v>15000</v>
      </c>
      <c r="BN203" s="246">
        <v>1</v>
      </c>
      <c r="BO203" s="271">
        <f>(BR203/3)*1</f>
        <v>5000</v>
      </c>
      <c r="BP203" s="271">
        <f>(BR203/3)*2</f>
        <v>10000</v>
      </c>
      <c r="BQ203" s="272"/>
      <c r="BR203" s="265">
        <f>BM203*BN203</f>
        <v>15000</v>
      </c>
      <c r="BS203" s="180"/>
      <c r="BT203" s="78"/>
      <c r="BU203" s="244" t="s">
        <v>108</v>
      </c>
      <c r="BV203" s="245">
        <v>15000</v>
      </c>
      <c r="BW203" s="246">
        <v>1</v>
      </c>
      <c r="BX203" s="271">
        <f>(CA203/3)*1</f>
        <v>5000</v>
      </c>
      <c r="BY203" s="271">
        <f>(CA203/3)*2</f>
        <v>10000</v>
      </c>
      <c r="BZ203" s="272"/>
      <c r="CA203" s="265">
        <f>BV203*BW203</f>
        <v>15000</v>
      </c>
      <c r="CB203" s="180"/>
      <c r="CC203" s="78"/>
      <c r="CD203" s="186">
        <f t="shared" ref="CD203:CF207" si="1206">H203+BO203+BX203</f>
        <v>15000</v>
      </c>
      <c r="CE203" s="185">
        <f t="shared" si="1206"/>
        <v>30000</v>
      </c>
      <c r="CF203" s="186">
        <f t="shared" si="1206"/>
        <v>0</v>
      </c>
      <c r="CG203" s="186">
        <f t="shared" ref="CG203:CG207" si="1207">SUM(CD203:CF203)</f>
        <v>45000</v>
      </c>
      <c r="CH203" s="180"/>
      <c r="CI203" s="78"/>
      <c r="CJ203" s="186">
        <f>T203+BO203+BX203</f>
        <v>10000</v>
      </c>
      <c r="CK203" s="187"/>
      <c r="CL203" s="186">
        <f>V203+BP203+BY203</f>
        <v>20000</v>
      </c>
      <c r="CM203" s="187"/>
      <c r="CN203" s="186">
        <f>X203+BQ203+BZ203</f>
        <v>0</v>
      </c>
      <c r="CO203" s="187"/>
      <c r="CP203" s="186">
        <f>CJ203+CL203+CN203</f>
        <v>30000</v>
      </c>
      <c r="CQ203" s="187"/>
      <c r="CR203" s="180"/>
    </row>
    <row r="204" spans="1:96" s="79" customFormat="1" x14ac:dyDescent="0.35">
      <c r="A204" s="190"/>
      <c r="B204" s="276" t="s">
        <v>206</v>
      </c>
      <c r="C204" s="207"/>
      <c r="D204" s="243"/>
      <c r="E204" s="244" t="s">
        <v>108</v>
      </c>
      <c r="F204" s="245">
        <v>1500</v>
      </c>
      <c r="G204" s="246">
        <v>1</v>
      </c>
      <c r="H204" s="271">
        <f>K204</f>
        <v>1500</v>
      </c>
      <c r="I204" s="271"/>
      <c r="J204" s="248"/>
      <c r="K204" s="265">
        <f>F204*G204</f>
        <v>1500</v>
      </c>
      <c r="L204" s="180"/>
      <c r="M204" s="207"/>
      <c r="N204" s="248"/>
      <c r="O204" s="248"/>
      <c r="P204" s="248"/>
      <c r="Q204" s="186">
        <f t="shared" si="1192"/>
        <v>0</v>
      </c>
      <c r="R204" s="180"/>
      <c r="S204" s="179"/>
      <c r="T204" s="248"/>
      <c r="U204" s="187"/>
      <c r="V204" s="248"/>
      <c r="W204" s="187"/>
      <c r="X204" s="248"/>
      <c r="Y204" s="264"/>
      <c r="Z204" s="186">
        <f t="shared" si="1184"/>
        <v>0</v>
      </c>
      <c r="AA204" s="264"/>
      <c r="AB204" s="180"/>
      <c r="AC204" s="180"/>
      <c r="AD204" s="180"/>
      <c r="AE204" s="179"/>
      <c r="AF204" s="233" t="str">
        <f t="shared" ref="AF204:AF207" si="1208">BL204</f>
        <v>Consultancy contract</v>
      </c>
      <c r="AG204" s="225">
        <f t="shared" si="1193"/>
        <v>1500</v>
      </c>
      <c r="AH204" s="234">
        <f t="shared" si="1194"/>
        <v>1</v>
      </c>
      <c r="AI204" s="185">
        <f t="shared" si="1195"/>
        <v>1500</v>
      </c>
      <c r="AJ204" s="185">
        <f t="shared" si="1196"/>
        <v>0</v>
      </c>
      <c r="AK204" s="186">
        <f t="shared" si="1197"/>
        <v>0</v>
      </c>
      <c r="AL204" s="186">
        <f t="shared" si="1198"/>
        <v>1500</v>
      </c>
      <c r="AM204" s="180"/>
      <c r="AN204" s="180"/>
      <c r="AO204" s="233" t="str">
        <f t="shared" ref="AO204:AO207" si="1209">BU204</f>
        <v>Consultancy contract</v>
      </c>
      <c r="AP204" s="225">
        <f t="shared" si="1199"/>
        <v>1500</v>
      </c>
      <c r="AQ204" s="234">
        <f t="shared" si="1200"/>
        <v>1</v>
      </c>
      <c r="AR204" s="185">
        <f t="shared" si="1201"/>
        <v>1500</v>
      </c>
      <c r="AS204" s="185">
        <f t="shared" si="1202"/>
        <v>0</v>
      </c>
      <c r="AT204" s="186">
        <f t="shared" si="1203"/>
        <v>0</v>
      </c>
      <c r="AU204" s="186">
        <f t="shared" si="1204"/>
        <v>1500</v>
      </c>
      <c r="AV204" s="180"/>
      <c r="AW204" s="180"/>
      <c r="AX204" s="186">
        <f>T204+AI204+AR204</f>
        <v>3000</v>
      </c>
      <c r="AY204" s="187"/>
      <c r="AZ204" s="185">
        <f>V204+AJ204+AS204</f>
        <v>0</v>
      </c>
      <c r="BA204" s="187"/>
      <c r="BB204" s="186">
        <f>X204+AK204+AT204</f>
        <v>0</v>
      </c>
      <c r="BC204" s="187"/>
      <c r="BD204" s="186">
        <f t="shared" si="1205"/>
        <v>3000</v>
      </c>
      <c r="BE204" s="187"/>
      <c r="BF204" s="180"/>
      <c r="BG204" s="180"/>
      <c r="BH204" s="180"/>
      <c r="BI204" s="180"/>
      <c r="BJ204" s="78"/>
      <c r="BK204" s="78"/>
      <c r="BL204" s="244" t="s">
        <v>108</v>
      </c>
      <c r="BM204" s="245">
        <v>1500</v>
      </c>
      <c r="BN204" s="246">
        <v>1</v>
      </c>
      <c r="BO204" s="271">
        <f>BR204</f>
        <v>1500</v>
      </c>
      <c r="BP204" s="271"/>
      <c r="BQ204" s="272"/>
      <c r="BR204" s="265">
        <f>BM204*BN204</f>
        <v>1500</v>
      </c>
      <c r="BS204" s="180"/>
      <c r="BT204" s="78"/>
      <c r="BU204" s="244" t="s">
        <v>108</v>
      </c>
      <c r="BV204" s="245">
        <v>1500</v>
      </c>
      <c r="BW204" s="246">
        <v>1</v>
      </c>
      <c r="BX204" s="271">
        <f>CA204</f>
        <v>1500</v>
      </c>
      <c r="BY204" s="271"/>
      <c r="BZ204" s="272"/>
      <c r="CA204" s="265">
        <f>BV204*BW204</f>
        <v>1500</v>
      </c>
      <c r="CB204" s="180"/>
      <c r="CC204" s="78"/>
      <c r="CD204" s="186">
        <f t="shared" si="1206"/>
        <v>4500</v>
      </c>
      <c r="CE204" s="185">
        <f t="shared" si="1206"/>
        <v>0</v>
      </c>
      <c r="CF204" s="186">
        <f t="shared" si="1206"/>
        <v>0</v>
      </c>
      <c r="CG204" s="186">
        <f t="shared" si="1207"/>
        <v>4500</v>
      </c>
      <c r="CH204" s="180"/>
      <c r="CI204" s="78"/>
      <c r="CJ204" s="186">
        <f>T204+BO204+BX204</f>
        <v>3000</v>
      </c>
      <c r="CK204" s="187"/>
      <c r="CL204" s="186">
        <f>V204+BP204+BY204</f>
        <v>0</v>
      </c>
      <c r="CM204" s="187"/>
      <c r="CN204" s="186">
        <f>X204+BQ204+BZ204</f>
        <v>0</v>
      </c>
      <c r="CO204" s="187"/>
      <c r="CP204" s="186">
        <f t="shared" ref="CP204:CP207" si="1210">CJ204+CL204+CN204</f>
        <v>3000</v>
      </c>
      <c r="CQ204" s="187"/>
      <c r="CR204" s="180"/>
    </row>
    <row r="205" spans="1:96" s="79" customFormat="1" x14ac:dyDescent="0.35">
      <c r="A205" s="190"/>
      <c r="B205" s="201" t="s">
        <v>191</v>
      </c>
      <c r="C205" s="207"/>
      <c r="D205" s="243"/>
      <c r="E205" s="244"/>
      <c r="F205" s="245"/>
      <c r="G205" s="246"/>
      <c r="H205" s="247"/>
      <c r="I205" s="247"/>
      <c r="J205" s="248"/>
      <c r="K205" s="265">
        <f t="shared" ref="K205:K207" si="1211">F205*G205</f>
        <v>0</v>
      </c>
      <c r="L205" s="180"/>
      <c r="M205" s="207"/>
      <c r="N205" s="248"/>
      <c r="O205" s="248"/>
      <c r="P205" s="248"/>
      <c r="Q205" s="186">
        <f t="shared" si="1192"/>
        <v>0</v>
      </c>
      <c r="R205" s="180"/>
      <c r="S205" s="179"/>
      <c r="T205" s="248"/>
      <c r="U205" s="187"/>
      <c r="V205" s="248"/>
      <c r="W205" s="187"/>
      <c r="X205" s="248"/>
      <c r="Y205" s="264"/>
      <c r="Z205" s="186">
        <f t="shared" si="1184"/>
        <v>0</v>
      </c>
      <c r="AA205" s="264"/>
      <c r="AB205" s="180"/>
      <c r="AC205" s="180"/>
      <c r="AD205" s="180"/>
      <c r="AE205" s="179"/>
      <c r="AF205" s="233">
        <f t="shared" si="1208"/>
        <v>0</v>
      </c>
      <c r="AG205" s="225">
        <f t="shared" si="1193"/>
        <v>0</v>
      </c>
      <c r="AH205" s="234">
        <f t="shared" si="1194"/>
        <v>0</v>
      </c>
      <c r="AI205" s="185">
        <f t="shared" si="1195"/>
        <v>0</v>
      </c>
      <c r="AJ205" s="185">
        <f t="shared" si="1196"/>
        <v>0</v>
      </c>
      <c r="AK205" s="186">
        <f t="shared" si="1197"/>
        <v>0</v>
      </c>
      <c r="AL205" s="186">
        <f t="shared" si="1198"/>
        <v>0</v>
      </c>
      <c r="AM205" s="180"/>
      <c r="AN205" s="180"/>
      <c r="AO205" s="233">
        <f t="shared" si="1209"/>
        <v>0</v>
      </c>
      <c r="AP205" s="225">
        <f t="shared" si="1199"/>
        <v>0</v>
      </c>
      <c r="AQ205" s="234">
        <f t="shared" si="1200"/>
        <v>0</v>
      </c>
      <c r="AR205" s="185">
        <f t="shared" si="1201"/>
        <v>0</v>
      </c>
      <c r="AS205" s="185">
        <f t="shared" si="1202"/>
        <v>0</v>
      </c>
      <c r="AT205" s="186">
        <f t="shared" si="1203"/>
        <v>0</v>
      </c>
      <c r="AU205" s="186">
        <f t="shared" si="1204"/>
        <v>0</v>
      </c>
      <c r="AV205" s="180"/>
      <c r="AW205" s="180"/>
      <c r="AX205" s="186">
        <f>T205+AI205+AR205</f>
        <v>0</v>
      </c>
      <c r="AY205" s="187"/>
      <c r="AZ205" s="185">
        <f>V205+AJ205+AS205</f>
        <v>0</v>
      </c>
      <c r="BA205" s="187"/>
      <c r="BB205" s="186">
        <f>X205+AK205+AT205</f>
        <v>0</v>
      </c>
      <c r="BC205" s="187"/>
      <c r="BD205" s="186">
        <f t="shared" si="1205"/>
        <v>0</v>
      </c>
      <c r="BE205" s="187"/>
      <c r="BF205" s="180"/>
      <c r="BG205" s="180"/>
      <c r="BH205" s="180"/>
      <c r="BI205" s="180"/>
      <c r="BJ205" s="78"/>
      <c r="BK205" s="78"/>
      <c r="BL205" s="244"/>
      <c r="BM205" s="245"/>
      <c r="BN205" s="246"/>
      <c r="BO205" s="247"/>
      <c r="BP205" s="247"/>
      <c r="BQ205" s="248"/>
      <c r="BR205" s="265">
        <f t="shared" ref="BR205:BR207" si="1212">BM205*BN205</f>
        <v>0</v>
      </c>
      <c r="BS205" s="180"/>
      <c r="BT205" s="78"/>
      <c r="BU205" s="244"/>
      <c r="BV205" s="245"/>
      <c r="BW205" s="246"/>
      <c r="BX205" s="247"/>
      <c r="BY205" s="247"/>
      <c r="BZ205" s="248"/>
      <c r="CA205" s="265">
        <f t="shared" ref="CA205:CA207" si="1213">BV205*BW205</f>
        <v>0</v>
      </c>
      <c r="CB205" s="180"/>
      <c r="CC205" s="78"/>
      <c r="CD205" s="186">
        <f t="shared" si="1206"/>
        <v>0</v>
      </c>
      <c r="CE205" s="185">
        <f t="shared" si="1206"/>
        <v>0</v>
      </c>
      <c r="CF205" s="186">
        <f t="shared" si="1206"/>
        <v>0</v>
      </c>
      <c r="CG205" s="186">
        <f t="shared" si="1207"/>
        <v>0</v>
      </c>
      <c r="CH205" s="180"/>
      <c r="CI205" s="78"/>
      <c r="CJ205" s="186">
        <f>T205+BO205+BX205</f>
        <v>0</v>
      </c>
      <c r="CK205" s="187"/>
      <c r="CL205" s="186">
        <f>V205+BP205+BY205</f>
        <v>0</v>
      </c>
      <c r="CM205" s="187"/>
      <c r="CN205" s="186">
        <f>X205+BQ205+BZ205</f>
        <v>0</v>
      </c>
      <c r="CO205" s="187"/>
      <c r="CP205" s="186">
        <f t="shared" si="1210"/>
        <v>0</v>
      </c>
      <c r="CQ205" s="187"/>
      <c r="CR205" s="180"/>
    </row>
    <row r="206" spans="1:96" s="79" customFormat="1" x14ac:dyDescent="0.35">
      <c r="A206" s="190"/>
      <c r="B206" s="201" t="s">
        <v>191</v>
      </c>
      <c r="C206" s="207"/>
      <c r="D206" s="243"/>
      <c r="E206" s="244"/>
      <c r="F206" s="245"/>
      <c r="G206" s="246"/>
      <c r="H206" s="247"/>
      <c r="I206" s="247"/>
      <c r="J206" s="248"/>
      <c r="K206" s="265">
        <f t="shared" si="1211"/>
        <v>0</v>
      </c>
      <c r="L206" s="180"/>
      <c r="M206" s="207"/>
      <c r="N206" s="248"/>
      <c r="O206" s="248"/>
      <c r="P206" s="248"/>
      <c r="Q206" s="186">
        <f t="shared" si="1192"/>
        <v>0</v>
      </c>
      <c r="R206" s="180"/>
      <c r="S206" s="179"/>
      <c r="T206" s="248"/>
      <c r="U206" s="187"/>
      <c r="V206" s="248"/>
      <c r="W206" s="187"/>
      <c r="X206" s="248"/>
      <c r="Y206" s="264"/>
      <c r="Z206" s="186">
        <f t="shared" si="1184"/>
        <v>0</v>
      </c>
      <c r="AA206" s="264"/>
      <c r="AB206" s="180"/>
      <c r="AC206" s="180"/>
      <c r="AD206" s="180"/>
      <c r="AE206" s="179"/>
      <c r="AF206" s="233">
        <f t="shared" si="1208"/>
        <v>0</v>
      </c>
      <c r="AG206" s="225">
        <f t="shared" si="1193"/>
        <v>0</v>
      </c>
      <c r="AH206" s="234">
        <f t="shared" si="1194"/>
        <v>0</v>
      </c>
      <c r="AI206" s="185">
        <f t="shared" si="1195"/>
        <v>0</v>
      </c>
      <c r="AJ206" s="185">
        <f t="shared" si="1196"/>
        <v>0</v>
      </c>
      <c r="AK206" s="186">
        <f t="shared" si="1197"/>
        <v>0</v>
      </c>
      <c r="AL206" s="186">
        <f t="shared" si="1198"/>
        <v>0</v>
      </c>
      <c r="AM206" s="180"/>
      <c r="AN206" s="180"/>
      <c r="AO206" s="233">
        <f t="shared" si="1209"/>
        <v>0</v>
      </c>
      <c r="AP206" s="225">
        <f t="shared" si="1199"/>
        <v>0</v>
      </c>
      <c r="AQ206" s="234">
        <f t="shared" si="1200"/>
        <v>0</v>
      </c>
      <c r="AR206" s="185">
        <f t="shared" si="1201"/>
        <v>0</v>
      </c>
      <c r="AS206" s="185">
        <f t="shared" si="1202"/>
        <v>0</v>
      </c>
      <c r="AT206" s="186">
        <f t="shared" si="1203"/>
        <v>0</v>
      </c>
      <c r="AU206" s="186">
        <f t="shared" si="1204"/>
        <v>0</v>
      </c>
      <c r="AV206" s="180"/>
      <c r="AW206" s="180"/>
      <c r="AX206" s="186">
        <f>T206+AI206+AR206</f>
        <v>0</v>
      </c>
      <c r="AY206" s="187"/>
      <c r="AZ206" s="185">
        <f>V206+AJ206+AS206</f>
        <v>0</v>
      </c>
      <c r="BA206" s="187"/>
      <c r="BB206" s="186">
        <f>X206+AK206+AT206</f>
        <v>0</v>
      </c>
      <c r="BC206" s="187"/>
      <c r="BD206" s="186">
        <f t="shared" si="1205"/>
        <v>0</v>
      </c>
      <c r="BE206" s="187"/>
      <c r="BF206" s="180"/>
      <c r="BG206" s="180"/>
      <c r="BH206" s="180"/>
      <c r="BI206" s="180"/>
      <c r="BJ206" s="78"/>
      <c r="BK206" s="78"/>
      <c r="BL206" s="244"/>
      <c r="BM206" s="245"/>
      <c r="BN206" s="246"/>
      <c r="BO206" s="247"/>
      <c r="BP206" s="247"/>
      <c r="BQ206" s="248"/>
      <c r="BR206" s="265">
        <f t="shared" si="1212"/>
        <v>0</v>
      </c>
      <c r="BS206" s="180"/>
      <c r="BT206" s="78"/>
      <c r="BU206" s="244"/>
      <c r="BV206" s="245"/>
      <c r="BW206" s="246"/>
      <c r="BX206" s="247"/>
      <c r="BY206" s="247"/>
      <c r="BZ206" s="248"/>
      <c r="CA206" s="265">
        <f t="shared" si="1213"/>
        <v>0</v>
      </c>
      <c r="CB206" s="180"/>
      <c r="CC206" s="78"/>
      <c r="CD206" s="186">
        <f t="shared" si="1206"/>
        <v>0</v>
      </c>
      <c r="CE206" s="185">
        <f t="shared" si="1206"/>
        <v>0</v>
      </c>
      <c r="CF206" s="186">
        <f t="shared" si="1206"/>
        <v>0</v>
      </c>
      <c r="CG206" s="186">
        <f t="shared" si="1207"/>
        <v>0</v>
      </c>
      <c r="CH206" s="180"/>
      <c r="CI206" s="78"/>
      <c r="CJ206" s="186">
        <f>T206+BO206+BX206</f>
        <v>0</v>
      </c>
      <c r="CK206" s="187"/>
      <c r="CL206" s="186">
        <f>V206+BP206+BY206</f>
        <v>0</v>
      </c>
      <c r="CM206" s="187"/>
      <c r="CN206" s="186">
        <f>X206+BQ206+BZ206</f>
        <v>0</v>
      </c>
      <c r="CO206" s="187"/>
      <c r="CP206" s="186">
        <f t="shared" si="1210"/>
        <v>0</v>
      </c>
      <c r="CQ206" s="187"/>
      <c r="CR206" s="180"/>
    </row>
    <row r="207" spans="1:96" s="79" customFormat="1" x14ac:dyDescent="0.35">
      <c r="A207" s="190"/>
      <c r="B207" s="201" t="s">
        <v>191</v>
      </c>
      <c r="C207" s="207"/>
      <c r="D207" s="243"/>
      <c r="E207" s="244"/>
      <c r="F207" s="245"/>
      <c r="G207" s="246"/>
      <c r="H207" s="247"/>
      <c r="I207" s="247"/>
      <c r="J207" s="248"/>
      <c r="K207" s="265">
        <f t="shared" si="1211"/>
        <v>0</v>
      </c>
      <c r="L207" s="180"/>
      <c r="M207" s="207"/>
      <c r="N207" s="248"/>
      <c r="O207" s="248"/>
      <c r="P207" s="248"/>
      <c r="Q207" s="186">
        <f t="shared" si="1192"/>
        <v>0</v>
      </c>
      <c r="R207" s="180"/>
      <c r="S207" s="179"/>
      <c r="T207" s="248"/>
      <c r="U207" s="187"/>
      <c r="V207" s="248"/>
      <c r="W207" s="187"/>
      <c r="X207" s="248"/>
      <c r="Y207" s="264"/>
      <c r="Z207" s="186">
        <f t="shared" si="1184"/>
        <v>0</v>
      </c>
      <c r="AA207" s="264"/>
      <c r="AB207" s="180"/>
      <c r="AC207" s="180"/>
      <c r="AD207" s="180"/>
      <c r="AE207" s="179"/>
      <c r="AF207" s="233">
        <f t="shared" si="1208"/>
        <v>0</v>
      </c>
      <c r="AG207" s="225">
        <f t="shared" si="1193"/>
        <v>0</v>
      </c>
      <c r="AH207" s="234">
        <f t="shared" si="1194"/>
        <v>0</v>
      </c>
      <c r="AI207" s="185">
        <f t="shared" si="1195"/>
        <v>0</v>
      </c>
      <c r="AJ207" s="185">
        <f t="shared" si="1196"/>
        <v>0</v>
      </c>
      <c r="AK207" s="186">
        <f t="shared" si="1197"/>
        <v>0</v>
      </c>
      <c r="AL207" s="186">
        <f t="shared" si="1198"/>
        <v>0</v>
      </c>
      <c r="AM207" s="180"/>
      <c r="AN207" s="180"/>
      <c r="AO207" s="233">
        <f t="shared" si="1209"/>
        <v>0</v>
      </c>
      <c r="AP207" s="225">
        <f t="shared" si="1199"/>
        <v>0</v>
      </c>
      <c r="AQ207" s="234">
        <f t="shared" si="1200"/>
        <v>0</v>
      </c>
      <c r="AR207" s="185">
        <f t="shared" si="1201"/>
        <v>0</v>
      </c>
      <c r="AS207" s="185">
        <f t="shared" si="1202"/>
        <v>0</v>
      </c>
      <c r="AT207" s="186">
        <f t="shared" si="1203"/>
        <v>0</v>
      </c>
      <c r="AU207" s="186">
        <f t="shared" si="1204"/>
        <v>0</v>
      </c>
      <c r="AV207" s="180"/>
      <c r="AW207" s="180"/>
      <c r="AX207" s="186">
        <f>T207+AI207+AR207</f>
        <v>0</v>
      </c>
      <c r="AY207" s="187"/>
      <c r="AZ207" s="185">
        <f>V207+AJ207+AS207</f>
        <v>0</v>
      </c>
      <c r="BA207" s="187"/>
      <c r="BB207" s="186">
        <f>X207+AK207+AT207</f>
        <v>0</v>
      </c>
      <c r="BC207" s="187"/>
      <c r="BD207" s="186">
        <f t="shared" si="1205"/>
        <v>0</v>
      </c>
      <c r="BE207" s="187"/>
      <c r="BF207" s="180"/>
      <c r="BG207" s="180"/>
      <c r="BH207" s="180"/>
      <c r="BI207" s="180"/>
      <c r="BJ207" s="78"/>
      <c r="BK207" s="78"/>
      <c r="BL207" s="244"/>
      <c r="BM207" s="245"/>
      <c r="BN207" s="246"/>
      <c r="BO207" s="247"/>
      <c r="BP207" s="247"/>
      <c r="BQ207" s="248"/>
      <c r="BR207" s="265">
        <f t="shared" si="1212"/>
        <v>0</v>
      </c>
      <c r="BS207" s="180"/>
      <c r="BT207" s="78"/>
      <c r="BU207" s="244"/>
      <c r="BV207" s="245"/>
      <c r="BW207" s="246"/>
      <c r="BX207" s="247"/>
      <c r="BY207" s="247"/>
      <c r="BZ207" s="248"/>
      <c r="CA207" s="265">
        <f t="shared" si="1213"/>
        <v>0</v>
      </c>
      <c r="CB207" s="180"/>
      <c r="CC207" s="78"/>
      <c r="CD207" s="186">
        <f t="shared" si="1206"/>
        <v>0</v>
      </c>
      <c r="CE207" s="185">
        <f t="shared" si="1206"/>
        <v>0</v>
      </c>
      <c r="CF207" s="186">
        <f t="shared" si="1206"/>
        <v>0</v>
      </c>
      <c r="CG207" s="186">
        <f t="shared" si="1207"/>
        <v>0</v>
      </c>
      <c r="CH207" s="180"/>
      <c r="CI207" s="78"/>
      <c r="CJ207" s="186">
        <f>T207+BO207+BX207</f>
        <v>0</v>
      </c>
      <c r="CK207" s="187"/>
      <c r="CL207" s="186">
        <f>V207+BP207+BY207</f>
        <v>0</v>
      </c>
      <c r="CM207" s="187"/>
      <c r="CN207" s="186">
        <f>X207+BQ207+BZ207</f>
        <v>0</v>
      </c>
      <c r="CO207" s="187"/>
      <c r="CP207" s="186">
        <f t="shared" si="1210"/>
        <v>0</v>
      </c>
      <c r="CQ207" s="187"/>
      <c r="CR207" s="180"/>
    </row>
    <row r="208" spans="1:96" s="79" customFormat="1" x14ac:dyDescent="0.35">
      <c r="A208" s="190">
        <v>7.2</v>
      </c>
      <c r="B208" s="200" t="s">
        <v>169</v>
      </c>
      <c r="C208" s="206"/>
      <c r="D208" s="199"/>
      <c r="E208" s="232"/>
      <c r="F208" s="224"/>
      <c r="G208" s="217"/>
      <c r="H208" s="184">
        <f>SUM(H209:H213)</f>
        <v>0</v>
      </c>
      <c r="I208" s="179">
        <f t="shared" ref="I208:K208" si="1214">SUM(I209:I213)</f>
        <v>0</v>
      </c>
      <c r="J208" s="179">
        <f t="shared" si="1214"/>
        <v>0</v>
      </c>
      <c r="K208" s="179">
        <f t="shared" si="1214"/>
        <v>0</v>
      </c>
      <c r="L208" s="179"/>
      <c r="M208" s="206"/>
      <c r="N208" s="184">
        <f t="shared" ref="N208:Q208" si="1215">SUM(N209:N213)</f>
        <v>0</v>
      </c>
      <c r="O208" s="179">
        <f t="shared" si="1215"/>
        <v>0</v>
      </c>
      <c r="P208" s="179">
        <f t="shared" si="1215"/>
        <v>0</v>
      </c>
      <c r="Q208" s="179">
        <f t="shared" si="1215"/>
        <v>0</v>
      </c>
      <c r="R208" s="179"/>
      <c r="S208" s="179"/>
      <c r="T208" s="184">
        <f t="shared" ref="T208" si="1216">SUM(T209:T213)</f>
        <v>0</v>
      </c>
      <c r="U208" s="179"/>
      <c r="V208" s="179">
        <f t="shared" ref="V208" si="1217">SUM(V209:V213)</f>
        <v>0</v>
      </c>
      <c r="W208" s="179"/>
      <c r="X208" s="179">
        <f t="shared" ref="X208" si="1218">SUM(X209:X213)</f>
        <v>0</v>
      </c>
      <c r="Y208" s="206"/>
      <c r="Z208" s="179">
        <f t="shared" si="1184"/>
        <v>0</v>
      </c>
      <c r="AA208" s="206"/>
      <c r="AB208" s="179"/>
      <c r="AC208" s="179"/>
      <c r="AD208" s="179"/>
      <c r="AE208" s="179"/>
      <c r="AF208" s="232"/>
      <c r="AG208" s="224"/>
      <c r="AH208" s="217"/>
      <c r="AI208" s="184">
        <f t="shared" ref="AI208:AL208" si="1219">SUM(AI209:AI213)</f>
        <v>0</v>
      </c>
      <c r="AJ208" s="179">
        <f t="shared" si="1219"/>
        <v>0</v>
      </c>
      <c r="AK208" s="179">
        <f t="shared" si="1219"/>
        <v>0</v>
      </c>
      <c r="AL208" s="179">
        <f t="shared" si="1219"/>
        <v>0</v>
      </c>
      <c r="AM208" s="179"/>
      <c r="AN208" s="179"/>
      <c r="AO208" s="232"/>
      <c r="AP208" s="224"/>
      <c r="AQ208" s="217"/>
      <c r="AR208" s="184">
        <f t="shared" ref="AR208:AU208" si="1220">SUM(AR209:AR213)</f>
        <v>0</v>
      </c>
      <c r="AS208" s="179">
        <f t="shared" si="1220"/>
        <v>0</v>
      </c>
      <c r="AT208" s="179">
        <f t="shared" si="1220"/>
        <v>0</v>
      </c>
      <c r="AU208" s="179">
        <f t="shared" si="1220"/>
        <v>0</v>
      </c>
      <c r="AV208" s="179"/>
      <c r="AW208" s="179"/>
      <c r="AX208" s="184">
        <f>SUM(AX209:AX213)</f>
        <v>0</v>
      </c>
      <c r="AY208" s="179"/>
      <c r="AZ208" s="179">
        <f>SUM(AZ209:AZ213)</f>
        <v>0</v>
      </c>
      <c r="BA208" s="179"/>
      <c r="BB208" s="179">
        <f>SUM(BB209:BB213)</f>
        <v>0</v>
      </c>
      <c r="BC208" s="179"/>
      <c r="BD208" s="179">
        <f t="shared" ref="BD208" si="1221">SUM(BD209:BD213)</f>
        <v>0</v>
      </c>
      <c r="BE208" s="179"/>
      <c r="BF208" s="179"/>
      <c r="BG208" s="179"/>
      <c r="BH208" s="179"/>
      <c r="BI208" s="179"/>
      <c r="BJ208" s="78"/>
      <c r="BK208" s="78"/>
      <c r="BL208" s="232"/>
      <c r="BM208" s="224"/>
      <c r="BN208" s="217"/>
      <c r="BO208" s="184">
        <f>SUM(BO209:BO213)</f>
        <v>0</v>
      </c>
      <c r="BP208" s="179">
        <f t="shared" ref="BP208:BR208" si="1222">SUM(BP209:BP213)</f>
        <v>0</v>
      </c>
      <c r="BQ208" s="179">
        <f t="shared" si="1222"/>
        <v>0</v>
      </c>
      <c r="BR208" s="179">
        <f t="shared" si="1222"/>
        <v>0</v>
      </c>
      <c r="BS208" s="179"/>
      <c r="BT208" s="78"/>
      <c r="BU208" s="232"/>
      <c r="BV208" s="224"/>
      <c r="BW208" s="217"/>
      <c r="BX208" s="184">
        <f>SUM(BX209:BX213)</f>
        <v>0</v>
      </c>
      <c r="BY208" s="179">
        <f t="shared" ref="BY208:CA208" si="1223">SUM(BY209:BY213)</f>
        <v>0</v>
      </c>
      <c r="BZ208" s="179">
        <f t="shared" si="1223"/>
        <v>0</v>
      </c>
      <c r="CA208" s="179">
        <f t="shared" si="1223"/>
        <v>0</v>
      </c>
      <c r="CB208" s="179"/>
      <c r="CC208" s="78"/>
      <c r="CD208" s="184">
        <f>SUM(CD209:CD213)</f>
        <v>0</v>
      </c>
      <c r="CE208" s="179">
        <f>SUM(CE209:CE213)</f>
        <v>0</v>
      </c>
      <c r="CF208" s="179">
        <f>SUM(CF209:CF213)</f>
        <v>0</v>
      </c>
      <c r="CG208" s="179">
        <f t="shared" ref="CG208" si="1224">SUM(CG209:CG213)</f>
        <v>0</v>
      </c>
      <c r="CH208" s="179"/>
      <c r="CI208" s="78"/>
      <c r="CJ208" s="184">
        <f>SUM(CJ209:CJ213)</f>
        <v>0</v>
      </c>
      <c r="CK208" s="179"/>
      <c r="CL208" s="179">
        <f>SUM(CL209:CL213)</f>
        <v>0</v>
      </c>
      <c r="CM208" s="179"/>
      <c r="CN208" s="179">
        <f>SUM(CN209:CN213)</f>
        <v>0</v>
      </c>
      <c r="CO208" s="179"/>
      <c r="CP208" s="179">
        <f t="shared" ref="CP208" si="1225">SUM(CP209:CP213)</f>
        <v>0</v>
      </c>
      <c r="CQ208" s="179"/>
      <c r="CR208" s="179"/>
    </row>
    <row r="209" spans="1:96" s="79" customFormat="1" x14ac:dyDescent="0.35">
      <c r="A209" s="190"/>
      <c r="B209" s="201" t="s">
        <v>191</v>
      </c>
      <c r="C209" s="207"/>
      <c r="D209" s="243"/>
      <c r="E209" s="244"/>
      <c r="F209" s="245"/>
      <c r="G209" s="246"/>
      <c r="H209" s="247"/>
      <c r="I209" s="247"/>
      <c r="J209" s="248"/>
      <c r="K209" s="265">
        <f>F209*G209</f>
        <v>0</v>
      </c>
      <c r="L209" s="180"/>
      <c r="M209" s="207"/>
      <c r="N209" s="248"/>
      <c r="O209" s="248"/>
      <c r="P209" s="248"/>
      <c r="Q209" s="186">
        <f t="shared" ref="Q209:Q213" si="1226">SUM(N209:P209)</f>
        <v>0</v>
      </c>
      <c r="R209" s="180"/>
      <c r="S209" s="179"/>
      <c r="T209" s="248"/>
      <c r="U209" s="187"/>
      <c r="V209" s="248"/>
      <c r="W209" s="187"/>
      <c r="X209" s="248"/>
      <c r="Y209" s="264"/>
      <c r="Z209" s="186">
        <f t="shared" si="1184"/>
        <v>0</v>
      </c>
      <c r="AA209" s="264"/>
      <c r="AB209" s="180"/>
      <c r="AC209" s="180"/>
      <c r="AD209" s="180"/>
      <c r="AE209" s="179"/>
      <c r="AF209" s="233">
        <f>BL209</f>
        <v>0</v>
      </c>
      <c r="AG209" s="225">
        <f t="shared" ref="AG209:AG213" si="1227">BM209</f>
        <v>0</v>
      </c>
      <c r="AH209" s="234">
        <f t="shared" ref="AH209:AH213" si="1228">BN209</f>
        <v>0</v>
      </c>
      <c r="AI209" s="185">
        <f t="shared" ref="AI209:AI213" si="1229">BO209</f>
        <v>0</v>
      </c>
      <c r="AJ209" s="185">
        <f t="shared" ref="AJ209:AJ213" si="1230">BP209</f>
        <v>0</v>
      </c>
      <c r="AK209" s="186">
        <f t="shared" ref="AK209:AK213" si="1231">BQ209</f>
        <v>0</v>
      </c>
      <c r="AL209" s="186">
        <f t="shared" ref="AL209:AL213" si="1232">SUM(AI209:AK209)</f>
        <v>0</v>
      </c>
      <c r="AM209" s="180"/>
      <c r="AN209" s="180"/>
      <c r="AO209" s="233">
        <f>BU209</f>
        <v>0</v>
      </c>
      <c r="AP209" s="225">
        <f t="shared" ref="AP209:AP213" si="1233">BV209</f>
        <v>0</v>
      </c>
      <c r="AQ209" s="234">
        <f t="shared" ref="AQ209:AQ213" si="1234">BW209</f>
        <v>0</v>
      </c>
      <c r="AR209" s="185">
        <f t="shared" ref="AR209:AR213" si="1235">BX209</f>
        <v>0</v>
      </c>
      <c r="AS209" s="185">
        <f t="shared" ref="AS209:AS213" si="1236">BY209</f>
        <v>0</v>
      </c>
      <c r="AT209" s="186">
        <f t="shared" ref="AT209:AT213" si="1237">BZ209</f>
        <v>0</v>
      </c>
      <c r="AU209" s="186">
        <f t="shared" ref="AU209:AU213" si="1238">SUM(AR209:AT209)</f>
        <v>0</v>
      </c>
      <c r="AV209" s="180"/>
      <c r="AW209" s="180"/>
      <c r="AX209" s="186">
        <f>T209+AI209+AR209</f>
        <v>0</v>
      </c>
      <c r="AY209" s="187"/>
      <c r="AZ209" s="185">
        <f>V209+AJ209+AS209</f>
        <v>0</v>
      </c>
      <c r="BA209" s="187"/>
      <c r="BB209" s="186">
        <f>X209+AK209+AT209</f>
        <v>0</v>
      </c>
      <c r="BC209" s="187"/>
      <c r="BD209" s="186">
        <f t="shared" ref="BD209:BD213" si="1239">SUM(AX209:BB209)</f>
        <v>0</v>
      </c>
      <c r="BE209" s="187"/>
      <c r="BF209" s="180"/>
      <c r="BG209" s="180"/>
      <c r="BH209" s="180"/>
      <c r="BI209" s="180"/>
      <c r="BJ209" s="78"/>
      <c r="BK209" s="78"/>
      <c r="BL209" s="244"/>
      <c r="BM209" s="245"/>
      <c r="BN209" s="246"/>
      <c r="BO209" s="247"/>
      <c r="BP209" s="247"/>
      <c r="BQ209" s="248"/>
      <c r="BR209" s="265">
        <f>BM209*BN209</f>
        <v>0</v>
      </c>
      <c r="BS209" s="180"/>
      <c r="BT209" s="78"/>
      <c r="BU209" s="244"/>
      <c r="BV209" s="245"/>
      <c r="BW209" s="246"/>
      <c r="BX209" s="247"/>
      <c r="BY209" s="247"/>
      <c r="BZ209" s="248"/>
      <c r="CA209" s="265">
        <f>BV209*BW209</f>
        <v>0</v>
      </c>
      <c r="CB209" s="180"/>
      <c r="CC209" s="78"/>
      <c r="CD209" s="186">
        <f t="shared" ref="CD209:CF213" si="1240">H209+BO209+BX209</f>
        <v>0</v>
      </c>
      <c r="CE209" s="185">
        <f t="shared" si="1240"/>
        <v>0</v>
      </c>
      <c r="CF209" s="186">
        <f t="shared" si="1240"/>
        <v>0</v>
      </c>
      <c r="CG209" s="186">
        <f t="shared" ref="CG209:CG213" si="1241">SUM(CD209:CF209)</f>
        <v>0</v>
      </c>
      <c r="CH209" s="180"/>
      <c r="CI209" s="78"/>
      <c r="CJ209" s="186">
        <f>T209+BO209+BX209</f>
        <v>0</v>
      </c>
      <c r="CK209" s="187"/>
      <c r="CL209" s="186">
        <f>V209+BP209+BY209</f>
        <v>0</v>
      </c>
      <c r="CM209" s="187"/>
      <c r="CN209" s="186">
        <f>X209+BQ209+BZ209</f>
        <v>0</v>
      </c>
      <c r="CO209" s="187"/>
      <c r="CP209" s="186">
        <f>CJ209+CL209+CN209</f>
        <v>0</v>
      </c>
      <c r="CQ209" s="187"/>
      <c r="CR209" s="180"/>
    </row>
    <row r="210" spans="1:96" s="79" customFormat="1" x14ac:dyDescent="0.35">
      <c r="A210" s="190"/>
      <c r="B210" s="201" t="s">
        <v>191</v>
      </c>
      <c r="C210" s="207"/>
      <c r="D210" s="243"/>
      <c r="E210" s="244"/>
      <c r="F210" s="245"/>
      <c r="G210" s="246"/>
      <c r="H210" s="247"/>
      <c r="I210" s="247"/>
      <c r="J210" s="248"/>
      <c r="K210" s="265">
        <f>F210*G210</f>
        <v>0</v>
      </c>
      <c r="L210" s="180"/>
      <c r="M210" s="207"/>
      <c r="N210" s="248"/>
      <c r="O210" s="248"/>
      <c r="P210" s="248"/>
      <c r="Q210" s="186">
        <f t="shared" si="1226"/>
        <v>0</v>
      </c>
      <c r="R210" s="180"/>
      <c r="S210" s="179"/>
      <c r="T210" s="248"/>
      <c r="U210" s="187"/>
      <c r="V210" s="248"/>
      <c r="W210" s="187"/>
      <c r="X210" s="248"/>
      <c r="Y210" s="264"/>
      <c r="Z210" s="186">
        <f t="shared" si="1184"/>
        <v>0</v>
      </c>
      <c r="AA210" s="264"/>
      <c r="AB210" s="180"/>
      <c r="AC210" s="180"/>
      <c r="AD210" s="180"/>
      <c r="AE210" s="179"/>
      <c r="AF210" s="233">
        <f t="shared" ref="AF210:AF213" si="1242">BL210</f>
        <v>0</v>
      </c>
      <c r="AG210" s="225">
        <f t="shared" si="1227"/>
        <v>0</v>
      </c>
      <c r="AH210" s="234">
        <f t="shared" si="1228"/>
        <v>0</v>
      </c>
      <c r="AI210" s="185">
        <f t="shared" si="1229"/>
        <v>0</v>
      </c>
      <c r="AJ210" s="185">
        <f t="shared" si="1230"/>
        <v>0</v>
      </c>
      <c r="AK210" s="186">
        <f t="shared" si="1231"/>
        <v>0</v>
      </c>
      <c r="AL210" s="186">
        <f t="shared" si="1232"/>
        <v>0</v>
      </c>
      <c r="AM210" s="180"/>
      <c r="AN210" s="180"/>
      <c r="AO210" s="233">
        <f t="shared" ref="AO210:AO213" si="1243">BU210</f>
        <v>0</v>
      </c>
      <c r="AP210" s="225">
        <f t="shared" si="1233"/>
        <v>0</v>
      </c>
      <c r="AQ210" s="234">
        <f t="shared" si="1234"/>
        <v>0</v>
      </c>
      <c r="AR210" s="185">
        <f t="shared" si="1235"/>
        <v>0</v>
      </c>
      <c r="AS210" s="185">
        <f t="shared" si="1236"/>
        <v>0</v>
      </c>
      <c r="AT210" s="186">
        <f t="shared" si="1237"/>
        <v>0</v>
      </c>
      <c r="AU210" s="186">
        <f t="shared" si="1238"/>
        <v>0</v>
      </c>
      <c r="AV210" s="180"/>
      <c r="AW210" s="180"/>
      <c r="AX210" s="186">
        <f>T210+AI210+AR210</f>
        <v>0</v>
      </c>
      <c r="AY210" s="187"/>
      <c r="AZ210" s="185">
        <f>V210+AJ210+AS210</f>
        <v>0</v>
      </c>
      <c r="BA210" s="187"/>
      <c r="BB210" s="186">
        <f>X210+AK210+AT210</f>
        <v>0</v>
      </c>
      <c r="BC210" s="187"/>
      <c r="BD210" s="186">
        <f t="shared" si="1239"/>
        <v>0</v>
      </c>
      <c r="BE210" s="187"/>
      <c r="BF210" s="180"/>
      <c r="BG210" s="180"/>
      <c r="BH210" s="180"/>
      <c r="BI210" s="180"/>
      <c r="BJ210" s="78"/>
      <c r="BK210" s="78"/>
      <c r="BL210" s="244"/>
      <c r="BM210" s="245"/>
      <c r="BN210" s="246"/>
      <c r="BO210" s="247"/>
      <c r="BP210" s="247"/>
      <c r="BQ210" s="248"/>
      <c r="BR210" s="265">
        <f>BM210*BN210</f>
        <v>0</v>
      </c>
      <c r="BS210" s="180"/>
      <c r="BT210" s="78"/>
      <c r="BU210" s="244"/>
      <c r="BV210" s="245"/>
      <c r="BW210" s="246"/>
      <c r="BX210" s="247"/>
      <c r="BY210" s="247"/>
      <c r="BZ210" s="248"/>
      <c r="CA210" s="265">
        <f>BV210*BW210</f>
        <v>0</v>
      </c>
      <c r="CB210" s="180"/>
      <c r="CC210" s="78"/>
      <c r="CD210" s="186">
        <f t="shared" si="1240"/>
        <v>0</v>
      </c>
      <c r="CE210" s="185">
        <f t="shared" si="1240"/>
        <v>0</v>
      </c>
      <c r="CF210" s="186">
        <f t="shared" si="1240"/>
        <v>0</v>
      </c>
      <c r="CG210" s="186">
        <f t="shared" si="1241"/>
        <v>0</v>
      </c>
      <c r="CH210" s="180"/>
      <c r="CI210" s="78"/>
      <c r="CJ210" s="186">
        <f>T210+BO210+BX210</f>
        <v>0</v>
      </c>
      <c r="CK210" s="187"/>
      <c r="CL210" s="186">
        <f>V210+BP210+BY210</f>
        <v>0</v>
      </c>
      <c r="CM210" s="187"/>
      <c r="CN210" s="186">
        <f>X210+BQ210+BZ210</f>
        <v>0</v>
      </c>
      <c r="CO210" s="187"/>
      <c r="CP210" s="186">
        <f t="shared" ref="CP210:CP213" si="1244">CJ210+CL210+CN210</f>
        <v>0</v>
      </c>
      <c r="CQ210" s="187"/>
      <c r="CR210" s="180"/>
    </row>
    <row r="211" spans="1:96" s="79" customFormat="1" x14ac:dyDescent="0.35">
      <c r="A211" s="190"/>
      <c r="B211" s="201" t="s">
        <v>191</v>
      </c>
      <c r="C211" s="207"/>
      <c r="D211" s="243"/>
      <c r="E211" s="244"/>
      <c r="F211" s="245"/>
      <c r="G211" s="246"/>
      <c r="H211" s="247"/>
      <c r="I211" s="247"/>
      <c r="J211" s="248"/>
      <c r="K211" s="265">
        <f t="shared" ref="K211:K213" si="1245">F211*G211</f>
        <v>0</v>
      </c>
      <c r="L211" s="180"/>
      <c r="M211" s="207"/>
      <c r="N211" s="248"/>
      <c r="O211" s="248"/>
      <c r="P211" s="248"/>
      <c r="Q211" s="186">
        <f t="shared" si="1226"/>
        <v>0</v>
      </c>
      <c r="R211" s="180"/>
      <c r="S211" s="179"/>
      <c r="T211" s="248"/>
      <c r="U211" s="187"/>
      <c r="V211" s="248"/>
      <c r="W211" s="187"/>
      <c r="X211" s="248"/>
      <c r="Y211" s="264"/>
      <c r="Z211" s="186">
        <f t="shared" si="1184"/>
        <v>0</v>
      </c>
      <c r="AA211" s="264"/>
      <c r="AB211" s="180"/>
      <c r="AC211" s="180"/>
      <c r="AD211" s="180"/>
      <c r="AE211" s="179"/>
      <c r="AF211" s="233">
        <f t="shared" si="1242"/>
        <v>0</v>
      </c>
      <c r="AG211" s="225">
        <f t="shared" si="1227"/>
        <v>0</v>
      </c>
      <c r="AH211" s="234">
        <f t="shared" si="1228"/>
        <v>0</v>
      </c>
      <c r="AI211" s="185">
        <f t="shared" si="1229"/>
        <v>0</v>
      </c>
      <c r="AJ211" s="185">
        <f t="shared" si="1230"/>
        <v>0</v>
      </c>
      <c r="AK211" s="186">
        <f t="shared" si="1231"/>
        <v>0</v>
      </c>
      <c r="AL211" s="186">
        <f t="shared" si="1232"/>
        <v>0</v>
      </c>
      <c r="AM211" s="180"/>
      <c r="AN211" s="180"/>
      <c r="AO211" s="233">
        <f t="shared" si="1243"/>
        <v>0</v>
      </c>
      <c r="AP211" s="225">
        <f t="shared" si="1233"/>
        <v>0</v>
      </c>
      <c r="AQ211" s="234">
        <f t="shared" si="1234"/>
        <v>0</v>
      </c>
      <c r="AR211" s="185">
        <f t="shared" si="1235"/>
        <v>0</v>
      </c>
      <c r="AS211" s="185">
        <f t="shared" si="1236"/>
        <v>0</v>
      </c>
      <c r="AT211" s="186">
        <f t="shared" si="1237"/>
        <v>0</v>
      </c>
      <c r="AU211" s="186">
        <f t="shared" si="1238"/>
        <v>0</v>
      </c>
      <c r="AV211" s="180"/>
      <c r="AW211" s="180"/>
      <c r="AX211" s="186">
        <f>T211+AI211+AR211</f>
        <v>0</v>
      </c>
      <c r="AY211" s="187"/>
      <c r="AZ211" s="185">
        <f>V211+AJ211+AS211</f>
        <v>0</v>
      </c>
      <c r="BA211" s="187"/>
      <c r="BB211" s="186">
        <f>X211+AK211+AT211</f>
        <v>0</v>
      </c>
      <c r="BC211" s="187"/>
      <c r="BD211" s="186">
        <f t="shared" si="1239"/>
        <v>0</v>
      </c>
      <c r="BE211" s="187"/>
      <c r="BF211" s="180"/>
      <c r="BG211" s="180"/>
      <c r="BH211" s="180"/>
      <c r="BI211" s="180"/>
      <c r="BJ211" s="78"/>
      <c r="BK211" s="78"/>
      <c r="BL211" s="244"/>
      <c r="BM211" s="245"/>
      <c r="BN211" s="246"/>
      <c r="BO211" s="247"/>
      <c r="BP211" s="247"/>
      <c r="BQ211" s="248"/>
      <c r="BR211" s="265">
        <f t="shared" ref="BR211:BR213" si="1246">BM211*BN211</f>
        <v>0</v>
      </c>
      <c r="BS211" s="180"/>
      <c r="BT211" s="78"/>
      <c r="BU211" s="244"/>
      <c r="BV211" s="245"/>
      <c r="BW211" s="246"/>
      <c r="BX211" s="247"/>
      <c r="BY211" s="247"/>
      <c r="BZ211" s="248"/>
      <c r="CA211" s="265">
        <f t="shared" ref="CA211:CA213" si="1247">BV211*BW211</f>
        <v>0</v>
      </c>
      <c r="CB211" s="180"/>
      <c r="CC211" s="78"/>
      <c r="CD211" s="186">
        <f t="shared" si="1240"/>
        <v>0</v>
      </c>
      <c r="CE211" s="185">
        <f t="shared" si="1240"/>
        <v>0</v>
      </c>
      <c r="CF211" s="186">
        <f t="shared" si="1240"/>
        <v>0</v>
      </c>
      <c r="CG211" s="186">
        <f t="shared" si="1241"/>
        <v>0</v>
      </c>
      <c r="CH211" s="180"/>
      <c r="CI211" s="78"/>
      <c r="CJ211" s="186">
        <f>T211+BO211+BX211</f>
        <v>0</v>
      </c>
      <c r="CK211" s="187"/>
      <c r="CL211" s="186">
        <f>V211+BP211+BY211</f>
        <v>0</v>
      </c>
      <c r="CM211" s="187"/>
      <c r="CN211" s="186">
        <f>X211+BQ211+BZ211</f>
        <v>0</v>
      </c>
      <c r="CO211" s="187"/>
      <c r="CP211" s="186">
        <f t="shared" si="1244"/>
        <v>0</v>
      </c>
      <c r="CQ211" s="187"/>
      <c r="CR211" s="180"/>
    </row>
    <row r="212" spans="1:96" s="79" customFormat="1" x14ac:dyDescent="0.35">
      <c r="A212" s="190"/>
      <c r="B212" s="201" t="s">
        <v>191</v>
      </c>
      <c r="C212" s="207"/>
      <c r="D212" s="243"/>
      <c r="E212" s="244"/>
      <c r="F212" s="245"/>
      <c r="G212" s="246"/>
      <c r="H212" s="247"/>
      <c r="I212" s="247"/>
      <c r="J212" s="248"/>
      <c r="K212" s="265">
        <f t="shared" si="1245"/>
        <v>0</v>
      </c>
      <c r="L212" s="180"/>
      <c r="M212" s="207"/>
      <c r="N212" s="248"/>
      <c r="O212" s="248"/>
      <c r="P212" s="248"/>
      <c r="Q212" s="186">
        <f t="shared" si="1226"/>
        <v>0</v>
      </c>
      <c r="R212" s="180"/>
      <c r="S212" s="179"/>
      <c r="T212" s="248"/>
      <c r="U212" s="187"/>
      <c r="V212" s="248"/>
      <c r="W212" s="187"/>
      <c r="X212" s="248"/>
      <c r="Y212" s="264"/>
      <c r="Z212" s="186">
        <f t="shared" si="1184"/>
        <v>0</v>
      </c>
      <c r="AA212" s="264"/>
      <c r="AB212" s="180"/>
      <c r="AC212" s="180"/>
      <c r="AD212" s="180"/>
      <c r="AE212" s="179"/>
      <c r="AF212" s="233">
        <f t="shared" si="1242"/>
        <v>0</v>
      </c>
      <c r="AG212" s="225">
        <f t="shared" si="1227"/>
        <v>0</v>
      </c>
      <c r="AH212" s="234">
        <f t="shared" si="1228"/>
        <v>0</v>
      </c>
      <c r="AI212" s="185">
        <f t="shared" si="1229"/>
        <v>0</v>
      </c>
      <c r="AJ212" s="185">
        <f t="shared" si="1230"/>
        <v>0</v>
      </c>
      <c r="AK212" s="186">
        <f t="shared" si="1231"/>
        <v>0</v>
      </c>
      <c r="AL212" s="186">
        <f t="shared" si="1232"/>
        <v>0</v>
      </c>
      <c r="AM212" s="180"/>
      <c r="AN212" s="180"/>
      <c r="AO212" s="233">
        <f t="shared" si="1243"/>
        <v>0</v>
      </c>
      <c r="AP212" s="225">
        <f t="shared" si="1233"/>
        <v>0</v>
      </c>
      <c r="AQ212" s="234">
        <f t="shared" si="1234"/>
        <v>0</v>
      </c>
      <c r="AR212" s="185">
        <f t="shared" si="1235"/>
        <v>0</v>
      </c>
      <c r="AS212" s="185">
        <f t="shared" si="1236"/>
        <v>0</v>
      </c>
      <c r="AT212" s="186">
        <f t="shared" si="1237"/>
        <v>0</v>
      </c>
      <c r="AU212" s="186">
        <f t="shared" si="1238"/>
        <v>0</v>
      </c>
      <c r="AV212" s="180"/>
      <c r="AW212" s="180"/>
      <c r="AX212" s="186">
        <f>T212+AI212+AR212</f>
        <v>0</v>
      </c>
      <c r="AY212" s="187"/>
      <c r="AZ212" s="185">
        <f>V212+AJ212+AS212</f>
        <v>0</v>
      </c>
      <c r="BA212" s="187"/>
      <c r="BB212" s="186">
        <f>X212+AK212+AT212</f>
        <v>0</v>
      </c>
      <c r="BC212" s="187"/>
      <c r="BD212" s="186">
        <f t="shared" si="1239"/>
        <v>0</v>
      </c>
      <c r="BE212" s="187"/>
      <c r="BF212" s="180"/>
      <c r="BG212" s="180"/>
      <c r="BH212" s="180"/>
      <c r="BI212" s="180"/>
      <c r="BJ212" s="78"/>
      <c r="BK212" s="78"/>
      <c r="BL212" s="244"/>
      <c r="BM212" s="245"/>
      <c r="BN212" s="246"/>
      <c r="BO212" s="247"/>
      <c r="BP212" s="247"/>
      <c r="BQ212" s="248"/>
      <c r="BR212" s="265">
        <f t="shared" si="1246"/>
        <v>0</v>
      </c>
      <c r="BS212" s="180"/>
      <c r="BT212" s="78"/>
      <c r="BU212" s="244"/>
      <c r="BV212" s="245"/>
      <c r="BW212" s="246"/>
      <c r="BX212" s="247"/>
      <c r="BY212" s="247"/>
      <c r="BZ212" s="248"/>
      <c r="CA212" s="265">
        <f t="shared" si="1247"/>
        <v>0</v>
      </c>
      <c r="CB212" s="180"/>
      <c r="CC212" s="78"/>
      <c r="CD212" s="186">
        <f t="shared" si="1240"/>
        <v>0</v>
      </c>
      <c r="CE212" s="185">
        <f t="shared" si="1240"/>
        <v>0</v>
      </c>
      <c r="CF212" s="186">
        <f t="shared" si="1240"/>
        <v>0</v>
      </c>
      <c r="CG212" s="186">
        <f t="shared" si="1241"/>
        <v>0</v>
      </c>
      <c r="CH212" s="180"/>
      <c r="CI212" s="78"/>
      <c r="CJ212" s="186">
        <f>T212+BO212+BX212</f>
        <v>0</v>
      </c>
      <c r="CK212" s="187"/>
      <c r="CL212" s="186">
        <f>V212+BP212+BY212</f>
        <v>0</v>
      </c>
      <c r="CM212" s="187"/>
      <c r="CN212" s="186">
        <f>X212+BQ212+BZ212</f>
        <v>0</v>
      </c>
      <c r="CO212" s="187"/>
      <c r="CP212" s="186">
        <f t="shared" si="1244"/>
        <v>0</v>
      </c>
      <c r="CQ212" s="187"/>
      <c r="CR212" s="180"/>
    </row>
    <row r="213" spans="1:96" s="79" customFormat="1" x14ac:dyDescent="0.35">
      <c r="A213" s="190"/>
      <c r="B213" s="201" t="s">
        <v>191</v>
      </c>
      <c r="C213" s="207"/>
      <c r="D213" s="243"/>
      <c r="E213" s="244"/>
      <c r="F213" s="245"/>
      <c r="G213" s="246"/>
      <c r="H213" s="247"/>
      <c r="I213" s="247"/>
      <c r="J213" s="248"/>
      <c r="K213" s="265">
        <f t="shared" si="1245"/>
        <v>0</v>
      </c>
      <c r="L213" s="180"/>
      <c r="M213" s="207"/>
      <c r="N213" s="248"/>
      <c r="O213" s="248"/>
      <c r="P213" s="248"/>
      <c r="Q213" s="186">
        <f t="shared" si="1226"/>
        <v>0</v>
      </c>
      <c r="R213" s="180"/>
      <c r="S213" s="179"/>
      <c r="T213" s="248"/>
      <c r="U213" s="187"/>
      <c r="V213" s="248"/>
      <c r="W213" s="187"/>
      <c r="X213" s="248"/>
      <c r="Y213" s="264"/>
      <c r="Z213" s="186">
        <f t="shared" si="1184"/>
        <v>0</v>
      </c>
      <c r="AA213" s="264"/>
      <c r="AB213" s="180"/>
      <c r="AC213" s="180"/>
      <c r="AD213" s="180"/>
      <c r="AE213" s="179"/>
      <c r="AF213" s="233">
        <f t="shared" si="1242"/>
        <v>0</v>
      </c>
      <c r="AG213" s="225">
        <f t="shared" si="1227"/>
        <v>0</v>
      </c>
      <c r="AH213" s="234">
        <f t="shared" si="1228"/>
        <v>0</v>
      </c>
      <c r="AI213" s="185">
        <f t="shared" si="1229"/>
        <v>0</v>
      </c>
      <c r="AJ213" s="185">
        <f t="shared" si="1230"/>
        <v>0</v>
      </c>
      <c r="AK213" s="186">
        <f t="shared" si="1231"/>
        <v>0</v>
      </c>
      <c r="AL213" s="186">
        <f t="shared" si="1232"/>
        <v>0</v>
      </c>
      <c r="AM213" s="180"/>
      <c r="AN213" s="180"/>
      <c r="AO213" s="233">
        <f t="shared" si="1243"/>
        <v>0</v>
      </c>
      <c r="AP213" s="225">
        <f t="shared" si="1233"/>
        <v>0</v>
      </c>
      <c r="AQ213" s="234">
        <f t="shared" si="1234"/>
        <v>0</v>
      </c>
      <c r="AR213" s="185">
        <f t="shared" si="1235"/>
        <v>0</v>
      </c>
      <c r="AS213" s="185">
        <f t="shared" si="1236"/>
        <v>0</v>
      </c>
      <c r="AT213" s="186">
        <f t="shared" si="1237"/>
        <v>0</v>
      </c>
      <c r="AU213" s="186">
        <f t="shared" si="1238"/>
        <v>0</v>
      </c>
      <c r="AV213" s="180"/>
      <c r="AW213" s="180"/>
      <c r="AX213" s="186">
        <f>T213+AI213+AR213</f>
        <v>0</v>
      </c>
      <c r="AY213" s="187"/>
      <c r="AZ213" s="185">
        <f>V213+AJ213+AS213</f>
        <v>0</v>
      </c>
      <c r="BA213" s="187"/>
      <c r="BB213" s="186">
        <f>X213+AK213+AT213</f>
        <v>0</v>
      </c>
      <c r="BC213" s="187"/>
      <c r="BD213" s="186">
        <f t="shared" si="1239"/>
        <v>0</v>
      </c>
      <c r="BE213" s="187"/>
      <c r="BF213" s="180"/>
      <c r="BG213" s="180"/>
      <c r="BH213" s="180"/>
      <c r="BI213" s="180"/>
      <c r="BJ213" s="78"/>
      <c r="BK213" s="78"/>
      <c r="BL213" s="244"/>
      <c r="BM213" s="245"/>
      <c r="BN213" s="246"/>
      <c r="BO213" s="247"/>
      <c r="BP213" s="247"/>
      <c r="BQ213" s="248"/>
      <c r="BR213" s="265">
        <f t="shared" si="1246"/>
        <v>0</v>
      </c>
      <c r="BS213" s="180"/>
      <c r="BT213" s="78"/>
      <c r="BU213" s="244"/>
      <c r="BV213" s="245"/>
      <c r="BW213" s="246"/>
      <c r="BX213" s="247"/>
      <c r="BY213" s="247"/>
      <c r="BZ213" s="248"/>
      <c r="CA213" s="265">
        <f t="shared" si="1247"/>
        <v>0</v>
      </c>
      <c r="CB213" s="180"/>
      <c r="CC213" s="78"/>
      <c r="CD213" s="186">
        <f t="shared" si="1240"/>
        <v>0</v>
      </c>
      <c r="CE213" s="185">
        <f t="shared" si="1240"/>
        <v>0</v>
      </c>
      <c r="CF213" s="186">
        <f t="shared" si="1240"/>
        <v>0</v>
      </c>
      <c r="CG213" s="186">
        <f t="shared" si="1241"/>
        <v>0</v>
      </c>
      <c r="CH213" s="180"/>
      <c r="CI213" s="78"/>
      <c r="CJ213" s="186">
        <f>T213+BO213+BX213</f>
        <v>0</v>
      </c>
      <c r="CK213" s="187"/>
      <c r="CL213" s="186">
        <f>V213+BP213+BY213</f>
        <v>0</v>
      </c>
      <c r="CM213" s="187"/>
      <c r="CN213" s="186">
        <f>X213+BQ213+BZ213</f>
        <v>0</v>
      </c>
      <c r="CO213" s="187"/>
      <c r="CP213" s="186">
        <f t="shared" si="1244"/>
        <v>0</v>
      </c>
      <c r="CQ213" s="187"/>
      <c r="CR213" s="180"/>
    </row>
    <row r="214" spans="1:96" s="79" customFormat="1" x14ac:dyDescent="0.35">
      <c r="A214" s="190">
        <v>7.3</v>
      </c>
      <c r="B214" s="200" t="s">
        <v>169</v>
      </c>
      <c r="C214" s="206"/>
      <c r="D214" s="199"/>
      <c r="E214" s="232"/>
      <c r="F214" s="224"/>
      <c r="G214" s="217"/>
      <c r="H214" s="184">
        <f>SUM(H215:H219)</f>
        <v>0</v>
      </c>
      <c r="I214" s="179">
        <f t="shared" ref="I214:K214" si="1248">SUM(I215:I219)</f>
        <v>0</v>
      </c>
      <c r="J214" s="179">
        <f t="shared" si="1248"/>
        <v>0</v>
      </c>
      <c r="K214" s="179">
        <f t="shared" si="1248"/>
        <v>0</v>
      </c>
      <c r="L214" s="179"/>
      <c r="M214" s="206"/>
      <c r="N214" s="184">
        <f t="shared" ref="N214:Q214" si="1249">SUM(N215:N219)</f>
        <v>0</v>
      </c>
      <c r="O214" s="179">
        <f t="shared" si="1249"/>
        <v>0</v>
      </c>
      <c r="P214" s="179">
        <f t="shared" si="1249"/>
        <v>0</v>
      </c>
      <c r="Q214" s="179">
        <f t="shared" si="1249"/>
        <v>0</v>
      </c>
      <c r="R214" s="179"/>
      <c r="S214" s="179"/>
      <c r="T214" s="184">
        <f t="shared" ref="T214" si="1250">SUM(T215:T219)</f>
        <v>0</v>
      </c>
      <c r="U214" s="179"/>
      <c r="V214" s="179">
        <f t="shared" ref="V214" si="1251">SUM(V215:V219)</f>
        <v>0</v>
      </c>
      <c r="W214" s="179"/>
      <c r="X214" s="179">
        <f t="shared" ref="X214" si="1252">SUM(X215:X219)</f>
        <v>0</v>
      </c>
      <c r="Y214" s="206"/>
      <c r="Z214" s="179">
        <f t="shared" si="1184"/>
        <v>0</v>
      </c>
      <c r="AA214" s="206"/>
      <c r="AB214" s="179"/>
      <c r="AC214" s="179"/>
      <c r="AD214" s="179"/>
      <c r="AE214" s="179"/>
      <c r="AF214" s="232"/>
      <c r="AG214" s="224"/>
      <c r="AH214" s="217"/>
      <c r="AI214" s="184">
        <f t="shared" ref="AI214:AL214" si="1253">SUM(AI215:AI219)</f>
        <v>0</v>
      </c>
      <c r="AJ214" s="179">
        <f t="shared" si="1253"/>
        <v>0</v>
      </c>
      <c r="AK214" s="179">
        <f t="shared" si="1253"/>
        <v>0</v>
      </c>
      <c r="AL214" s="179">
        <f t="shared" si="1253"/>
        <v>0</v>
      </c>
      <c r="AM214" s="179"/>
      <c r="AN214" s="179"/>
      <c r="AO214" s="232"/>
      <c r="AP214" s="224"/>
      <c r="AQ214" s="217"/>
      <c r="AR214" s="184">
        <f t="shared" ref="AR214:AU214" si="1254">SUM(AR215:AR219)</f>
        <v>0</v>
      </c>
      <c r="AS214" s="179">
        <f t="shared" si="1254"/>
        <v>0</v>
      </c>
      <c r="AT214" s="179">
        <f t="shared" si="1254"/>
        <v>0</v>
      </c>
      <c r="AU214" s="179">
        <f t="shared" si="1254"/>
        <v>0</v>
      </c>
      <c r="AV214" s="179"/>
      <c r="AW214" s="179"/>
      <c r="AX214" s="184">
        <f>SUM(AX215:AX219)</f>
        <v>0</v>
      </c>
      <c r="AY214" s="179"/>
      <c r="AZ214" s="179">
        <f>SUM(AZ215:AZ219)</f>
        <v>0</v>
      </c>
      <c r="BA214" s="179"/>
      <c r="BB214" s="179">
        <f>SUM(BB215:BB219)</f>
        <v>0</v>
      </c>
      <c r="BC214" s="179"/>
      <c r="BD214" s="179">
        <f t="shared" ref="BD214" si="1255">SUM(BD215:BD219)</f>
        <v>0</v>
      </c>
      <c r="BE214" s="179"/>
      <c r="BF214" s="179"/>
      <c r="BG214" s="179"/>
      <c r="BH214" s="179"/>
      <c r="BI214" s="179"/>
      <c r="BJ214" s="78"/>
      <c r="BK214" s="78"/>
      <c r="BL214" s="232"/>
      <c r="BM214" s="224"/>
      <c r="BN214" s="217"/>
      <c r="BO214" s="184">
        <f>SUM(BO215:BO219)</f>
        <v>0</v>
      </c>
      <c r="BP214" s="179">
        <f t="shared" ref="BP214:BR214" si="1256">SUM(BP215:BP219)</f>
        <v>0</v>
      </c>
      <c r="BQ214" s="179">
        <f t="shared" si="1256"/>
        <v>0</v>
      </c>
      <c r="BR214" s="179">
        <f t="shared" si="1256"/>
        <v>0</v>
      </c>
      <c r="BS214" s="179"/>
      <c r="BT214" s="78"/>
      <c r="BU214" s="232"/>
      <c r="BV214" s="224"/>
      <c r="BW214" s="217"/>
      <c r="BX214" s="184">
        <f>SUM(BX215:BX219)</f>
        <v>0</v>
      </c>
      <c r="BY214" s="179">
        <f t="shared" ref="BY214:CA214" si="1257">SUM(BY215:BY219)</f>
        <v>0</v>
      </c>
      <c r="BZ214" s="179">
        <f t="shared" si="1257"/>
        <v>0</v>
      </c>
      <c r="CA214" s="179">
        <f t="shared" si="1257"/>
        <v>0</v>
      </c>
      <c r="CB214" s="179"/>
      <c r="CC214" s="78"/>
      <c r="CD214" s="184">
        <f>SUM(CD215:CD219)</f>
        <v>0</v>
      </c>
      <c r="CE214" s="179">
        <f>SUM(CE215:CE219)</f>
        <v>0</v>
      </c>
      <c r="CF214" s="179">
        <f>SUM(CF215:CF219)</f>
        <v>0</v>
      </c>
      <c r="CG214" s="179">
        <f t="shared" ref="CG214" si="1258">SUM(CG215:CG219)</f>
        <v>0</v>
      </c>
      <c r="CH214" s="179"/>
      <c r="CI214" s="78"/>
      <c r="CJ214" s="184">
        <f>SUM(CJ215:CJ219)</f>
        <v>0</v>
      </c>
      <c r="CK214" s="179"/>
      <c r="CL214" s="179">
        <f>SUM(CL215:CL219)</f>
        <v>0</v>
      </c>
      <c r="CM214" s="179"/>
      <c r="CN214" s="179">
        <f>SUM(CN215:CN219)</f>
        <v>0</v>
      </c>
      <c r="CO214" s="179"/>
      <c r="CP214" s="179">
        <f t="shared" ref="CP214" si="1259">SUM(CP215:CP219)</f>
        <v>0</v>
      </c>
      <c r="CQ214" s="179"/>
      <c r="CR214" s="179"/>
    </row>
    <row r="215" spans="1:96" x14ac:dyDescent="0.35">
      <c r="B215" s="201" t="s">
        <v>191</v>
      </c>
      <c r="C215" s="207"/>
      <c r="D215" s="243"/>
      <c r="E215" s="244"/>
      <c r="F215" s="245"/>
      <c r="G215" s="246"/>
      <c r="H215" s="247"/>
      <c r="I215" s="247"/>
      <c r="J215" s="248"/>
      <c r="K215" s="265">
        <f>F215*G215</f>
        <v>0</v>
      </c>
      <c r="L215" s="180"/>
      <c r="M215" s="207"/>
      <c r="N215" s="248"/>
      <c r="O215" s="248"/>
      <c r="P215" s="248"/>
      <c r="Q215" s="186">
        <f t="shared" ref="Q215:Q219" si="1260">SUM(N215:P215)</f>
        <v>0</v>
      </c>
      <c r="R215" s="180"/>
      <c r="S215" s="179"/>
      <c r="T215" s="248"/>
      <c r="U215" s="187"/>
      <c r="V215" s="248"/>
      <c r="W215" s="187"/>
      <c r="X215" s="248"/>
      <c r="Y215" s="264"/>
      <c r="Z215" s="186">
        <f t="shared" si="1184"/>
        <v>0</v>
      </c>
      <c r="AA215" s="264"/>
      <c r="AB215" s="180"/>
      <c r="AC215" s="180"/>
      <c r="AD215" s="180"/>
      <c r="AE215" s="179"/>
      <c r="AF215" s="233">
        <f>BL215</f>
        <v>0</v>
      </c>
      <c r="AG215" s="225">
        <f t="shared" ref="AG215:AG219" si="1261">BM215</f>
        <v>0</v>
      </c>
      <c r="AH215" s="234">
        <f t="shared" ref="AH215:AH219" si="1262">BN215</f>
        <v>0</v>
      </c>
      <c r="AI215" s="185">
        <f t="shared" ref="AI215:AI219" si="1263">BO215</f>
        <v>0</v>
      </c>
      <c r="AJ215" s="185">
        <f t="shared" ref="AJ215:AJ219" si="1264">BP215</f>
        <v>0</v>
      </c>
      <c r="AK215" s="186">
        <f t="shared" ref="AK215:AK219" si="1265">BQ215</f>
        <v>0</v>
      </c>
      <c r="AL215" s="186">
        <f t="shared" ref="AL215:AL219" si="1266">SUM(AI215:AK215)</f>
        <v>0</v>
      </c>
      <c r="AM215" s="180"/>
      <c r="AN215" s="180"/>
      <c r="AO215" s="233">
        <f>BU215</f>
        <v>0</v>
      </c>
      <c r="AP215" s="225">
        <f t="shared" ref="AP215:AP219" si="1267">BV215</f>
        <v>0</v>
      </c>
      <c r="AQ215" s="234">
        <f t="shared" ref="AQ215:AQ219" si="1268">BW215</f>
        <v>0</v>
      </c>
      <c r="AR215" s="185">
        <f t="shared" ref="AR215:AR219" si="1269">BX215</f>
        <v>0</v>
      </c>
      <c r="AS215" s="185">
        <f t="shared" ref="AS215:AS219" si="1270">BY215</f>
        <v>0</v>
      </c>
      <c r="AT215" s="186">
        <f t="shared" ref="AT215:AT219" si="1271">BZ215</f>
        <v>0</v>
      </c>
      <c r="AU215" s="186">
        <f t="shared" ref="AU215:AU219" si="1272">SUM(AR215:AT215)</f>
        <v>0</v>
      </c>
      <c r="AV215" s="180"/>
      <c r="AW215" s="180"/>
      <c r="AX215" s="186">
        <f>T215+AI215+AR215</f>
        <v>0</v>
      </c>
      <c r="AY215" s="187"/>
      <c r="AZ215" s="185">
        <f>V215+AJ215+AS215</f>
        <v>0</v>
      </c>
      <c r="BA215" s="187"/>
      <c r="BB215" s="186">
        <f>X215+AK215+AT215</f>
        <v>0</v>
      </c>
      <c r="BC215" s="187"/>
      <c r="BD215" s="186">
        <f t="shared" ref="BD215:BD219" si="1273">SUM(AX215:BB215)</f>
        <v>0</v>
      </c>
      <c r="BE215" s="187"/>
      <c r="BF215" s="180"/>
      <c r="BG215" s="180"/>
      <c r="BH215" s="180"/>
      <c r="BI215" s="180"/>
      <c r="BL215" s="244"/>
      <c r="BM215" s="245"/>
      <c r="BN215" s="246"/>
      <c r="BO215" s="247"/>
      <c r="BP215" s="247"/>
      <c r="BQ215" s="248"/>
      <c r="BR215" s="265">
        <f>BM215*BN215</f>
        <v>0</v>
      </c>
      <c r="BS215" s="180"/>
      <c r="BU215" s="244"/>
      <c r="BV215" s="245"/>
      <c r="BW215" s="246"/>
      <c r="BX215" s="247"/>
      <c r="BY215" s="247"/>
      <c r="BZ215" s="248"/>
      <c r="CA215" s="265">
        <f>BV215*BW215</f>
        <v>0</v>
      </c>
      <c r="CB215" s="180"/>
      <c r="CD215" s="186">
        <f t="shared" ref="CD215:CF219" si="1274">H215+BO215+BX215</f>
        <v>0</v>
      </c>
      <c r="CE215" s="185">
        <f t="shared" si="1274"/>
        <v>0</v>
      </c>
      <c r="CF215" s="186">
        <f t="shared" si="1274"/>
        <v>0</v>
      </c>
      <c r="CG215" s="186">
        <f t="shared" ref="CG215:CG219" si="1275">SUM(CD215:CF215)</f>
        <v>0</v>
      </c>
      <c r="CH215" s="180"/>
      <c r="CJ215" s="186">
        <f>T215+BO215+BX215</f>
        <v>0</v>
      </c>
      <c r="CK215" s="187"/>
      <c r="CL215" s="186">
        <f>V215+BP215+BY215</f>
        <v>0</v>
      </c>
      <c r="CM215" s="187"/>
      <c r="CN215" s="186">
        <f>X215+BQ215+BZ215</f>
        <v>0</v>
      </c>
      <c r="CO215" s="187"/>
      <c r="CP215" s="186">
        <f>CJ215+CL215+CN215</f>
        <v>0</v>
      </c>
      <c r="CQ215" s="187"/>
      <c r="CR215" s="180"/>
    </row>
    <row r="216" spans="1:96" x14ac:dyDescent="0.35">
      <c r="B216" s="201" t="s">
        <v>191</v>
      </c>
      <c r="C216" s="207"/>
      <c r="D216" s="243"/>
      <c r="E216" s="244"/>
      <c r="F216" s="245"/>
      <c r="G216" s="246"/>
      <c r="H216" s="247"/>
      <c r="I216" s="247"/>
      <c r="J216" s="248"/>
      <c r="K216" s="265">
        <f>F216*G216</f>
        <v>0</v>
      </c>
      <c r="L216" s="180"/>
      <c r="M216" s="207"/>
      <c r="N216" s="248"/>
      <c r="O216" s="248"/>
      <c r="P216" s="248"/>
      <c r="Q216" s="186">
        <f t="shared" si="1260"/>
        <v>0</v>
      </c>
      <c r="R216" s="180"/>
      <c r="S216" s="179"/>
      <c r="T216" s="248"/>
      <c r="U216" s="187"/>
      <c r="V216" s="248"/>
      <c r="W216" s="187"/>
      <c r="X216" s="248"/>
      <c r="Y216" s="264"/>
      <c r="Z216" s="186">
        <f t="shared" si="1184"/>
        <v>0</v>
      </c>
      <c r="AA216" s="264"/>
      <c r="AB216" s="180"/>
      <c r="AC216" s="180"/>
      <c r="AD216" s="180"/>
      <c r="AE216" s="179"/>
      <c r="AF216" s="233">
        <f t="shared" ref="AF216:AF219" si="1276">BL216</f>
        <v>0</v>
      </c>
      <c r="AG216" s="225">
        <f t="shared" si="1261"/>
        <v>0</v>
      </c>
      <c r="AH216" s="234">
        <f t="shared" si="1262"/>
        <v>0</v>
      </c>
      <c r="AI216" s="185">
        <f t="shared" si="1263"/>
        <v>0</v>
      </c>
      <c r="AJ216" s="185">
        <f t="shared" si="1264"/>
        <v>0</v>
      </c>
      <c r="AK216" s="186">
        <f t="shared" si="1265"/>
        <v>0</v>
      </c>
      <c r="AL216" s="186">
        <f t="shared" si="1266"/>
        <v>0</v>
      </c>
      <c r="AM216" s="180"/>
      <c r="AN216" s="180"/>
      <c r="AO216" s="233">
        <f t="shared" ref="AO216:AO219" si="1277">BU216</f>
        <v>0</v>
      </c>
      <c r="AP216" s="225">
        <f t="shared" si="1267"/>
        <v>0</v>
      </c>
      <c r="AQ216" s="234">
        <f t="shared" si="1268"/>
        <v>0</v>
      </c>
      <c r="AR216" s="185">
        <f t="shared" si="1269"/>
        <v>0</v>
      </c>
      <c r="AS216" s="185">
        <f t="shared" si="1270"/>
        <v>0</v>
      </c>
      <c r="AT216" s="186">
        <f t="shared" si="1271"/>
        <v>0</v>
      </c>
      <c r="AU216" s="186">
        <f t="shared" si="1272"/>
        <v>0</v>
      </c>
      <c r="AV216" s="180"/>
      <c r="AW216" s="180"/>
      <c r="AX216" s="186">
        <f>T216+AI216+AR216</f>
        <v>0</v>
      </c>
      <c r="AY216" s="187"/>
      <c r="AZ216" s="185">
        <f>V216+AJ216+AS216</f>
        <v>0</v>
      </c>
      <c r="BA216" s="187"/>
      <c r="BB216" s="186">
        <f>X216+AK216+AT216</f>
        <v>0</v>
      </c>
      <c r="BC216" s="187"/>
      <c r="BD216" s="186">
        <f t="shared" si="1273"/>
        <v>0</v>
      </c>
      <c r="BE216" s="187"/>
      <c r="BF216" s="180"/>
      <c r="BG216" s="180"/>
      <c r="BH216" s="180"/>
      <c r="BI216" s="180"/>
      <c r="BL216" s="244"/>
      <c r="BM216" s="245"/>
      <c r="BN216" s="246"/>
      <c r="BO216" s="247"/>
      <c r="BP216" s="247"/>
      <c r="BQ216" s="248"/>
      <c r="BR216" s="265">
        <f>BM216*BN216</f>
        <v>0</v>
      </c>
      <c r="BS216" s="180"/>
      <c r="BU216" s="244"/>
      <c r="BV216" s="245"/>
      <c r="BW216" s="246"/>
      <c r="BX216" s="247"/>
      <c r="BY216" s="247"/>
      <c r="BZ216" s="248"/>
      <c r="CA216" s="265">
        <f>BV216*BW216</f>
        <v>0</v>
      </c>
      <c r="CB216" s="180"/>
      <c r="CD216" s="186">
        <f t="shared" si="1274"/>
        <v>0</v>
      </c>
      <c r="CE216" s="185">
        <f t="shared" si="1274"/>
        <v>0</v>
      </c>
      <c r="CF216" s="186">
        <f t="shared" si="1274"/>
        <v>0</v>
      </c>
      <c r="CG216" s="186">
        <f t="shared" si="1275"/>
        <v>0</v>
      </c>
      <c r="CH216" s="180"/>
      <c r="CJ216" s="186">
        <f>T216+BO216+BX216</f>
        <v>0</v>
      </c>
      <c r="CK216" s="187"/>
      <c r="CL216" s="186">
        <f>V216+BP216+BY216</f>
        <v>0</v>
      </c>
      <c r="CM216" s="187"/>
      <c r="CN216" s="186">
        <f>X216+BQ216+BZ216</f>
        <v>0</v>
      </c>
      <c r="CO216" s="187"/>
      <c r="CP216" s="186">
        <f t="shared" ref="CP216:CP219" si="1278">CJ216+CL216+CN216</f>
        <v>0</v>
      </c>
      <c r="CQ216" s="187"/>
      <c r="CR216" s="180"/>
    </row>
    <row r="217" spans="1:96" x14ac:dyDescent="0.35">
      <c r="B217" s="201" t="s">
        <v>191</v>
      </c>
      <c r="C217" s="207"/>
      <c r="D217" s="243"/>
      <c r="E217" s="244"/>
      <c r="F217" s="245"/>
      <c r="G217" s="246"/>
      <c r="H217" s="247"/>
      <c r="I217" s="247"/>
      <c r="J217" s="248"/>
      <c r="K217" s="265">
        <f t="shared" ref="K217:K219" si="1279">F217*G217</f>
        <v>0</v>
      </c>
      <c r="L217" s="180"/>
      <c r="M217" s="207"/>
      <c r="N217" s="248"/>
      <c r="O217" s="248"/>
      <c r="P217" s="248"/>
      <c r="Q217" s="186">
        <f t="shared" si="1260"/>
        <v>0</v>
      </c>
      <c r="R217" s="180"/>
      <c r="S217" s="179"/>
      <c r="T217" s="248"/>
      <c r="U217" s="187"/>
      <c r="V217" s="248"/>
      <c r="W217" s="187"/>
      <c r="X217" s="248"/>
      <c r="Y217" s="264"/>
      <c r="Z217" s="186">
        <f t="shared" si="1184"/>
        <v>0</v>
      </c>
      <c r="AA217" s="264"/>
      <c r="AB217" s="180"/>
      <c r="AC217" s="180"/>
      <c r="AD217" s="180"/>
      <c r="AE217" s="179"/>
      <c r="AF217" s="233">
        <f t="shared" si="1276"/>
        <v>0</v>
      </c>
      <c r="AG217" s="225">
        <f t="shared" si="1261"/>
        <v>0</v>
      </c>
      <c r="AH217" s="234">
        <f t="shared" si="1262"/>
        <v>0</v>
      </c>
      <c r="AI217" s="185">
        <f t="shared" si="1263"/>
        <v>0</v>
      </c>
      <c r="AJ217" s="185">
        <f t="shared" si="1264"/>
        <v>0</v>
      </c>
      <c r="AK217" s="186">
        <f t="shared" si="1265"/>
        <v>0</v>
      </c>
      <c r="AL217" s="186">
        <f t="shared" si="1266"/>
        <v>0</v>
      </c>
      <c r="AM217" s="180"/>
      <c r="AN217" s="180"/>
      <c r="AO217" s="233">
        <f t="shared" si="1277"/>
        <v>0</v>
      </c>
      <c r="AP217" s="225">
        <f t="shared" si="1267"/>
        <v>0</v>
      </c>
      <c r="AQ217" s="234">
        <f t="shared" si="1268"/>
        <v>0</v>
      </c>
      <c r="AR217" s="185">
        <f t="shared" si="1269"/>
        <v>0</v>
      </c>
      <c r="AS217" s="185">
        <f t="shared" si="1270"/>
        <v>0</v>
      </c>
      <c r="AT217" s="186">
        <f t="shared" si="1271"/>
        <v>0</v>
      </c>
      <c r="AU217" s="186">
        <f t="shared" si="1272"/>
        <v>0</v>
      </c>
      <c r="AV217" s="180"/>
      <c r="AW217" s="180"/>
      <c r="AX217" s="186">
        <f>T217+AI217+AR217</f>
        <v>0</v>
      </c>
      <c r="AY217" s="187"/>
      <c r="AZ217" s="185">
        <f>V217+AJ217+AS217</f>
        <v>0</v>
      </c>
      <c r="BA217" s="187"/>
      <c r="BB217" s="186">
        <f>X217+AK217+AT217</f>
        <v>0</v>
      </c>
      <c r="BC217" s="187"/>
      <c r="BD217" s="186">
        <f t="shared" si="1273"/>
        <v>0</v>
      </c>
      <c r="BE217" s="187"/>
      <c r="BF217" s="180"/>
      <c r="BG217" s="180"/>
      <c r="BH217" s="180"/>
      <c r="BI217" s="180"/>
      <c r="BL217" s="244"/>
      <c r="BM217" s="245"/>
      <c r="BN217" s="246"/>
      <c r="BO217" s="247"/>
      <c r="BP217" s="247"/>
      <c r="BQ217" s="248"/>
      <c r="BR217" s="265">
        <f t="shared" ref="BR217:BR219" si="1280">BM217*BN217</f>
        <v>0</v>
      </c>
      <c r="BS217" s="180"/>
      <c r="BU217" s="244"/>
      <c r="BV217" s="245"/>
      <c r="BW217" s="246"/>
      <c r="BX217" s="247"/>
      <c r="BY217" s="247"/>
      <c r="BZ217" s="248"/>
      <c r="CA217" s="265">
        <f t="shared" ref="CA217:CA219" si="1281">BV217*BW217</f>
        <v>0</v>
      </c>
      <c r="CB217" s="180"/>
      <c r="CD217" s="186">
        <f t="shared" si="1274"/>
        <v>0</v>
      </c>
      <c r="CE217" s="185">
        <f t="shared" si="1274"/>
        <v>0</v>
      </c>
      <c r="CF217" s="186">
        <f t="shared" si="1274"/>
        <v>0</v>
      </c>
      <c r="CG217" s="186">
        <f t="shared" si="1275"/>
        <v>0</v>
      </c>
      <c r="CH217" s="180"/>
      <c r="CJ217" s="186">
        <f>T217+BO217+BX217</f>
        <v>0</v>
      </c>
      <c r="CK217" s="187"/>
      <c r="CL217" s="186">
        <f>V217+BP217+BY217</f>
        <v>0</v>
      </c>
      <c r="CM217" s="187"/>
      <c r="CN217" s="186">
        <f>X217+BQ217+BZ217</f>
        <v>0</v>
      </c>
      <c r="CO217" s="187"/>
      <c r="CP217" s="186">
        <f t="shared" si="1278"/>
        <v>0</v>
      </c>
      <c r="CQ217" s="187"/>
      <c r="CR217" s="180"/>
    </row>
    <row r="218" spans="1:96" x14ac:dyDescent="0.35">
      <c r="B218" s="201" t="s">
        <v>191</v>
      </c>
      <c r="C218" s="207"/>
      <c r="D218" s="243"/>
      <c r="E218" s="244"/>
      <c r="F218" s="245"/>
      <c r="G218" s="246"/>
      <c r="H218" s="247"/>
      <c r="I218" s="247"/>
      <c r="J218" s="248"/>
      <c r="K218" s="265">
        <f t="shared" si="1279"/>
        <v>0</v>
      </c>
      <c r="L218" s="180"/>
      <c r="M218" s="207"/>
      <c r="N218" s="248"/>
      <c r="O218" s="248"/>
      <c r="P218" s="248"/>
      <c r="Q218" s="186">
        <f t="shared" si="1260"/>
        <v>0</v>
      </c>
      <c r="R218" s="180"/>
      <c r="S218" s="179"/>
      <c r="T218" s="248"/>
      <c r="U218" s="187"/>
      <c r="V218" s="248"/>
      <c r="W218" s="187"/>
      <c r="X218" s="248"/>
      <c r="Y218" s="264"/>
      <c r="Z218" s="186">
        <f t="shared" si="1184"/>
        <v>0</v>
      </c>
      <c r="AA218" s="264"/>
      <c r="AB218" s="180"/>
      <c r="AC218" s="180"/>
      <c r="AD218" s="180"/>
      <c r="AE218" s="179"/>
      <c r="AF218" s="233">
        <f t="shared" si="1276"/>
        <v>0</v>
      </c>
      <c r="AG218" s="225">
        <f t="shared" si="1261"/>
        <v>0</v>
      </c>
      <c r="AH218" s="234">
        <f t="shared" si="1262"/>
        <v>0</v>
      </c>
      <c r="AI218" s="185">
        <f t="shared" si="1263"/>
        <v>0</v>
      </c>
      <c r="AJ218" s="185">
        <f t="shared" si="1264"/>
        <v>0</v>
      </c>
      <c r="AK218" s="186">
        <f t="shared" si="1265"/>
        <v>0</v>
      </c>
      <c r="AL218" s="186">
        <f t="shared" si="1266"/>
        <v>0</v>
      </c>
      <c r="AM218" s="180"/>
      <c r="AN218" s="180"/>
      <c r="AO218" s="233">
        <f t="shared" si="1277"/>
        <v>0</v>
      </c>
      <c r="AP218" s="225">
        <f t="shared" si="1267"/>
        <v>0</v>
      </c>
      <c r="AQ218" s="234">
        <f t="shared" si="1268"/>
        <v>0</v>
      </c>
      <c r="AR218" s="185">
        <f t="shared" si="1269"/>
        <v>0</v>
      </c>
      <c r="AS218" s="185">
        <f t="shared" si="1270"/>
        <v>0</v>
      </c>
      <c r="AT218" s="186">
        <f t="shared" si="1271"/>
        <v>0</v>
      </c>
      <c r="AU218" s="186">
        <f t="shared" si="1272"/>
        <v>0</v>
      </c>
      <c r="AV218" s="180"/>
      <c r="AW218" s="180"/>
      <c r="AX218" s="186">
        <f>T218+AI218+AR218</f>
        <v>0</v>
      </c>
      <c r="AY218" s="187"/>
      <c r="AZ218" s="185">
        <f>V218+AJ218+AS218</f>
        <v>0</v>
      </c>
      <c r="BA218" s="187"/>
      <c r="BB218" s="186">
        <f>X218+AK218+AT218</f>
        <v>0</v>
      </c>
      <c r="BC218" s="187"/>
      <c r="BD218" s="186">
        <f t="shared" si="1273"/>
        <v>0</v>
      </c>
      <c r="BE218" s="187"/>
      <c r="BF218" s="180"/>
      <c r="BG218" s="180"/>
      <c r="BH218" s="180"/>
      <c r="BI218" s="180"/>
      <c r="BL218" s="244"/>
      <c r="BM218" s="245"/>
      <c r="BN218" s="246"/>
      <c r="BO218" s="247"/>
      <c r="BP218" s="247"/>
      <c r="BQ218" s="248"/>
      <c r="BR218" s="265">
        <f t="shared" si="1280"/>
        <v>0</v>
      </c>
      <c r="BS218" s="180"/>
      <c r="BU218" s="244"/>
      <c r="BV218" s="245"/>
      <c r="BW218" s="246"/>
      <c r="BX218" s="247"/>
      <c r="BY218" s="247"/>
      <c r="BZ218" s="248"/>
      <c r="CA218" s="265">
        <f t="shared" si="1281"/>
        <v>0</v>
      </c>
      <c r="CB218" s="180"/>
      <c r="CD218" s="186">
        <f t="shared" si="1274"/>
        <v>0</v>
      </c>
      <c r="CE218" s="185">
        <f t="shared" si="1274"/>
        <v>0</v>
      </c>
      <c r="CF218" s="186">
        <f t="shared" si="1274"/>
        <v>0</v>
      </c>
      <c r="CG218" s="186">
        <f t="shared" si="1275"/>
        <v>0</v>
      </c>
      <c r="CH218" s="180"/>
      <c r="CJ218" s="186">
        <f>T218+BO218+BX218</f>
        <v>0</v>
      </c>
      <c r="CK218" s="187"/>
      <c r="CL218" s="186">
        <f>V218+BP218+BY218</f>
        <v>0</v>
      </c>
      <c r="CM218" s="187"/>
      <c r="CN218" s="186">
        <f>X218+BQ218+BZ218</f>
        <v>0</v>
      </c>
      <c r="CO218" s="187"/>
      <c r="CP218" s="186">
        <f t="shared" si="1278"/>
        <v>0</v>
      </c>
      <c r="CQ218" s="187"/>
      <c r="CR218" s="180"/>
    </row>
    <row r="219" spans="1:96" x14ac:dyDescent="0.35">
      <c r="B219" s="201" t="s">
        <v>191</v>
      </c>
      <c r="C219" s="207"/>
      <c r="D219" s="243"/>
      <c r="E219" s="244"/>
      <c r="F219" s="245"/>
      <c r="G219" s="246"/>
      <c r="H219" s="247"/>
      <c r="I219" s="247"/>
      <c r="J219" s="248"/>
      <c r="K219" s="265">
        <f t="shared" si="1279"/>
        <v>0</v>
      </c>
      <c r="L219" s="180"/>
      <c r="M219" s="207"/>
      <c r="N219" s="248"/>
      <c r="O219" s="248"/>
      <c r="P219" s="248"/>
      <c r="Q219" s="186">
        <f t="shared" si="1260"/>
        <v>0</v>
      </c>
      <c r="R219" s="180"/>
      <c r="S219" s="179"/>
      <c r="T219" s="248"/>
      <c r="U219" s="187"/>
      <c r="V219" s="248"/>
      <c r="W219" s="187"/>
      <c r="X219" s="248"/>
      <c r="Y219" s="264"/>
      <c r="Z219" s="186">
        <f t="shared" si="1184"/>
        <v>0</v>
      </c>
      <c r="AA219" s="264"/>
      <c r="AB219" s="180"/>
      <c r="AC219" s="180"/>
      <c r="AD219" s="180"/>
      <c r="AE219" s="179"/>
      <c r="AF219" s="233">
        <f t="shared" si="1276"/>
        <v>0</v>
      </c>
      <c r="AG219" s="225">
        <f t="shared" si="1261"/>
        <v>0</v>
      </c>
      <c r="AH219" s="234">
        <f t="shared" si="1262"/>
        <v>0</v>
      </c>
      <c r="AI219" s="185">
        <f t="shared" si="1263"/>
        <v>0</v>
      </c>
      <c r="AJ219" s="185">
        <f t="shared" si="1264"/>
        <v>0</v>
      </c>
      <c r="AK219" s="186">
        <f t="shared" si="1265"/>
        <v>0</v>
      </c>
      <c r="AL219" s="186">
        <f t="shared" si="1266"/>
        <v>0</v>
      </c>
      <c r="AM219" s="180"/>
      <c r="AN219" s="180"/>
      <c r="AO219" s="233">
        <f t="shared" si="1277"/>
        <v>0</v>
      </c>
      <c r="AP219" s="225">
        <f t="shared" si="1267"/>
        <v>0</v>
      </c>
      <c r="AQ219" s="234">
        <f t="shared" si="1268"/>
        <v>0</v>
      </c>
      <c r="AR219" s="185">
        <f t="shared" si="1269"/>
        <v>0</v>
      </c>
      <c r="AS219" s="185">
        <f t="shared" si="1270"/>
        <v>0</v>
      </c>
      <c r="AT219" s="186">
        <f t="shared" si="1271"/>
        <v>0</v>
      </c>
      <c r="AU219" s="186">
        <f t="shared" si="1272"/>
        <v>0</v>
      </c>
      <c r="AV219" s="180"/>
      <c r="AW219" s="180"/>
      <c r="AX219" s="186">
        <f>T219+AI219+AR219</f>
        <v>0</v>
      </c>
      <c r="AY219" s="187"/>
      <c r="AZ219" s="185">
        <f>V219+AJ219+AS219</f>
        <v>0</v>
      </c>
      <c r="BA219" s="187"/>
      <c r="BB219" s="186">
        <f>X219+AK219+AT219</f>
        <v>0</v>
      </c>
      <c r="BC219" s="187"/>
      <c r="BD219" s="186">
        <f t="shared" si="1273"/>
        <v>0</v>
      </c>
      <c r="BE219" s="187"/>
      <c r="BF219" s="180"/>
      <c r="BG219" s="180"/>
      <c r="BH219" s="180"/>
      <c r="BI219" s="180"/>
      <c r="BL219" s="244"/>
      <c r="BM219" s="245"/>
      <c r="BN219" s="246"/>
      <c r="BO219" s="247"/>
      <c r="BP219" s="247"/>
      <c r="BQ219" s="248"/>
      <c r="BR219" s="265">
        <f t="shared" si="1280"/>
        <v>0</v>
      </c>
      <c r="BS219" s="180"/>
      <c r="BU219" s="244"/>
      <c r="BV219" s="245"/>
      <c r="BW219" s="246"/>
      <c r="BX219" s="247"/>
      <c r="BY219" s="247"/>
      <c r="BZ219" s="248"/>
      <c r="CA219" s="265">
        <f t="shared" si="1281"/>
        <v>0</v>
      </c>
      <c r="CB219" s="180"/>
      <c r="CD219" s="186">
        <f t="shared" si="1274"/>
        <v>0</v>
      </c>
      <c r="CE219" s="185">
        <f t="shared" si="1274"/>
        <v>0</v>
      </c>
      <c r="CF219" s="186">
        <f t="shared" si="1274"/>
        <v>0</v>
      </c>
      <c r="CG219" s="186">
        <f t="shared" si="1275"/>
        <v>0</v>
      </c>
      <c r="CH219" s="180"/>
      <c r="CJ219" s="186">
        <f>T219+BO219+BX219</f>
        <v>0</v>
      </c>
      <c r="CK219" s="187"/>
      <c r="CL219" s="186">
        <f>V219+BP219+BY219</f>
        <v>0</v>
      </c>
      <c r="CM219" s="187"/>
      <c r="CN219" s="186">
        <f>X219+BQ219+BZ219</f>
        <v>0</v>
      </c>
      <c r="CO219" s="187"/>
      <c r="CP219" s="186">
        <f t="shared" si="1278"/>
        <v>0</v>
      </c>
      <c r="CQ219" s="187"/>
      <c r="CR219" s="180"/>
    </row>
    <row r="220" spans="1:96" s="79" customFormat="1" x14ac:dyDescent="0.35">
      <c r="A220" s="190">
        <v>7.4</v>
      </c>
      <c r="B220" s="200" t="s">
        <v>169</v>
      </c>
      <c r="C220" s="206"/>
      <c r="D220" s="199"/>
      <c r="E220" s="232"/>
      <c r="F220" s="224"/>
      <c r="G220" s="217"/>
      <c r="H220" s="184">
        <f t="shared" ref="H220:J220" si="1282">SUM(H221:H225)</f>
        <v>0</v>
      </c>
      <c r="I220" s="179">
        <f t="shared" si="1282"/>
        <v>0</v>
      </c>
      <c r="J220" s="179">
        <f t="shared" si="1282"/>
        <v>0</v>
      </c>
      <c r="K220" s="179">
        <f t="shared" ref="K220" si="1283">SUM(K221:K225)</f>
        <v>0</v>
      </c>
      <c r="L220" s="179"/>
      <c r="M220" s="206"/>
      <c r="N220" s="184">
        <f t="shared" ref="N220:Q220" si="1284">SUM(N221:N225)</f>
        <v>0</v>
      </c>
      <c r="O220" s="179">
        <f t="shared" si="1284"/>
        <v>0</v>
      </c>
      <c r="P220" s="179">
        <f t="shared" si="1284"/>
        <v>0</v>
      </c>
      <c r="Q220" s="179">
        <f t="shared" si="1284"/>
        <v>0</v>
      </c>
      <c r="R220" s="179"/>
      <c r="S220" s="179"/>
      <c r="T220" s="184">
        <f t="shared" ref="T220" si="1285">SUM(T221:T225)</f>
        <v>0</v>
      </c>
      <c r="U220" s="179"/>
      <c r="V220" s="179">
        <f t="shared" ref="V220" si="1286">SUM(V221:V225)</f>
        <v>0</v>
      </c>
      <c r="W220" s="179"/>
      <c r="X220" s="179">
        <f t="shared" ref="X220" si="1287">SUM(X221:X225)</f>
        <v>0</v>
      </c>
      <c r="Y220" s="206"/>
      <c r="Z220" s="179">
        <f t="shared" si="1184"/>
        <v>0</v>
      </c>
      <c r="AA220" s="206"/>
      <c r="AB220" s="179"/>
      <c r="AC220" s="179"/>
      <c r="AD220" s="179"/>
      <c r="AE220" s="179"/>
      <c r="AF220" s="232"/>
      <c r="AG220" s="224"/>
      <c r="AH220" s="217"/>
      <c r="AI220" s="184">
        <f t="shared" ref="AI220:AK220" si="1288">SUM(AI221:AI225)</f>
        <v>0</v>
      </c>
      <c r="AJ220" s="179">
        <f t="shared" si="1288"/>
        <v>0</v>
      </c>
      <c r="AK220" s="179">
        <f t="shared" si="1288"/>
        <v>0</v>
      </c>
      <c r="AL220" s="179">
        <f t="shared" ref="AL220" si="1289">SUM(AL221:AL225)</f>
        <v>0</v>
      </c>
      <c r="AM220" s="179"/>
      <c r="AN220" s="179"/>
      <c r="AO220" s="232"/>
      <c r="AP220" s="224"/>
      <c r="AQ220" s="217"/>
      <c r="AR220" s="184">
        <f t="shared" ref="AR220:AT220" si="1290">SUM(AR221:AR225)</f>
        <v>0</v>
      </c>
      <c r="AS220" s="179">
        <f t="shared" si="1290"/>
        <v>0</v>
      </c>
      <c r="AT220" s="179">
        <f t="shared" si="1290"/>
        <v>0</v>
      </c>
      <c r="AU220" s="179">
        <f t="shared" ref="AU220" si="1291">SUM(AU221:AU225)</f>
        <v>0</v>
      </c>
      <c r="AV220" s="179"/>
      <c r="AW220" s="179"/>
      <c r="AX220" s="184">
        <f>SUM(AX221:AX225)</f>
        <v>0</v>
      </c>
      <c r="AY220" s="179"/>
      <c r="AZ220" s="179">
        <f>SUM(AZ221:AZ225)</f>
        <v>0</v>
      </c>
      <c r="BA220" s="179"/>
      <c r="BB220" s="179">
        <f>SUM(BB221:BB225)</f>
        <v>0</v>
      </c>
      <c r="BC220" s="179"/>
      <c r="BD220" s="179">
        <f t="shared" ref="BD220" si="1292">SUM(BD221:BD225)</f>
        <v>0</v>
      </c>
      <c r="BE220" s="179"/>
      <c r="BF220" s="179"/>
      <c r="BG220" s="179"/>
      <c r="BH220" s="179"/>
      <c r="BI220" s="179"/>
      <c r="BJ220" s="78"/>
      <c r="BK220" s="78"/>
      <c r="BL220" s="232"/>
      <c r="BM220" s="224"/>
      <c r="BN220" s="217"/>
      <c r="BO220" s="184">
        <f t="shared" ref="BO220:BR220" si="1293">SUM(BO221:BO225)</f>
        <v>0</v>
      </c>
      <c r="BP220" s="179">
        <f t="shared" si="1293"/>
        <v>0</v>
      </c>
      <c r="BQ220" s="179">
        <f t="shared" si="1293"/>
        <v>0</v>
      </c>
      <c r="BR220" s="179">
        <f t="shared" si="1293"/>
        <v>0</v>
      </c>
      <c r="BS220" s="179"/>
      <c r="BT220" s="78"/>
      <c r="BU220" s="232"/>
      <c r="BV220" s="224"/>
      <c r="BW220" s="217"/>
      <c r="BX220" s="184">
        <f t="shared" ref="BX220:CA220" si="1294">SUM(BX221:BX225)</f>
        <v>0</v>
      </c>
      <c r="BY220" s="179">
        <f t="shared" si="1294"/>
        <v>0</v>
      </c>
      <c r="BZ220" s="179">
        <f t="shared" si="1294"/>
        <v>0</v>
      </c>
      <c r="CA220" s="179">
        <f t="shared" si="1294"/>
        <v>0</v>
      </c>
      <c r="CB220" s="179"/>
      <c r="CC220" s="78"/>
      <c r="CD220" s="184">
        <f>SUM(CD221:CD225)</f>
        <v>0</v>
      </c>
      <c r="CE220" s="179">
        <f>SUM(CE221:CE225)</f>
        <v>0</v>
      </c>
      <c r="CF220" s="179">
        <f>SUM(CF221:CF225)</f>
        <v>0</v>
      </c>
      <c r="CG220" s="179">
        <f t="shared" ref="CG220" si="1295">SUM(CG221:CG225)</f>
        <v>0</v>
      </c>
      <c r="CH220" s="179"/>
      <c r="CI220" s="78"/>
      <c r="CJ220" s="184">
        <f>SUM(CJ221:CJ225)</f>
        <v>0</v>
      </c>
      <c r="CK220" s="179"/>
      <c r="CL220" s="179">
        <f>SUM(CL221:CL225)</f>
        <v>0</v>
      </c>
      <c r="CM220" s="179"/>
      <c r="CN220" s="179">
        <f>SUM(CN221:CN225)</f>
        <v>0</v>
      </c>
      <c r="CO220" s="179"/>
      <c r="CP220" s="179">
        <f t="shared" ref="CP220" si="1296">SUM(CP221:CP225)</f>
        <v>0</v>
      </c>
      <c r="CQ220" s="179"/>
      <c r="CR220" s="179"/>
    </row>
    <row r="221" spans="1:96" x14ac:dyDescent="0.35">
      <c r="B221" s="201" t="s">
        <v>191</v>
      </c>
      <c r="C221" s="207"/>
      <c r="D221" s="243"/>
      <c r="E221" s="244"/>
      <c r="F221" s="245"/>
      <c r="G221" s="246"/>
      <c r="H221" s="247"/>
      <c r="I221" s="247"/>
      <c r="J221" s="248"/>
      <c r="K221" s="265">
        <f>F221*G221</f>
        <v>0</v>
      </c>
      <c r="L221" s="180"/>
      <c r="M221" s="207"/>
      <c r="N221" s="248"/>
      <c r="O221" s="248"/>
      <c r="P221" s="248"/>
      <c r="Q221" s="186">
        <f t="shared" ref="Q221:Q225" si="1297">SUM(N221:P221)</f>
        <v>0</v>
      </c>
      <c r="R221" s="180"/>
      <c r="S221" s="179"/>
      <c r="T221" s="248"/>
      <c r="U221" s="187"/>
      <c r="V221" s="248"/>
      <c r="W221" s="187"/>
      <c r="X221" s="248"/>
      <c r="Y221" s="264"/>
      <c r="Z221" s="186">
        <f t="shared" si="1184"/>
        <v>0</v>
      </c>
      <c r="AA221" s="264"/>
      <c r="AB221" s="180"/>
      <c r="AC221" s="180"/>
      <c r="AD221" s="180"/>
      <c r="AE221" s="179"/>
      <c r="AF221" s="233">
        <f>BL221</f>
        <v>0</v>
      </c>
      <c r="AG221" s="225">
        <f t="shared" ref="AG221:AG225" si="1298">BM221</f>
        <v>0</v>
      </c>
      <c r="AH221" s="234">
        <f t="shared" ref="AH221:AH225" si="1299">BN221</f>
        <v>0</v>
      </c>
      <c r="AI221" s="185">
        <f t="shared" ref="AI221:AI225" si="1300">BO221</f>
        <v>0</v>
      </c>
      <c r="AJ221" s="185">
        <f t="shared" ref="AJ221:AJ225" si="1301">BP221</f>
        <v>0</v>
      </c>
      <c r="AK221" s="186">
        <f t="shared" ref="AK221:AK225" si="1302">BQ221</f>
        <v>0</v>
      </c>
      <c r="AL221" s="186">
        <f t="shared" ref="AL221:AL225" si="1303">SUM(AI221:AK221)</f>
        <v>0</v>
      </c>
      <c r="AM221" s="180"/>
      <c r="AN221" s="180"/>
      <c r="AO221" s="233">
        <f>BU221</f>
        <v>0</v>
      </c>
      <c r="AP221" s="225">
        <f t="shared" ref="AP221:AP225" si="1304">BV221</f>
        <v>0</v>
      </c>
      <c r="AQ221" s="234">
        <f t="shared" ref="AQ221:AQ225" si="1305">BW221</f>
        <v>0</v>
      </c>
      <c r="AR221" s="185">
        <f t="shared" ref="AR221:AR225" si="1306">BX221</f>
        <v>0</v>
      </c>
      <c r="AS221" s="185">
        <f t="shared" ref="AS221:AS225" si="1307">BY221</f>
        <v>0</v>
      </c>
      <c r="AT221" s="186">
        <f t="shared" ref="AT221:AT225" si="1308">BZ221</f>
        <v>0</v>
      </c>
      <c r="AU221" s="186">
        <f t="shared" ref="AU221:AU225" si="1309">SUM(AR221:AT221)</f>
        <v>0</v>
      </c>
      <c r="AV221" s="180"/>
      <c r="AW221" s="180"/>
      <c r="AX221" s="186">
        <f>T221+AI221+AR221</f>
        <v>0</v>
      </c>
      <c r="AY221" s="187"/>
      <c r="AZ221" s="185">
        <f>V221+AJ221+AS221</f>
        <v>0</v>
      </c>
      <c r="BA221" s="187"/>
      <c r="BB221" s="186">
        <f>X221+AK221+AT221</f>
        <v>0</v>
      </c>
      <c r="BC221" s="187"/>
      <c r="BD221" s="186">
        <f t="shared" ref="BD221:BD225" si="1310">SUM(AX221:BB221)</f>
        <v>0</v>
      </c>
      <c r="BE221" s="187"/>
      <c r="BF221" s="180"/>
      <c r="BG221" s="180"/>
      <c r="BH221" s="180"/>
      <c r="BI221" s="180"/>
      <c r="BL221" s="244"/>
      <c r="BM221" s="245"/>
      <c r="BN221" s="246"/>
      <c r="BO221" s="247"/>
      <c r="BP221" s="247"/>
      <c r="BQ221" s="248"/>
      <c r="BR221" s="265">
        <f>BM221*BN221</f>
        <v>0</v>
      </c>
      <c r="BS221" s="180"/>
      <c r="BU221" s="244"/>
      <c r="BV221" s="245"/>
      <c r="BW221" s="246"/>
      <c r="BX221" s="247"/>
      <c r="BY221" s="247"/>
      <c r="BZ221" s="248"/>
      <c r="CA221" s="265">
        <f>BV221*BW221</f>
        <v>0</v>
      </c>
      <c r="CB221" s="180"/>
      <c r="CD221" s="186">
        <f t="shared" ref="CD221:CF225" si="1311">H221+BO221+BX221</f>
        <v>0</v>
      </c>
      <c r="CE221" s="185">
        <f t="shared" si="1311"/>
        <v>0</v>
      </c>
      <c r="CF221" s="186">
        <f t="shared" si="1311"/>
        <v>0</v>
      </c>
      <c r="CG221" s="186">
        <f t="shared" ref="CG221:CG225" si="1312">SUM(CD221:CF221)</f>
        <v>0</v>
      </c>
      <c r="CH221" s="180"/>
      <c r="CJ221" s="186">
        <f>T221+BO221+BX221</f>
        <v>0</v>
      </c>
      <c r="CK221" s="187"/>
      <c r="CL221" s="186">
        <f>V221+BP221+BY221</f>
        <v>0</v>
      </c>
      <c r="CM221" s="187"/>
      <c r="CN221" s="186">
        <f>X221+BQ221+BZ221</f>
        <v>0</v>
      </c>
      <c r="CO221" s="187"/>
      <c r="CP221" s="186">
        <f>CJ221+CL221+CN221</f>
        <v>0</v>
      </c>
      <c r="CQ221" s="187"/>
      <c r="CR221" s="180"/>
    </row>
    <row r="222" spans="1:96" x14ac:dyDescent="0.35">
      <c r="B222" s="201" t="s">
        <v>191</v>
      </c>
      <c r="C222" s="207"/>
      <c r="D222" s="243"/>
      <c r="E222" s="244"/>
      <c r="F222" s="245"/>
      <c r="G222" s="246"/>
      <c r="H222" s="247"/>
      <c r="I222" s="247"/>
      <c r="J222" s="248"/>
      <c r="K222" s="265">
        <f>F222*G222</f>
        <v>0</v>
      </c>
      <c r="L222" s="180"/>
      <c r="M222" s="207"/>
      <c r="N222" s="248"/>
      <c r="O222" s="248"/>
      <c r="P222" s="248"/>
      <c r="Q222" s="186">
        <f t="shared" si="1297"/>
        <v>0</v>
      </c>
      <c r="R222" s="180"/>
      <c r="S222" s="179"/>
      <c r="T222" s="248"/>
      <c r="U222" s="187"/>
      <c r="V222" s="248"/>
      <c r="W222" s="187"/>
      <c r="X222" s="248"/>
      <c r="Y222" s="264"/>
      <c r="Z222" s="186">
        <f t="shared" si="1184"/>
        <v>0</v>
      </c>
      <c r="AA222" s="264"/>
      <c r="AB222" s="180"/>
      <c r="AC222" s="180"/>
      <c r="AD222" s="180"/>
      <c r="AE222" s="179"/>
      <c r="AF222" s="233">
        <f t="shared" ref="AF222:AF225" si="1313">BL222</f>
        <v>0</v>
      </c>
      <c r="AG222" s="225">
        <f t="shared" si="1298"/>
        <v>0</v>
      </c>
      <c r="AH222" s="234">
        <f t="shared" si="1299"/>
        <v>0</v>
      </c>
      <c r="AI222" s="185">
        <f t="shared" si="1300"/>
        <v>0</v>
      </c>
      <c r="AJ222" s="185">
        <f t="shared" si="1301"/>
        <v>0</v>
      </c>
      <c r="AK222" s="186">
        <f t="shared" si="1302"/>
        <v>0</v>
      </c>
      <c r="AL222" s="186">
        <f t="shared" si="1303"/>
        <v>0</v>
      </c>
      <c r="AM222" s="180"/>
      <c r="AN222" s="180"/>
      <c r="AO222" s="233">
        <f t="shared" ref="AO222:AO225" si="1314">BU222</f>
        <v>0</v>
      </c>
      <c r="AP222" s="225">
        <f t="shared" si="1304"/>
        <v>0</v>
      </c>
      <c r="AQ222" s="234">
        <f t="shared" si="1305"/>
        <v>0</v>
      </c>
      <c r="AR222" s="185">
        <f t="shared" si="1306"/>
        <v>0</v>
      </c>
      <c r="AS222" s="185">
        <f t="shared" si="1307"/>
        <v>0</v>
      </c>
      <c r="AT222" s="186">
        <f t="shared" si="1308"/>
        <v>0</v>
      </c>
      <c r="AU222" s="186">
        <f t="shared" si="1309"/>
        <v>0</v>
      </c>
      <c r="AV222" s="180"/>
      <c r="AW222" s="180"/>
      <c r="AX222" s="186">
        <f>T222+AI222+AR222</f>
        <v>0</v>
      </c>
      <c r="AY222" s="187"/>
      <c r="AZ222" s="185">
        <f>V222+AJ222+AS222</f>
        <v>0</v>
      </c>
      <c r="BA222" s="187"/>
      <c r="BB222" s="186">
        <f>X222+AK222+AT222</f>
        <v>0</v>
      </c>
      <c r="BC222" s="187"/>
      <c r="BD222" s="186">
        <f t="shared" si="1310"/>
        <v>0</v>
      </c>
      <c r="BE222" s="187"/>
      <c r="BF222" s="180"/>
      <c r="BG222" s="180"/>
      <c r="BH222" s="180"/>
      <c r="BI222" s="180"/>
      <c r="BL222" s="244"/>
      <c r="BM222" s="245"/>
      <c r="BN222" s="246"/>
      <c r="BO222" s="247"/>
      <c r="BP222" s="247"/>
      <c r="BQ222" s="248"/>
      <c r="BR222" s="265">
        <f>BM222*BN222</f>
        <v>0</v>
      </c>
      <c r="BS222" s="180"/>
      <c r="BU222" s="244"/>
      <c r="BV222" s="245"/>
      <c r="BW222" s="246"/>
      <c r="BX222" s="247"/>
      <c r="BY222" s="247"/>
      <c r="BZ222" s="248"/>
      <c r="CA222" s="265">
        <f>BV222*BW222</f>
        <v>0</v>
      </c>
      <c r="CB222" s="180"/>
      <c r="CD222" s="186">
        <f t="shared" si="1311"/>
        <v>0</v>
      </c>
      <c r="CE222" s="185">
        <f t="shared" si="1311"/>
        <v>0</v>
      </c>
      <c r="CF222" s="186">
        <f t="shared" si="1311"/>
        <v>0</v>
      </c>
      <c r="CG222" s="186">
        <f t="shared" si="1312"/>
        <v>0</v>
      </c>
      <c r="CH222" s="180"/>
      <c r="CJ222" s="186">
        <f>T222+BO222+BX222</f>
        <v>0</v>
      </c>
      <c r="CK222" s="187"/>
      <c r="CL222" s="186">
        <f>V222+BP222+BY222</f>
        <v>0</v>
      </c>
      <c r="CM222" s="187"/>
      <c r="CN222" s="186">
        <f>X222+BQ222+BZ222</f>
        <v>0</v>
      </c>
      <c r="CO222" s="187"/>
      <c r="CP222" s="186">
        <f t="shared" ref="CP222:CP225" si="1315">CJ222+CL222+CN222</f>
        <v>0</v>
      </c>
      <c r="CQ222" s="187"/>
      <c r="CR222" s="180"/>
    </row>
    <row r="223" spans="1:96" x14ac:dyDescent="0.35">
      <c r="B223" s="201" t="s">
        <v>191</v>
      </c>
      <c r="C223" s="207"/>
      <c r="D223" s="243"/>
      <c r="E223" s="244"/>
      <c r="F223" s="245"/>
      <c r="G223" s="246"/>
      <c r="H223" s="247"/>
      <c r="I223" s="247"/>
      <c r="J223" s="248"/>
      <c r="K223" s="265">
        <f t="shared" ref="K223:K225" si="1316">F223*G223</f>
        <v>0</v>
      </c>
      <c r="L223" s="180"/>
      <c r="M223" s="207"/>
      <c r="N223" s="248"/>
      <c r="O223" s="248"/>
      <c r="P223" s="248"/>
      <c r="Q223" s="186">
        <f t="shared" si="1297"/>
        <v>0</v>
      </c>
      <c r="R223" s="180"/>
      <c r="S223" s="179"/>
      <c r="T223" s="248"/>
      <c r="U223" s="187"/>
      <c r="V223" s="248"/>
      <c r="W223" s="187"/>
      <c r="X223" s="248"/>
      <c r="Y223" s="264"/>
      <c r="Z223" s="186">
        <f t="shared" si="1184"/>
        <v>0</v>
      </c>
      <c r="AA223" s="264"/>
      <c r="AB223" s="180"/>
      <c r="AC223" s="180"/>
      <c r="AD223" s="180"/>
      <c r="AE223" s="179"/>
      <c r="AF223" s="233">
        <f t="shared" si="1313"/>
        <v>0</v>
      </c>
      <c r="AG223" s="225">
        <f t="shared" si="1298"/>
        <v>0</v>
      </c>
      <c r="AH223" s="234">
        <f t="shared" si="1299"/>
        <v>0</v>
      </c>
      <c r="AI223" s="185">
        <f t="shared" si="1300"/>
        <v>0</v>
      </c>
      <c r="AJ223" s="185">
        <f t="shared" si="1301"/>
        <v>0</v>
      </c>
      <c r="AK223" s="186">
        <f t="shared" si="1302"/>
        <v>0</v>
      </c>
      <c r="AL223" s="186">
        <f t="shared" si="1303"/>
        <v>0</v>
      </c>
      <c r="AM223" s="180"/>
      <c r="AN223" s="180"/>
      <c r="AO223" s="233">
        <f t="shared" si="1314"/>
        <v>0</v>
      </c>
      <c r="AP223" s="225">
        <f t="shared" si="1304"/>
        <v>0</v>
      </c>
      <c r="AQ223" s="234">
        <f t="shared" si="1305"/>
        <v>0</v>
      </c>
      <c r="AR223" s="185">
        <f t="shared" si="1306"/>
        <v>0</v>
      </c>
      <c r="AS223" s="185">
        <f t="shared" si="1307"/>
        <v>0</v>
      </c>
      <c r="AT223" s="186">
        <f t="shared" si="1308"/>
        <v>0</v>
      </c>
      <c r="AU223" s="186">
        <f t="shared" si="1309"/>
        <v>0</v>
      </c>
      <c r="AV223" s="180"/>
      <c r="AW223" s="180"/>
      <c r="AX223" s="186">
        <f>T223+AI223+AR223</f>
        <v>0</v>
      </c>
      <c r="AY223" s="187"/>
      <c r="AZ223" s="185">
        <f>V223+AJ223+AS223</f>
        <v>0</v>
      </c>
      <c r="BA223" s="187"/>
      <c r="BB223" s="186">
        <f>X223+AK223+AT223</f>
        <v>0</v>
      </c>
      <c r="BC223" s="187"/>
      <c r="BD223" s="186">
        <f t="shared" si="1310"/>
        <v>0</v>
      </c>
      <c r="BE223" s="187"/>
      <c r="BF223" s="180"/>
      <c r="BG223" s="180"/>
      <c r="BH223" s="180"/>
      <c r="BI223" s="180"/>
      <c r="BL223" s="244"/>
      <c r="BM223" s="245"/>
      <c r="BN223" s="246"/>
      <c r="BO223" s="247"/>
      <c r="BP223" s="247"/>
      <c r="BQ223" s="248"/>
      <c r="BR223" s="265">
        <f t="shared" ref="BR223:BR225" si="1317">BM223*BN223</f>
        <v>0</v>
      </c>
      <c r="BS223" s="180"/>
      <c r="BU223" s="244"/>
      <c r="BV223" s="245"/>
      <c r="BW223" s="246"/>
      <c r="BX223" s="247"/>
      <c r="BY223" s="247"/>
      <c r="BZ223" s="248"/>
      <c r="CA223" s="265">
        <f t="shared" ref="CA223:CA225" si="1318">BV223*BW223</f>
        <v>0</v>
      </c>
      <c r="CB223" s="180"/>
      <c r="CD223" s="186">
        <f t="shared" si="1311"/>
        <v>0</v>
      </c>
      <c r="CE223" s="185">
        <f t="shared" si="1311"/>
        <v>0</v>
      </c>
      <c r="CF223" s="186">
        <f t="shared" si="1311"/>
        <v>0</v>
      </c>
      <c r="CG223" s="186">
        <f t="shared" si="1312"/>
        <v>0</v>
      </c>
      <c r="CH223" s="180"/>
      <c r="CJ223" s="186">
        <f>T223+BO223+BX223</f>
        <v>0</v>
      </c>
      <c r="CK223" s="187"/>
      <c r="CL223" s="186">
        <f>V223+BP223+BY223</f>
        <v>0</v>
      </c>
      <c r="CM223" s="187"/>
      <c r="CN223" s="186">
        <f>X223+BQ223+BZ223</f>
        <v>0</v>
      </c>
      <c r="CO223" s="187"/>
      <c r="CP223" s="186">
        <f t="shared" si="1315"/>
        <v>0</v>
      </c>
      <c r="CQ223" s="187"/>
      <c r="CR223" s="180"/>
    </row>
    <row r="224" spans="1:96" x14ac:dyDescent="0.35">
      <c r="B224" s="201" t="s">
        <v>191</v>
      </c>
      <c r="C224" s="207"/>
      <c r="D224" s="243"/>
      <c r="E224" s="244"/>
      <c r="F224" s="245"/>
      <c r="G224" s="246"/>
      <c r="H224" s="247"/>
      <c r="I224" s="247"/>
      <c r="J224" s="248"/>
      <c r="K224" s="265">
        <f t="shared" si="1316"/>
        <v>0</v>
      </c>
      <c r="L224" s="180"/>
      <c r="M224" s="207"/>
      <c r="N224" s="248"/>
      <c r="O224" s="248"/>
      <c r="P224" s="248"/>
      <c r="Q224" s="186">
        <f t="shared" si="1297"/>
        <v>0</v>
      </c>
      <c r="R224" s="180"/>
      <c r="S224" s="179"/>
      <c r="T224" s="248"/>
      <c r="U224" s="187"/>
      <c r="V224" s="248"/>
      <c r="W224" s="187"/>
      <c r="X224" s="248"/>
      <c r="Y224" s="264"/>
      <c r="Z224" s="186">
        <f t="shared" si="1184"/>
        <v>0</v>
      </c>
      <c r="AA224" s="264"/>
      <c r="AB224" s="180"/>
      <c r="AC224" s="180"/>
      <c r="AD224" s="180"/>
      <c r="AE224" s="179"/>
      <c r="AF224" s="233">
        <f t="shared" si="1313"/>
        <v>0</v>
      </c>
      <c r="AG224" s="225">
        <f t="shared" si="1298"/>
        <v>0</v>
      </c>
      <c r="AH224" s="234">
        <f t="shared" si="1299"/>
        <v>0</v>
      </c>
      <c r="AI224" s="185">
        <f t="shared" si="1300"/>
        <v>0</v>
      </c>
      <c r="AJ224" s="185">
        <f t="shared" si="1301"/>
        <v>0</v>
      </c>
      <c r="AK224" s="186">
        <f t="shared" si="1302"/>
        <v>0</v>
      </c>
      <c r="AL224" s="186">
        <f t="shared" si="1303"/>
        <v>0</v>
      </c>
      <c r="AM224" s="180"/>
      <c r="AN224" s="180"/>
      <c r="AO224" s="233">
        <f t="shared" si="1314"/>
        <v>0</v>
      </c>
      <c r="AP224" s="225">
        <f t="shared" si="1304"/>
        <v>0</v>
      </c>
      <c r="AQ224" s="234">
        <f t="shared" si="1305"/>
        <v>0</v>
      </c>
      <c r="AR224" s="185">
        <f t="shared" si="1306"/>
        <v>0</v>
      </c>
      <c r="AS224" s="185">
        <f t="shared" si="1307"/>
        <v>0</v>
      </c>
      <c r="AT224" s="186">
        <f t="shared" si="1308"/>
        <v>0</v>
      </c>
      <c r="AU224" s="186">
        <f t="shared" si="1309"/>
        <v>0</v>
      </c>
      <c r="AV224" s="180"/>
      <c r="AW224" s="180"/>
      <c r="AX224" s="186">
        <f>T224+AI224+AR224</f>
        <v>0</v>
      </c>
      <c r="AY224" s="187"/>
      <c r="AZ224" s="185">
        <f>V224+AJ224+AS224</f>
        <v>0</v>
      </c>
      <c r="BA224" s="187"/>
      <c r="BB224" s="186">
        <f>X224+AK224+AT224</f>
        <v>0</v>
      </c>
      <c r="BC224" s="187"/>
      <c r="BD224" s="186">
        <f t="shared" si="1310"/>
        <v>0</v>
      </c>
      <c r="BE224" s="187"/>
      <c r="BF224" s="180"/>
      <c r="BG224" s="180"/>
      <c r="BH224" s="180"/>
      <c r="BI224" s="180"/>
      <c r="BL224" s="244"/>
      <c r="BM224" s="245"/>
      <c r="BN224" s="246"/>
      <c r="BO224" s="247"/>
      <c r="BP224" s="247"/>
      <c r="BQ224" s="248"/>
      <c r="BR224" s="265">
        <f t="shared" si="1317"/>
        <v>0</v>
      </c>
      <c r="BS224" s="180"/>
      <c r="BU224" s="244"/>
      <c r="BV224" s="245"/>
      <c r="BW224" s="246"/>
      <c r="BX224" s="247"/>
      <c r="BY224" s="247"/>
      <c r="BZ224" s="248"/>
      <c r="CA224" s="265">
        <f t="shared" si="1318"/>
        <v>0</v>
      </c>
      <c r="CB224" s="180"/>
      <c r="CD224" s="186">
        <f t="shared" si="1311"/>
        <v>0</v>
      </c>
      <c r="CE224" s="185">
        <f t="shared" si="1311"/>
        <v>0</v>
      </c>
      <c r="CF224" s="186">
        <f t="shared" si="1311"/>
        <v>0</v>
      </c>
      <c r="CG224" s="186">
        <f t="shared" si="1312"/>
        <v>0</v>
      </c>
      <c r="CH224" s="180"/>
      <c r="CJ224" s="186">
        <f>T224+BO224+BX224</f>
        <v>0</v>
      </c>
      <c r="CK224" s="187"/>
      <c r="CL224" s="186">
        <f>V224+BP224+BY224</f>
        <v>0</v>
      </c>
      <c r="CM224" s="187"/>
      <c r="CN224" s="186">
        <f>X224+BQ224+BZ224</f>
        <v>0</v>
      </c>
      <c r="CO224" s="187"/>
      <c r="CP224" s="186">
        <f t="shared" si="1315"/>
        <v>0</v>
      </c>
      <c r="CQ224" s="187"/>
      <c r="CR224" s="180"/>
    </row>
    <row r="225" spans="1:96" x14ac:dyDescent="0.35">
      <c r="B225" s="201" t="s">
        <v>191</v>
      </c>
      <c r="C225" s="207"/>
      <c r="D225" s="243"/>
      <c r="E225" s="244"/>
      <c r="F225" s="245"/>
      <c r="G225" s="246"/>
      <c r="H225" s="247"/>
      <c r="I225" s="247"/>
      <c r="J225" s="248"/>
      <c r="K225" s="265">
        <f t="shared" si="1316"/>
        <v>0</v>
      </c>
      <c r="L225" s="180"/>
      <c r="M225" s="207"/>
      <c r="N225" s="248"/>
      <c r="O225" s="248"/>
      <c r="P225" s="248"/>
      <c r="Q225" s="186">
        <f t="shared" si="1297"/>
        <v>0</v>
      </c>
      <c r="R225" s="180"/>
      <c r="S225" s="179"/>
      <c r="T225" s="248"/>
      <c r="U225" s="187"/>
      <c r="V225" s="248"/>
      <c r="W225" s="187"/>
      <c r="X225" s="248"/>
      <c r="Y225" s="264"/>
      <c r="Z225" s="186">
        <f t="shared" si="1184"/>
        <v>0</v>
      </c>
      <c r="AA225" s="264"/>
      <c r="AB225" s="180"/>
      <c r="AC225" s="180"/>
      <c r="AD225" s="180"/>
      <c r="AE225" s="179"/>
      <c r="AF225" s="233">
        <f t="shared" si="1313"/>
        <v>0</v>
      </c>
      <c r="AG225" s="225">
        <f t="shared" si="1298"/>
        <v>0</v>
      </c>
      <c r="AH225" s="234">
        <f t="shared" si="1299"/>
        <v>0</v>
      </c>
      <c r="AI225" s="185">
        <f t="shared" si="1300"/>
        <v>0</v>
      </c>
      <c r="AJ225" s="185">
        <f t="shared" si="1301"/>
        <v>0</v>
      </c>
      <c r="AK225" s="186">
        <f t="shared" si="1302"/>
        <v>0</v>
      </c>
      <c r="AL225" s="186">
        <f t="shared" si="1303"/>
        <v>0</v>
      </c>
      <c r="AM225" s="180"/>
      <c r="AN225" s="180"/>
      <c r="AO225" s="233">
        <f t="shared" si="1314"/>
        <v>0</v>
      </c>
      <c r="AP225" s="225">
        <f t="shared" si="1304"/>
        <v>0</v>
      </c>
      <c r="AQ225" s="234">
        <f t="shared" si="1305"/>
        <v>0</v>
      </c>
      <c r="AR225" s="185">
        <f t="shared" si="1306"/>
        <v>0</v>
      </c>
      <c r="AS225" s="185">
        <f t="shared" si="1307"/>
        <v>0</v>
      </c>
      <c r="AT225" s="186">
        <f t="shared" si="1308"/>
        <v>0</v>
      </c>
      <c r="AU225" s="186">
        <f t="shared" si="1309"/>
        <v>0</v>
      </c>
      <c r="AV225" s="180"/>
      <c r="AW225" s="180"/>
      <c r="AX225" s="186">
        <f>T225+AI225+AR225</f>
        <v>0</v>
      </c>
      <c r="AY225" s="187"/>
      <c r="AZ225" s="185">
        <f>V225+AJ225+AS225</f>
        <v>0</v>
      </c>
      <c r="BA225" s="187"/>
      <c r="BB225" s="186">
        <f>X225+AK225+AT225</f>
        <v>0</v>
      </c>
      <c r="BC225" s="187"/>
      <c r="BD225" s="186">
        <f t="shared" si="1310"/>
        <v>0</v>
      </c>
      <c r="BE225" s="187"/>
      <c r="BF225" s="180"/>
      <c r="BG225" s="180"/>
      <c r="BH225" s="180"/>
      <c r="BI225" s="180"/>
      <c r="BL225" s="244"/>
      <c r="BM225" s="245"/>
      <c r="BN225" s="246"/>
      <c r="BO225" s="247"/>
      <c r="BP225" s="247"/>
      <c r="BQ225" s="248"/>
      <c r="BR225" s="265">
        <f t="shared" si="1317"/>
        <v>0</v>
      </c>
      <c r="BS225" s="180"/>
      <c r="BU225" s="244"/>
      <c r="BV225" s="245"/>
      <c r="BW225" s="246"/>
      <c r="BX225" s="247"/>
      <c r="BY225" s="247"/>
      <c r="BZ225" s="248"/>
      <c r="CA225" s="265">
        <f t="shared" si="1318"/>
        <v>0</v>
      </c>
      <c r="CB225" s="180"/>
      <c r="CD225" s="186">
        <f t="shared" si="1311"/>
        <v>0</v>
      </c>
      <c r="CE225" s="185">
        <f t="shared" si="1311"/>
        <v>0</v>
      </c>
      <c r="CF225" s="186">
        <f t="shared" si="1311"/>
        <v>0</v>
      </c>
      <c r="CG225" s="186">
        <f t="shared" si="1312"/>
        <v>0</v>
      </c>
      <c r="CH225" s="180"/>
      <c r="CJ225" s="186">
        <f>T225+BO225+BX225</f>
        <v>0</v>
      </c>
      <c r="CK225" s="187"/>
      <c r="CL225" s="186">
        <f>V225+BP225+BY225</f>
        <v>0</v>
      </c>
      <c r="CM225" s="187"/>
      <c r="CN225" s="186">
        <f>X225+BQ225+BZ225</f>
        <v>0</v>
      </c>
      <c r="CO225" s="187"/>
      <c r="CP225" s="186">
        <f t="shared" si="1315"/>
        <v>0</v>
      </c>
      <c r="CQ225" s="187"/>
      <c r="CR225" s="180"/>
    </row>
    <row r="226" spans="1:96" s="79" customFormat="1" x14ac:dyDescent="0.35">
      <c r="A226" s="190">
        <v>7.5</v>
      </c>
      <c r="B226" s="200" t="s">
        <v>169</v>
      </c>
      <c r="C226" s="206"/>
      <c r="D226" s="199"/>
      <c r="E226" s="232"/>
      <c r="F226" s="224"/>
      <c r="G226" s="217"/>
      <c r="H226" s="179">
        <f t="shared" ref="H226:J226" si="1319">SUM(H227:H231)</f>
        <v>0</v>
      </c>
      <c r="I226" s="179">
        <f t="shared" si="1319"/>
        <v>0</v>
      </c>
      <c r="J226" s="179">
        <f t="shared" si="1319"/>
        <v>0</v>
      </c>
      <c r="K226" s="179">
        <f t="shared" ref="K226" si="1320">SUM(K227:K231)</f>
        <v>0</v>
      </c>
      <c r="L226" s="179"/>
      <c r="M226" s="206"/>
      <c r="N226" s="184">
        <f t="shared" ref="N226:Q226" si="1321">SUM(N227:N231)</f>
        <v>0</v>
      </c>
      <c r="O226" s="179">
        <f t="shared" si="1321"/>
        <v>0</v>
      </c>
      <c r="P226" s="179">
        <f t="shared" si="1321"/>
        <v>0</v>
      </c>
      <c r="Q226" s="179">
        <f t="shared" si="1321"/>
        <v>0</v>
      </c>
      <c r="R226" s="179"/>
      <c r="S226" s="179"/>
      <c r="T226" s="184">
        <f t="shared" ref="T226" si="1322">SUM(T227:T231)</f>
        <v>0</v>
      </c>
      <c r="U226" s="179"/>
      <c r="V226" s="179">
        <f t="shared" ref="V226" si="1323">SUM(V227:V231)</f>
        <v>0</v>
      </c>
      <c r="W226" s="179"/>
      <c r="X226" s="179">
        <f t="shared" ref="X226" si="1324">SUM(X227:X231)</f>
        <v>0</v>
      </c>
      <c r="Y226" s="206"/>
      <c r="Z226" s="179">
        <f t="shared" si="1184"/>
        <v>0</v>
      </c>
      <c r="AA226" s="206"/>
      <c r="AB226" s="179"/>
      <c r="AC226" s="179"/>
      <c r="AD226" s="179"/>
      <c r="AE226" s="179"/>
      <c r="AF226" s="232"/>
      <c r="AG226" s="224"/>
      <c r="AH226" s="217"/>
      <c r="AI226" s="179">
        <f t="shared" ref="AI226:AL226" si="1325">SUM(AI227:AI231)</f>
        <v>0</v>
      </c>
      <c r="AJ226" s="179">
        <f t="shared" si="1325"/>
        <v>0</v>
      </c>
      <c r="AK226" s="179">
        <f t="shared" si="1325"/>
        <v>0</v>
      </c>
      <c r="AL226" s="179">
        <f t="shared" si="1325"/>
        <v>0</v>
      </c>
      <c r="AM226" s="179"/>
      <c r="AN226" s="179"/>
      <c r="AO226" s="232"/>
      <c r="AP226" s="224"/>
      <c r="AQ226" s="217"/>
      <c r="AR226" s="179">
        <f t="shared" ref="AR226:AU226" si="1326">SUM(AR227:AR231)</f>
        <v>0</v>
      </c>
      <c r="AS226" s="179">
        <f t="shared" si="1326"/>
        <v>0</v>
      </c>
      <c r="AT226" s="179">
        <f t="shared" si="1326"/>
        <v>0</v>
      </c>
      <c r="AU226" s="179">
        <f t="shared" si="1326"/>
        <v>0</v>
      </c>
      <c r="AV226" s="179"/>
      <c r="AW226" s="179"/>
      <c r="AX226" s="179">
        <f>SUM(AX227:AX231)</f>
        <v>0</v>
      </c>
      <c r="AY226" s="179"/>
      <c r="AZ226" s="179">
        <f>SUM(AZ227:AZ231)</f>
        <v>0</v>
      </c>
      <c r="BA226" s="179"/>
      <c r="BB226" s="179">
        <f>SUM(BB227:BB231)</f>
        <v>0</v>
      </c>
      <c r="BC226" s="179"/>
      <c r="BD226" s="179">
        <f t="shared" ref="BD226" si="1327">SUM(BD227:BD231)</f>
        <v>0</v>
      </c>
      <c r="BE226" s="179"/>
      <c r="BF226" s="179"/>
      <c r="BG226" s="179"/>
      <c r="BH226" s="179"/>
      <c r="BI226" s="179"/>
      <c r="BJ226" s="78"/>
      <c r="BK226" s="78"/>
      <c r="BL226" s="232"/>
      <c r="BM226" s="224"/>
      <c r="BN226" s="217"/>
      <c r="BO226" s="179">
        <f t="shared" ref="BO226:BR226" si="1328">SUM(BO227:BO231)</f>
        <v>0</v>
      </c>
      <c r="BP226" s="179">
        <f t="shared" si="1328"/>
        <v>0</v>
      </c>
      <c r="BQ226" s="179">
        <f t="shared" si="1328"/>
        <v>0</v>
      </c>
      <c r="BR226" s="179">
        <f t="shared" si="1328"/>
        <v>0</v>
      </c>
      <c r="BS226" s="179"/>
      <c r="BT226" s="78"/>
      <c r="BU226" s="232"/>
      <c r="BV226" s="224"/>
      <c r="BW226" s="217"/>
      <c r="BX226" s="179">
        <f t="shared" ref="BX226:CA226" si="1329">SUM(BX227:BX231)</f>
        <v>0</v>
      </c>
      <c r="BY226" s="179">
        <f t="shared" si="1329"/>
        <v>0</v>
      </c>
      <c r="BZ226" s="179">
        <f t="shared" si="1329"/>
        <v>0</v>
      </c>
      <c r="CA226" s="179">
        <f t="shared" si="1329"/>
        <v>0</v>
      </c>
      <c r="CB226" s="179"/>
      <c r="CC226" s="78"/>
      <c r="CD226" s="179">
        <f>SUM(CD227:CD231)</f>
        <v>0</v>
      </c>
      <c r="CE226" s="179">
        <f>SUM(CE227:CE231)</f>
        <v>0</v>
      </c>
      <c r="CF226" s="179">
        <f>SUM(CF227:CF231)</f>
        <v>0</v>
      </c>
      <c r="CG226" s="179">
        <f t="shared" ref="CG226" si="1330">SUM(CG227:CG231)</f>
        <v>0</v>
      </c>
      <c r="CH226" s="179"/>
      <c r="CI226" s="78"/>
      <c r="CJ226" s="184">
        <f>SUM(CJ227:CJ231)</f>
        <v>0</v>
      </c>
      <c r="CK226" s="179"/>
      <c r="CL226" s="179">
        <f>SUM(CL227:CL231)</f>
        <v>0</v>
      </c>
      <c r="CM226" s="179"/>
      <c r="CN226" s="179">
        <f>SUM(CN227:CN231)</f>
        <v>0</v>
      </c>
      <c r="CO226" s="179"/>
      <c r="CP226" s="179">
        <f t="shared" ref="CP226" si="1331">SUM(CP227:CP231)</f>
        <v>0</v>
      </c>
      <c r="CQ226" s="179"/>
      <c r="CR226" s="179"/>
    </row>
    <row r="227" spans="1:96" x14ac:dyDescent="0.35">
      <c r="B227" s="201" t="s">
        <v>191</v>
      </c>
      <c r="C227" s="207"/>
      <c r="D227" s="243"/>
      <c r="E227" s="244"/>
      <c r="F227" s="245"/>
      <c r="G227" s="246"/>
      <c r="H227" s="247"/>
      <c r="I227" s="247"/>
      <c r="J227" s="248"/>
      <c r="K227" s="265">
        <f>F227*G227</f>
        <v>0</v>
      </c>
      <c r="L227" s="180"/>
      <c r="M227" s="207"/>
      <c r="N227" s="248"/>
      <c r="O227" s="248"/>
      <c r="P227" s="248"/>
      <c r="Q227" s="186">
        <f t="shared" ref="Q227:Q231" si="1332">SUM(N227:P227)</f>
        <v>0</v>
      </c>
      <c r="R227" s="180"/>
      <c r="S227" s="179"/>
      <c r="T227" s="248"/>
      <c r="U227" s="187"/>
      <c r="V227" s="248"/>
      <c r="W227" s="187"/>
      <c r="X227" s="248"/>
      <c r="Y227" s="264"/>
      <c r="Z227" s="186">
        <f t="shared" si="1184"/>
        <v>0</v>
      </c>
      <c r="AA227" s="264"/>
      <c r="AB227" s="180"/>
      <c r="AC227" s="180"/>
      <c r="AD227" s="180"/>
      <c r="AE227" s="179"/>
      <c r="AF227" s="233">
        <f>BL227</f>
        <v>0</v>
      </c>
      <c r="AG227" s="225">
        <f t="shared" ref="AG227:AG231" si="1333">BM227</f>
        <v>0</v>
      </c>
      <c r="AH227" s="234">
        <f t="shared" ref="AH227:AH231" si="1334">BN227</f>
        <v>0</v>
      </c>
      <c r="AI227" s="185">
        <f t="shared" ref="AI227:AI231" si="1335">BO227</f>
        <v>0</v>
      </c>
      <c r="AJ227" s="185">
        <f t="shared" ref="AJ227:AJ231" si="1336">BP227</f>
        <v>0</v>
      </c>
      <c r="AK227" s="186">
        <f t="shared" ref="AK227:AK231" si="1337">BQ227</f>
        <v>0</v>
      </c>
      <c r="AL227" s="186">
        <f t="shared" ref="AL227:AL231" si="1338">SUM(AI227:AK227)</f>
        <v>0</v>
      </c>
      <c r="AM227" s="180"/>
      <c r="AN227" s="180"/>
      <c r="AO227" s="233">
        <f>BU227</f>
        <v>0</v>
      </c>
      <c r="AP227" s="225">
        <f t="shared" ref="AP227:AP231" si="1339">BV227</f>
        <v>0</v>
      </c>
      <c r="AQ227" s="234">
        <f t="shared" ref="AQ227:AQ231" si="1340">BW227</f>
        <v>0</v>
      </c>
      <c r="AR227" s="185">
        <f t="shared" ref="AR227:AR231" si="1341">BX227</f>
        <v>0</v>
      </c>
      <c r="AS227" s="185">
        <f t="shared" ref="AS227:AS231" si="1342">BY227</f>
        <v>0</v>
      </c>
      <c r="AT227" s="186">
        <f t="shared" ref="AT227:AT231" si="1343">BZ227</f>
        <v>0</v>
      </c>
      <c r="AU227" s="186">
        <f t="shared" ref="AU227:AU231" si="1344">SUM(AR227:AT227)</f>
        <v>0</v>
      </c>
      <c r="AV227" s="180"/>
      <c r="AW227" s="180"/>
      <c r="AX227" s="186">
        <f>T227+AI227+AR227</f>
        <v>0</v>
      </c>
      <c r="AY227" s="187"/>
      <c r="AZ227" s="185">
        <f>V227+AJ227+AS227</f>
        <v>0</v>
      </c>
      <c r="BA227" s="187"/>
      <c r="BB227" s="186">
        <f>X227+AK227+AT227</f>
        <v>0</v>
      </c>
      <c r="BC227" s="187"/>
      <c r="BD227" s="186">
        <f t="shared" ref="BD227:BD231" si="1345">SUM(AX227:BB227)</f>
        <v>0</v>
      </c>
      <c r="BE227" s="187"/>
      <c r="BF227" s="180"/>
      <c r="BG227" s="180"/>
      <c r="BH227" s="180"/>
      <c r="BI227" s="180"/>
      <c r="BL227" s="244"/>
      <c r="BM227" s="245"/>
      <c r="BN227" s="246"/>
      <c r="BO227" s="247"/>
      <c r="BP227" s="247"/>
      <c r="BQ227" s="248"/>
      <c r="BR227" s="265">
        <f>BM227*BN227</f>
        <v>0</v>
      </c>
      <c r="BS227" s="180"/>
      <c r="BU227" s="244"/>
      <c r="BV227" s="245"/>
      <c r="BW227" s="246"/>
      <c r="BX227" s="247"/>
      <c r="BY227" s="247"/>
      <c r="BZ227" s="248"/>
      <c r="CA227" s="265">
        <f>BV227*BW227</f>
        <v>0</v>
      </c>
      <c r="CB227" s="180"/>
      <c r="CD227" s="186">
        <f t="shared" ref="CD227:CF231" si="1346">H227+BO227+BX227</f>
        <v>0</v>
      </c>
      <c r="CE227" s="185">
        <f t="shared" si="1346"/>
        <v>0</v>
      </c>
      <c r="CF227" s="186">
        <f t="shared" si="1346"/>
        <v>0</v>
      </c>
      <c r="CG227" s="186">
        <f t="shared" ref="CG227:CG231" si="1347">SUM(CD227:CF227)</f>
        <v>0</v>
      </c>
      <c r="CH227" s="180"/>
      <c r="CJ227" s="186">
        <f>T227+BO227+BX227</f>
        <v>0</v>
      </c>
      <c r="CK227" s="187"/>
      <c r="CL227" s="186">
        <f>V227+BP227+BY227</f>
        <v>0</v>
      </c>
      <c r="CM227" s="187"/>
      <c r="CN227" s="186">
        <f>X227+BQ227+BZ227</f>
        <v>0</v>
      </c>
      <c r="CO227" s="187"/>
      <c r="CP227" s="186">
        <f>CJ227+CL227+CN227</f>
        <v>0</v>
      </c>
      <c r="CQ227" s="187"/>
      <c r="CR227" s="180"/>
    </row>
    <row r="228" spans="1:96" x14ac:dyDescent="0.35">
      <c r="B228" s="201" t="s">
        <v>191</v>
      </c>
      <c r="C228" s="207"/>
      <c r="D228" s="243"/>
      <c r="E228" s="244"/>
      <c r="F228" s="245"/>
      <c r="G228" s="246"/>
      <c r="H228" s="247"/>
      <c r="I228" s="247"/>
      <c r="J228" s="248"/>
      <c r="K228" s="265">
        <f>F228*G228</f>
        <v>0</v>
      </c>
      <c r="L228" s="180"/>
      <c r="M228" s="207"/>
      <c r="N228" s="248"/>
      <c r="O228" s="248"/>
      <c r="P228" s="248"/>
      <c r="Q228" s="186">
        <f t="shared" si="1332"/>
        <v>0</v>
      </c>
      <c r="R228" s="180"/>
      <c r="S228" s="179"/>
      <c r="T228" s="248"/>
      <c r="U228" s="187"/>
      <c r="V228" s="248"/>
      <c r="W228" s="187"/>
      <c r="X228" s="248"/>
      <c r="Y228" s="264"/>
      <c r="Z228" s="186">
        <f t="shared" si="1184"/>
        <v>0</v>
      </c>
      <c r="AA228" s="264"/>
      <c r="AB228" s="180"/>
      <c r="AC228" s="180"/>
      <c r="AD228" s="180"/>
      <c r="AE228" s="179"/>
      <c r="AF228" s="233">
        <f t="shared" ref="AF228:AF231" si="1348">BL228</f>
        <v>0</v>
      </c>
      <c r="AG228" s="225">
        <f t="shared" si="1333"/>
        <v>0</v>
      </c>
      <c r="AH228" s="234">
        <f t="shared" si="1334"/>
        <v>0</v>
      </c>
      <c r="AI228" s="185">
        <f t="shared" si="1335"/>
        <v>0</v>
      </c>
      <c r="AJ228" s="185">
        <f t="shared" si="1336"/>
        <v>0</v>
      </c>
      <c r="AK228" s="186">
        <f t="shared" si="1337"/>
        <v>0</v>
      </c>
      <c r="AL228" s="186">
        <f t="shared" si="1338"/>
        <v>0</v>
      </c>
      <c r="AM228" s="180"/>
      <c r="AN228" s="180"/>
      <c r="AO228" s="233">
        <f t="shared" ref="AO228:AO231" si="1349">BU228</f>
        <v>0</v>
      </c>
      <c r="AP228" s="225">
        <f t="shared" si="1339"/>
        <v>0</v>
      </c>
      <c r="AQ228" s="234">
        <f t="shared" si="1340"/>
        <v>0</v>
      </c>
      <c r="AR228" s="185">
        <f t="shared" si="1341"/>
        <v>0</v>
      </c>
      <c r="AS228" s="185">
        <f t="shared" si="1342"/>
        <v>0</v>
      </c>
      <c r="AT228" s="186">
        <f t="shared" si="1343"/>
        <v>0</v>
      </c>
      <c r="AU228" s="186">
        <f t="shared" si="1344"/>
        <v>0</v>
      </c>
      <c r="AV228" s="180"/>
      <c r="AW228" s="180"/>
      <c r="AX228" s="186">
        <f>T228+AI228+AR228</f>
        <v>0</v>
      </c>
      <c r="AY228" s="187"/>
      <c r="AZ228" s="185">
        <f>V228+AJ228+AS228</f>
        <v>0</v>
      </c>
      <c r="BA228" s="187"/>
      <c r="BB228" s="186">
        <f>X228+AK228+AT228</f>
        <v>0</v>
      </c>
      <c r="BC228" s="187"/>
      <c r="BD228" s="186">
        <f t="shared" si="1345"/>
        <v>0</v>
      </c>
      <c r="BE228" s="187"/>
      <c r="BF228" s="180"/>
      <c r="BG228" s="180"/>
      <c r="BH228" s="180"/>
      <c r="BI228" s="180"/>
      <c r="BL228" s="244"/>
      <c r="BM228" s="245"/>
      <c r="BN228" s="246"/>
      <c r="BO228" s="247"/>
      <c r="BP228" s="247"/>
      <c r="BQ228" s="248"/>
      <c r="BR228" s="265">
        <f>BM228*BN228</f>
        <v>0</v>
      </c>
      <c r="BS228" s="180"/>
      <c r="BU228" s="244"/>
      <c r="BV228" s="245"/>
      <c r="BW228" s="246"/>
      <c r="BX228" s="247"/>
      <c r="BY228" s="247"/>
      <c r="BZ228" s="248"/>
      <c r="CA228" s="265">
        <f>BV228*BW228</f>
        <v>0</v>
      </c>
      <c r="CB228" s="180"/>
      <c r="CD228" s="186">
        <f t="shared" si="1346"/>
        <v>0</v>
      </c>
      <c r="CE228" s="185">
        <f t="shared" si="1346"/>
        <v>0</v>
      </c>
      <c r="CF228" s="186">
        <f t="shared" si="1346"/>
        <v>0</v>
      </c>
      <c r="CG228" s="186">
        <f t="shared" si="1347"/>
        <v>0</v>
      </c>
      <c r="CH228" s="180"/>
      <c r="CJ228" s="186">
        <f>T228+BO228+BX228</f>
        <v>0</v>
      </c>
      <c r="CK228" s="187"/>
      <c r="CL228" s="186">
        <f>V228+BP228+BY228</f>
        <v>0</v>
      </c>
      <c r="CM228" s="187"/>
      <c r="CN228" s="186">
        <f>X228+BQ228+BZ228</f>
        <v>0</v>
      </c>
      <c r="CO228" s="187"/>
      <c r="CP228" s="186">
        <f t="shared" ref="CP228:CP231" si="1350">CJ228+CL228+CN228</f>
        <v>0</v>
      </c>
      <c r="CQ228" s="187"/>
      <c r="CR228" s="180"/>
    </row>
    <row r="229" spans="1:96" x14ac:dyDescent="0.35">
      <c r="B229" s="201" t="s">
        <v>191</v>
      </c>
      <c r="C229" s="207"/>
      <c r="D229" s="243"/>
      <c r="E229" s="244"/>
      <c r="F229" s="245"/>
      <c r="G229" s="246"/>
      <c r="H229" s="247"/>
      <c r="I229" s="247"/>
      <c r="J229" s="248"/>
      <c r="K229" s="265">
        <f t="shared" ref="K229:K231" si="1351">F229*G229</f>
        <v>0</v>
      </c>
      <c r="L229" s="180"/>
      <c r="M229" s="207"/>
      <c r="N229" s="248"/>
      <c r="O229" s="248"/>
      <c r="P229" s="248"/>
      <c r="Q229" s="186">
        <f t="shared" si="1332"/>
        <v>0</v>
      </c>
      <c r="R229" s="180"/>
      <c r="S229" s="179"/>
      <c r="T229" s="248"/>
      <c r="U229" s="187"/>
      <c r="V229" s="248"/>
      <c r="W229" s="187"/>
      <c r="X229" s="248"/>
      <c r="Y229" s="264"/>
      <c r="Z229" s="186">
        <f t="shared" si="1184"/>
        <v>0</v>
      </c>
      <c r="AA229" s="264"/>
      <c r="AB229" s="180"/>
      <c r="AC229" s="180"/>
      <c r="AD229" s="180"/>
      <c r="AE229" s="179"/>
      <c r="AF229" s="233">
        <f t="shared" si="1348"/>
        <v>0</v>
      </c>
      <c r="AG229" s="225">
        <f t="shared" si="1333"/>
        <v>0</v>
      </c>
      <c r="AH229" s="234">
        <f t="shared" si="1334"/>
        <v>0</v>
      </c>
      <c r="AI229" s="185">
        <f t="shared" si="1335"/>
        <v>0</v>
      </c>
      <c r="AJ229" s="185">
        <f t="shared" si="1336"/>
        <v>0</v>
      </c>
      <c r="AK229" s="186">
        <f t="shared" si="1337"/>
        <v>0</v>
      </c>
      <c r="AL229" s="186">
        <f t="shared" si="1338"/>
        <v>0</v>
      </c>
      <c r="AM229" s="180"/>
      <c r="AN229" s="180"/>
      <c r="AO229" s="233">
        <f t="shared" si="1349"/>
        <v>0</v>
      </c>
      <c r="AP229" s="225">
        <f t="shared" si="1339"/>
        <v>0</v>
      </c>
      <c r="AQ229" s="234">
        <f t="shared" si="1340"/>
        <v>0</v>
      </c>
      <c r="AR229" s="185">
        <f t="shared" si="1341"/>
        <v>0</v>
      </c>
      <c r="AS229" s="185">
        <f t="shared" si="1342"/>
        <v>0</v>
      </c>
      <c r="AT229" s="186">
        <f t="shared" si="1343"/>
        <v>0</v>
      </c>
      <c r="AU229" s="186">
        <f t="shared" si="1344"/>
        <v>0</v>
      </c>
      <c r="AV229" s="180"/>
      <c r="AW229" s="180"/>
      <c r="AX229" s="186">
        <f>T229+AI229+AR229</f>
        <v>0</v>
      </c>
      <c r="AY229" s="187"/>
      <c r="AZ229" s="185">
        <f>V229+AJ229+AS229</f>
        <v>0</v>
      </c>
      <c r="BA229" s="187"/>
      <c r="BB229" s="186">
        <f>X229+AK229+AT229</f>
        <v>0</v>
      </c>
      <c r="BC229" s="187"/>
      <c r="BD229" s="186">
        <f t="shared" si="1345"/>
        <v>0</v>
      </c>
      <c r="BE229" s="187"/>
      <c r="BF229" s="180"/>
      <c r="BG229" s="180"/>
      <c r="BH229" s="180"/>
      <c r="BI229" s="180"/>
      <c r="BL229" s="244"/>
      <c r="BM229" s="245"/>
      <c r="BN229" s="246"/>
      <c r="BO229" s="247"/>
      <c r="BP229" s="247"/>
      <c r="BQ229" s="248"/>
      <c r="BR229" s="265">
        <f t="shared" ref="BR229:BR231" si="1352">BM229*BN229</f>
        <v>0</v>
      </c>
      <c r="BS229" s="180"/>
      <c r="BU229" s="244"/>
      <c r="BV229" s="245"/>
      <c r="BW229" s="246"/>
      <c r="BX229" s="247"/>
      <c r="BY229" s="247"/>
      <c r="BZ229" s="248"/>
      <c r="CA229" s="265">
        <f t="shared" ref="CA229:CA231" si="1353">BV229*BW229</f>
        <v>0</v>
      </c>
      <c r="CB229" s="180"/>
      <c r="CD229" s="186">
        <f t="shared" si="1346"/>
        <v>0</v>
      </c>
      <c r="CE229" s="185">
        <f t="shared" si="1346"/>
        <v>0</v>
      </c>
      <c r="CF229" s="186">
        <f t="shared" si="1346"/>
        <v>0</v>
      </c>
      <c r="CG229" s="186">
        <f t="shared" si="1347"/>
        <v>0</v>
      </c>
      <c r="CH229" s="180"/>
      <c r="CJ229" s="186">
        <f>T229+BO229+BX229</f>
        <v>0</v>
      </c>
      <c r="CK229" s="187"/>
      <c r="CL229" s="186">
        <f>V229+BP229+BY229</f>
        <v>0</v>
      </c>
      <c r="CM229" s="187"/>
      <c r="CN229" s="186">
        <f>X229+BQ229+BZ229</f>
        <v>0</v>
      </c>
      <c r="CO229" s="187"/>
      <c r="CP229" s="186">
        <f t="shared" si="1350"/>
        <v>0</v>
      </c>
      <c r="CQ229" s="187"/>
      <c r="CR229" s="180"/>
    </row>
    <row r="230" spans="1:96" x14ac:dyDescent="0.35">
      <c r="B230" s="201" t="s">
        <v>191</v>
      </c>
      <c r="C230" s="207"/>
      <c r="D230" s="243"/>
      <c r="E230" s="244"/>
      <c r="F230" s="245"/>
      <c r="G230" s="246"/>
      <c r="H230" s="247"/>
      <c r="I230" s="247"/>
      <c r="J230" s="248"/>
      <c r="K230" s="265">
        <f t="shared" si="1351"/>
        <v>0</v>
      </c>
      <c r="L230" s="180"/>
      <c r="M230" s="207"/>
      <c r="N230" s="248"/>
      <c r="O230" s="248"/>
      <c r="P230" s="248"/>
      <c r="Q230" s="186">
        <f t="shared" si="1332"/>
        <v>0</v>
      </c>
      <c r="R230" s="180"/>
      <c r="S230" s="179"/>
      <c r="T230" s="248"/>
      <c r="U230" s="187"/>
      <c r="V230" s="248"/>
      <c r="W230" s="187"/>
      <c r="X230" s="248"/>
      <c r="Y230" s="264"/>
      <c r="Z230" s="186">
        <f t="shared" si="1184"/>
        <v>0</v>
      </c>
      <c r="AA230" s="264"/>
      <c r="AB230" s="180"/>
      <c r="AC230" s="180"/>
      <c r="AD230" s="180"/>
      <c r="AE230" s="179"/>
      <c r="AF230" s="233">
        <f t="shared" si="1348"/>
        <v>0</v>
      </c>
      <c r="AG230" s="225">
        <f t="shared" si="1333"/>
        <v>0</v>
      </c>
      <c r="AH230" s="234">
        <f t="shared" si="1334"/>
        <v>0</v>
      </c>
      <c r="AI230" s="185">
        <f t="shared" si="1335"/>
        <v>0</v>
      </c>
      <c r="AJ230" s="185">
        <f t="shared" si="1336"/>
        <v>0</v>
      </c>
      <c r="AK230" s="186">
        <f t="shared" si="1337"/>
        <v>0</v>
      </c>
      <c r="AL230" s="186">
        <f t="shared" si="1338"/>
        <v>0</v>
      </c>
      <c r="AM230" s="180"/>
      <c r="AN230" s="180"/>
      <c r="AO230" s="233">
        <f t="shared" si="1349"/>
        <v>0</v>
      </c>
      <c r="AP230" s="225">
        <f t="shared" si="1339"/>
        <v>0</v>
      </c>
      <c r="AQ230" s="234">
        <f t="shared" si="1340"/>
        <v>0</v>
      </c>
      <c r="AR230" s="185">
        <f t="shared" si="1341"/>
        <v>0</v>
      </c>
      <c r="AS230" s="185">
        <f t="shared" si="1342"/>
        <v>0</v>
      </c>
      <c r="AT230" s="186">
        <f t="shared" si="1343"/>
        <v>0</v>
      </c>
      <c r="AU230" s="186">
        <f t="shared" si="1344"/>
        <v>0</v>
      </c>
      <c r="AV230" s="180"/>
      <c r="AW230" s="180"/>
      <c r="AX230" s="186">
        <f>T230+AI230+AR230</f>
        <v>0</v>
      </c>
      <c r="AY230" s="187"/>
      <c r="AZ230" s="185">
        <f>V230+AJ230+AS230</f>
        <v>0</v>
      </c>
      <c r="BA230" s="187"/>
      <c r="BB230" s="186">
        <f>X230+AK230+AT230</f>
        <v>0</v>
      </c>
      <c r="BC230" s="187"/>
      <c r="BD230" s="186">
        <f t="shared" si="1345"/>
        <v>0</v>
      </c>
      <c r="BE230" s="187"/>
      <c r="BF230" s="180"/>
      <c r="BG230" s="180"/>
      <c r="BH230" s="180"/>
      <c r="BI230" s="180"/>
      <c r="BL230" s="244"/>
      <c r="BM230" s="245"/>
      <c r="BN230" s="246"/>
      <c r="BO230" s="247"/>
      <c r="BP230" s="247"/>
      <c r="BQ230" s="248"/>
      <c r="BR230" s="265">
        <f t="shared" si="1352"/>
        <v>0</v>
      </c>
      <c r="BS230" s="180"/>
      <c r="BU230" s="244"/>
      <c r="BV230" s="245"/>
      <c r="BW230" s="246"/>
      <c r="BX230" s="247"/>
      <c r="BY230" s="247"/>
      <c r="BZ230" s="248"/>
      <c r="CA230" s="265">
        <f t="shared" si="1353"/>
        <v>0</v>
      </c>
      <c r="CB230" s="180"/>
      <c r="CD230" s="186">
        <f t="shared" si="1346"/>
        <v>0</v>
      </c>
      <c r="CE230" s="185">
        <f t="shared" si="1346"/>
        <v>0</v>
      </c>
      <c r="CF230" s="186">
        <f t="shared" si="1346"/>
        <v>0</v>
      </c>
      <c r="CG230" s="186">
        <f t="shared" si="1347"/>
        <v>0</v>
      </c>
      <c r="CH230" s="180"/>
      <c r="CJ230" s="186">
        <f>T230+BO230+BX230</f>
        <v>0</v>
      </c>
      <c r="CK230" s="187"/>
      <c r="CL230" s="186">
        <f>V230+BP230+BY230</f>
        <v>0</v>
      </c>
      <c r="CM230" s="187"/>
      <c r="CN230" s="186">
        <f>X230+BQ230+BZ230</f>
        <v>0</v>
      </c>
      <c r="CO230" s="187"/>
      <c r="CP230" s="186">
        <f t="shared" si="1350"/>
        <v>0</v>
      </c>
      <c r="CQ230" s="187"/>
      <c r="CR230" s="180"/>
    </row>
    <row r="231" spans="1:96" x14ac:dyDescent="0.35">
      <c r="B231" s="201" t="s">
        <v>191</v>
      </c>
      <c r="C231" s="207"/>
      <c r="D231" s="243"/>
      <c r="E231" s="244"/>
      <c r="F231" s="245"/>
      <c r="G231" s="246"/>
      <c r="H231" s="247"/>
      <c r="I231" s="247"/>
      <c r="J231" s="248"/>
      <c r="K231" s="265">
        <f t="shared" si="1351"/>
        <v>0</v>
      </c>
      <c r="L231" s="180"/>
      <c r="M231" s="207"/>
      <c r="N231" s="248"/>
      <c r="O231" s="248"/>
      <c r="P231" s="248"/>
      <c r="Q231" s="186">
        <f t="shared" si="1332"/>
        <v>0</v>
      </c>
      <c r="R231" s="180"/>
      <c r="S231" s="179"/>
      <c r="T231" s="248"/>
      <c r="U231" s="187"/>
      <c r="V231" s="248"/>
      <c r="W231" s="187"/>
      <c r="X231" s="248"/>
      <c r="Y231" s="264"/>
      <c r="Z231" s="186">
        <f t="shared" si="1184"/>
        <v>0</v>
      </c>
      <c r="AA231" s="264"/>
      <c r="AB231" s="180"/>
      <c r="AC231" s="180"/>
      <c r="AD231" s="180"/>
      <c r="AE231" s="179"/>
      <c r="AF231" s="233">
        <f t="shared" si="1348"/>
        <v>0</v>
      </c>
      <c r="AG231" s="225">
        <f t="shared" si="1333"/>
        <v>0</v>
      </c>
      <c r="AH231" s="234">
        <f t="shared" si="1334"/>
        <v>0</v>
      </c>
      <c r="AI231" s="185">
        <f t="shared" si="1335"/>
        <v>0</v>
      </c>
      <c r="AJ231" s="185">
        <f t="shared" si="1336"/>
        <v>0</v>
      </c>
      <c r="AK231" s="186">
        <f t="shared" si="1337"/>
        <v>0</v>
      </c>
      <c r="AL231" s="186">
        <f t="shared" si="1338"/>
        <v>0</v>
      </c>
      <c r="AM231" s="180"/>
      <c r="AN231" s="180"/>
      <c r="AO231" s="233">
        <f t="shared" si="1349"/>
        <v>0</v>
      </c>
      <c r="AP231" s="225">
        <f t="shared" si="1339"/>
        <v>0</v>
      </c>
      <c r="AQ231" s="234">
        <f t="shared" si="1340"/>
        <v>0</v>
      </c>
      <c r="AR231" s="185">
        <f t="shared" si="1341"/>
        <v>0</v>
      </c>
      <c r="AS231" s="185">
        <f t="shared" si="1342"/>
        <v>0</v>
      </c>
      <c r="AT231" s="186">
        <f t="shared" si="1343"/>
        <v>0</v>
      </c>
      <c r="AU231" s="186">
        <f t="shared" si="1344"/>
        <v>0</v>
      </c>
      <c r="AV231" s="180"/>
      <c r="AW231" s="180"/>
      <c r="AX231" s="186">
        <f>T231+AI231+AR231</f>
        <v>0</v>
      </c>
      <c r="AY231" s="187"/>
      <c r="AZ231" s="185">
        <f>V231+AJ231+AS231</f>
        <v>0</v>
      </c>
      <c r="BA231" s="187"/>
      <c r="BB231" s="186">
        <f>X231+AK231+AT231</f>
        <v>0</v>
      </c>
      <c r="BC231" s="187"/>
      <c r="BD231" s="186">
        <f t="shared" si="1345"/>
        <v>0</v>
      </c>
      <c r="BE231" s="187"/>
      <c r="BF231" s="180"/>
      <c r="BG231" s="180"/>
      <c r="BH231" s="180"/>
      <c r="BI231" s="180"/>
      <c r="BL231" s="244"/>
      <c r="BM231" s="245"/>
      <c r="BN231" s="246"/>
      <c r="BO231" s="247"/>
      <c r="BP231" s="247"/>
      <c r="BQ231" s="248"/>
      <c r="BR231" s="265">
        <f t="shared" si="1352"/>
        <v>0</v>
      </c>
      <c r="BS231" s="180"/>
      <c r="BU231" s="244"/>
      <c r="BV231" s="245"/>
      <c r="BW231" s="246"/>
      <c r="BX231" s="247"/>
      <c r="BY231" s="247"/>
      <c r="BZ231" s="248"/>
      <c r="CA231" s="265">
        <f t="shared" si="1353"/>
        <v>0</v>
      </c>
      <c r="CB231" s="180"/>
      <c r="CD231" s="186">
        <f t="shared" si="1346"/>
        <v>0</v>
      </c>
      <c r="CE231" s="185">
        <f t="shared" si="1346"/>
        <v>0</v>
      </c>
      <c r="CF231" s="186">
        <f t="shared" si="1346"/>
        <v>0</v>
      </c>
      <c r="CG231" s="186">
        <f t="shared" si="1347"/>
        <v>0</v>
      </c>
      <c r="CH231" s="180"/>
      <c r="CJ231" s="186">
        <f>T231+BO231+BX231</f>
        <v>0</v>
      </c>
      <c r="CK231" s="187"/>
      <c r="CL231" s="186">
        <f>V231+BP231+BY231</f>
        <v>0</v>
      </c>
      <c r="CM231" s="187"/>
      <c r="CN231" s="186">
        <f>X231+BQ231+BZ231</f>
        <v>0</v>
      </c>
      <c r="CO231" s="187"/>
      <c r="CP231" s="186">
        <f t="shared" si="1350"/>
        <v>0</v>
      </c>
      <c r="CQ231" s="187"/>
      <c r="CR231" s="180"/>
    </row>
    <row r="232" spans="1:96" x14ac:dyDescent="0.35">
      <c r="C232" s="206"/>
      <c r="H232" s="159"/>
      <c r="I232" s="159"/>
      <c r="J232" s="159"/>
      <c r="K232" s="179"/>
      <c r="L232" s="179"/>
      <c r="M232" s="206"/>
      <c r="N232" s="159"/>
      <c r="O232" s="159"/>
      <c r="P232" s="159"/>
      <c r="Q232" s="179"/>
      <c r="R232" s="179"/>
      <c r="S232" s="179"/>
      <c r="T232" s="159"/>
      <c r="U232" s="159"/>
      <c r="V232" s="159"/>
      <c r="W232" s="159"/>
      <c r="X232" s="159"/>
      <c r="Y232" s="207"/>
      <c r="Z232" s="179"/>
      <c r="AA232" s="207"/>
      <c r="AB232" s="179"/>
      <c r="AC232" s="179"/>
      <c r="AD232" s="179"/>
      <c r="AE232" s="179"/>
      <c r="AI232" s="159"/>
      <c r="AJ232" s="159"/>
      <c r="AK232" s="159"/>
      <c r="AL232" s="179"/>
      <c r="AM232" s="179"/>
      <c r="AN232" s="179"/>
      <c r="AR232" s="159"/>
      <c r="AS232" s="159"/>
      <c r="AT232" s="159"/>
      <c r="AU232" s="179"/>
      <c r="AV232" s="179"/>
      <c r="AW232" s="179"/>
      <c r="AX232" s="159"/>
      <c r="AY232" s="159"/>
      <c r="AZ232" s="159"/>
      <c r="BA232" s="159"/>
      <c r="BB232" s="159"/>
      <c r="BC232" s="159"/>
      <c r="BD232" s="179"/>
      <c r="BE232" s="159"/>
      <c r="BF232" s="179"/>
      <c r="BG232" s="179"/>
      <c r="BH232" s="179"/>
      <c r="BI232" s="179"/>
      <c r="BO232" s="159"/>
      <c r="BP232" s="159"/>
      <c r="BQ232" s="159"/>
      <c r="BR232" s="179"/>
      <c r="BS232" s="179"/>
      <c r="BX232" s="159"/>
      <c r="BY232" s="159"/>
      <c r="BZ232" s="159"/>
      <c r="CA232" s="179"/>
      <c r="CB232" s="179"/>
      <c r="CD232" s="159"/>
      <c r="CE232" s="159"/>
      <c r="CF232" s="159"/>
      <c r="CG232" s="179"/>
      <c r="CH232" s="179"/>
      <c r="CJ232" s="159"/>
      <c r="CK232" s="159"/>
      <c r="CL232" s="159"/>
      <c r="CM232" s="159"/>
      <c r="CN232" s="159"/>
      <c r="CO232" s="159"/>
      <c r="CP232" s="179"/>
      <c r="CQ232" s="159"/>
      <c r="CR232" s="179"/>
    </row>
    <row r="233" spans="1:96" s="79" customFormat="1" x14ac:dyDescent="0.35">
      <c r="A233" s="190">
        <v>8</v>
      </c>
      <c r="B233" s="79" t="s">
        <v>99</v>
      </c>
      <c r="C233" s="205"/>
      <c r="D233" s="251"/>
      <c r="E233" s="251"/>
      <c r="F233" s="251"/>
      <c r="G233" s="251"/>
      <c r="H233" s="250">
        <f>H234+H240+H246+H252+H258</f>
        <v>6500</v>
      </c>
      <c r="I233" s="250">
        <f t="shared" ref="I233" si="1354">I234+I240+I246+I252+I258</f>
        <v>10000</v>
      </c>
      <c r="J233" s="250">
        <f t="shared" ref="J233" si="1355">J234+J240+J246+J252+J258</f>
        <v>0</v>
      </c>
      <c r="K233" s="250">
        <f t="shared" ref="K233" si="1356">K234+K240+K246+K252+K258</f>
        <v>16500</v>
      </c>
      <c r="L233" s="178"/>
      <c r="M233" s="205"/>
      <c r="N233" s="250">
        <f>N234+N240+N246+N252+N258</f>
        <v>0</v>
      </c>
      <c r="O233" s="250">
        <f t="shared" ref="O233" si="1357">O234+O240+O246+O252+O258</f>
        <v>0</v>
      </c>
      <c r="P233" s="250">
        <f t="shared" ref="P233" si="1358">P234+P240+P246+P252+P258</f>
        <v>0</v>
      </c>
      <c r="Q233" s="250">
        <f t="shared" ref="Q233" si="1359">Q234+Q240+Q246+Q252+Q258</f>
        <v>0</v>
      </c>
      <c r="R233" s="178"/>
      <c r="S233" s="179"/>
      <c r="T233" s="250">
        <f>T234+T240+T246+T252+T258</f>
        <v>0</v>
      </c>
      <c r="U233" s="249">
        <f>IFERROR((T233-H233)/H233,0)</f>
        <v>-1</v>
      </c>
      <c r="V233" s="250">
        <f>V234+V240+V246+V252+V258</f>
        <v>0</v>
      </c>
      <c r="W233" s="249">
        <f>IFERROR((V233-I233)/I233,0)</f>
        <v>-1</v>
      </c>
      <c r="X233" s="250">
        <f>X234+X240+X246+X252+X258</f>
        <v>0</v>
      </c>
      <c r="Y233" s="249">
        <f>IFERROR((X233-J233)/J233,0)</f>
        <v>0</v>
      </c>
      <c r="Z233" s="250">
        <f>Z234+Z240+Z246+Z252+Z258</f>
        <v>0</v>
      </c>
      <c r="AA233" s="249">
        <f>IFERROR((Z233-K233)/K233,0)</f>
        <v>-1</v>
      </c>
      <c r="AB233" s="268"/>
      <c r="AC233" s="186" t="s">
        <v>193</v>
      </c>
      <c r="AD233" s="178"/>
      <c r="AE233" s="179"/>
      <c r="AF233" s="251"/>
      <c r="AG233" s="251"/>
      <c r="AH233" s="251"/>
      <c r="AI233" s="250">
        <f>AI234+AI240+AI246+AI252+AI258</f>
        <v>6500</v>
      </c>
      <c r="AJ233" s="250">
        <f t="shared" ref="AJ233" si="1360">AJ234+AJ240+AJ246+AJ252+AJ258</f>
        <v>10000</v>
      </c>
      <c r="AK233" s="250">
        <f t="shared" ref="AK233" si="1361">AK234+AK240+AK246+AK252+AK258</f>
        <v>0</v>
      </c>
      <c r="AL233" s="250">
        <f t="shared" ref="AL233" si="1362">AL234+AL240+AL246+AL252+AL258</f>
        <v>16500</v>
      </c>
      <c r="AM233" s="178"/>
      <c r="AN233" s="178"/>
      <c r="AO233" s="251"/>
      <c r="AP233" s="251"/>
      <c r="AQ233" s="251"/>
      <c r="AR233" s="250">
        <f>AR234+AR240+AR246+AR252+AR258</f>
        <v>6500</v>
      </c>
      <c r="AS233" s="250">
        <f t="shared" ref="AS233" si="1363">AS234+AS240+AS246+AS252+AS258</f>
        <v>10000</v>
      </c>
      <c r="AT233" s="250">
        <f t="shared" ref="AT233" si="1364">AT234+AT240+AT246+AT252+AT258</f>
        <v>0</v>
      </c>
      <c r="AU233" s="250">
        <f t="shared" ref="AU233" si="1365">AU234+AU240+AU246+AU252+AU258</f>
        <v>16500</v>
      </c>
      <c r="AV233" s="178"/>
      <c r="AW233" s="178"/>
      <c r="AX233" s="250">
        <f>AX234+AX240+AX246+AX252+AX258</f>
        <v>13000</v>
      </c>
      <c r="AY233" s="249">
        <f>IFERROR((AX233-CD233)/CD233,0)</f>
        <v>-0.33333333333333331</v>
      </c>
      <c r="AZ233" s="250">
        <f t="shared" ref="AZ233" si="1366">AZ234+AZ240+AZ246+AZ252+AZ258</f>
        <v>20000</v>
      </c>
      <c r="BA233" s="249">
        <f>IFERROR((AZ233-CE233)/CE233,0)</f>
        <v>-0.33333333333333331</v>
      </c>
      <c r="BB233" s="250">
        <f t="shared" ref="BB233" si="1367">BB234+BB240+BB246+BB252+BB258</f>
        <v>0</v>
      </c>
      <c r="BC233" s="249">
        <f>IFERROR((BB233-CF233)/CF233,0)</f>
        <v>0</v>
      </c>
      <c r="BD233" s="250">
        <f t="shared" ref="BD233" si="1368">BD234+BD240+BD246+BD252+BD258</f>
        <v>33000</v>
      </c>
      <c r="BE233" s="249">
        <f>IFERROR((BD233-CG233)/CG233,0)</f>
        <v>-0.33333333333333331</v>
      </c>
      <c r="BF233" s="268"/>
      <c r="BG233" s="186" t="s">
        <v>193</v>
      </c>
      <c r="BH233" s="178"/>
      <c r="BI233" s="178"/>
      <c r="BJ233" s="78"/>
      <c r="BK233" s="78"/>
      <c r="BL233" s="251"/>
      <c r="BM233" s="251"/>
      <c r="BN233" s="251"/>
      <c r="BO233" s="250">
        <f>BO234+BO240+BO246+BO252+BO258</f>
        <v>6500</v>
      </c>
      <c r="BP233" s="250">
        <f t="shared" ref="BP233" si="1369">BP234+BP240+BP246+BP252+BP258</f>
        <v>10000</v>
      </c>
      <c r="BQ233" s="250">
        <f t="shared" ref="BQ233" si="1370">BQ234+BQ240+BQ246+BQ252+BQ258</f>
        <v>0</v>
      </c>
      <c r="BR233" s="250">
        <f t="shared" ref="BR233" si="1371">BR234+BR240+BR246+BR252+BR258</f>
        <v>16500</v>
      </c>
      <c r="BS233" s="178"/>
      <c r="BT233" s="78"/>
      <c r="BU233" s="251"/>
      <c r="BV233" s="251"/>
      <c r="BW233" s="251"/>
      <c r="BX233" s="250">
        <f>BX234+BX240+BX246+BX252+BX258</f>
        <v>6500</v>
      </c>
      <c r="BY233" s="250">
        <f t="shared" ref="BY233:CA233" si="1372">BY234+BY240+BY246+BY252+BY258</f>
        <v>10000</v>
      </c>
      <c r="BZ233" s="250">
        <f t="shared" si="1372"/>
        <v>0</v>
      </c>
      <c r="CA233" s="250">
        <f t="shared" si="1372"/>
        <v>16500</v>
      </c>
      <c r="CB233" s="178"/>
      <c r="CC233" s="78"/>
      <c r="CD233" s="250">
        <f>CD234+CD240+CD246+CD252+CD258</f>
        <v>19500</v>
      </c>
      <c r="CE233" s="250">
        <f t="shared" ref="CE233" si="1373">CE234+CE240+CE246+CE252+CE258</f>
        <v>30000</v>
      </c>
      <c r="CF233" s="250">
        <f t="shared" ref="CF233" si="1374">CF234+CF240+CF246+CF252+CF258</f>
        <v>0</v>
      </c>
      <c r="CG233" s="250">
        <f t="shared" ref="CG233" si="1375">CG234+CG240+CG246+CG252+CG258</f>
        <v>49500</v>
      </c>
      <c r="CH233" s="178"/>
      <c r="CI233" s="78"/>
      <c r="CJ233" s="250">
        <f>CJ234+CJ240+CJ246+CJ252+CJ258</f>
        <v>13000</v>
      </c>
      <c r="CK233" s="249">
        <f>IFERROR((CJ233-CD233)/CD233,0)</f>
        <v>-0.33333333333333331</v>
      </c>
      <c r="CL233" s="250">
        <f>CL234+CL240+CL246+CL252+CL258</f>
        <v>20000</v>
      </c>
      <c r="CM233" s="249">
        <f>IFERROR((CL233-CE233)/CE233,0)</f>
        <v>-0.33333333333333331</v>
      </c>
      <c r="CN233" s="250">
        <f>CN234+CN240+CN246+CN252+CN258</f>
        <v>0</v>
      </c>
      <c r="CO233" s="249">
        <f>IFERROR((CN233-CF233)/CF233,0)</f>
        <v>0</v>
      </c>
      <c r="CP233" s="250">
        <f>CP234+CP240+CP246+CP252+CP258</f>
        <v>33000</v>
      </c>
      <c r="CQ233" s="249">
        <f>IFERROR((CP233-CG233)/CG233,0)</f>
        <v>-0.33333333333333331</v>
      </c>
      <c r="CR233" s="178"/>
    </row>
    <row r="234" spans="1:96" s="79" customFormat="1" x14ac:dyDescent="0.35">
      <c r="A234" s="190">
        <v>8.1</v>
      </c>
      <c r="B234" s="275" t="s">
        <v>204</v>
      </c>
      <c r="C234" s="206"/>
      <c r="D234" s="202"/>
      <c r="E234" s="232"/>
      <c r="F234" s="224"/>
      <c r="G234" s="217"/>
      <c r="H234" s="203">
        <f>SUM(H235:H239)</f>
        <v>6500</v>
      </c>
      <c r="I234" s="179">
        <f t="shared" ref="I234:Q234" si="1376">SUM(I235:I239)</f>
        <v>10000</v>
      </c>
      <c r="J234" s="179">
        <f t="shared" si="1376"/>
        <v>0</v>
      </c>
      <c r="K234" s="179">
        <f t="shared" si="1376"/>
        <v>16500</v>
      </c>
      <c r="L234" s="179"/>
      <c r="M234" s="206"/>
      <c r="N234" s="203">
        <f t="shared" si="1376"/>
        <v>0</v>
      </c>
      <c r="O234" s="179">
        <f t="shared" si="1376"/>
        <v>0</v>
      </c>
      <c r="P234" s="179">
        <f t="shared" si="1376"/>
        <v>0</v>
      </c>
      <c r="Q234" s="179">
        <f t="shared" si="1376"/>
        <v>0</v>
      </c>
      <c r="R234" s="179"/>
      <c r="S234" s="179"/>
      <c r="T234" s="203">
        <f t="shared" ref="T234" si="1377">SUM(T235:T239)</f>
        <v>0</v>
      </c>
      <c r="U234" s="179"/>
      <c r="V234" s="179">
        <f t="shared" ref="V234" si="1378">SUM(V235:V239)</f>
        <v>0</v>
      </c>
      <c r="W234" s="179"/>
      <c r="X234" s="179">
        <f t="shared" ref="X234" si="1379">SUM(X235:X239)</f>
        <v>0</v>
      </c>
      <c r="Y234" s="206"/>
      <c r="Z234" s="179">
        <f t="shared" ref="Z234:Z263" si="1380">T234+V234+X234</f>
        <v>0</v>
      </c>
      <c r="AA234" s="206"/>
      <c r="AB234" s="179"/>
      <c r="AC234" s="179"/>
      <c r="AD234" s="179"/>
      <c r="AE234" s="179"/>
      <c r="AF234" s="232"/>
      <c r="AG234" s="224"/>
      <c r="AH234" s="217"/>
      <c r="AI234" s="203">
        <f t="shared" ref="AI234:AL234" si="1381">SUM(AI235:AI239)</f>
        <v>6500</v>
      </c>
      <c r="AJ234" s="179">
        <f t="shared" si="1381"/>
        <v>10000</v>
      </c>
      <c r="AK234" s="179">
        <f t="shared" si="1381"/>
        <v>0</v>
      </c>
      <c r="AL234" s="179">
        <f t="shared" si="1381"/>
        <v>16500</v>
      </c>
      <c r="AM234" s="179"/>
      <c r="AN234" s="179"/>
      <c r="AO234" s="232"/>
      <c r="AP234" s="224"/>
      <c r="AQ234" s="217"/>
      <c r="AR234" s="203">
        <f t="shared" ref="AR234:AU234" si="1382">SUM(AR235:AR239)</f>
        <v>6500</v>
      </c>
      <c r="AS234" s="179">
        <f t="shared" si="1382"/>
        <v>10000</v>
      </c>
      <c r="AT234" s="179">
        <f t="shared" si="1382"/>
        <v>0</v>
      </c>
      <c r="AU234" s="179">
        <f t="shared" si="1382"/>
        <v>16500</v>
      </c>
      <c r="AV234" s="179"/>
      <c r="AW234" s="179"/>
      <c r="AX234" s="203">
        <f>SUM(AX235:AX239)</f>
        <v>13000</v>
      </c>
      <c r="AY234" s="179"/>
      <c r="AZ234" s="179">
        <f>SUM(AZ235:AZ239)</f>
        <v>20000</v>
      </c>
      <c r="BA234" s="179"/>
      <c r="BB234" s="179">
        <f>SUM(BB235:BB239)</f>
        <v>0</v>
      </c>
      <c r="BC234" s="179"/>
      <c r="BD234" s="179">
        <f t="shared" ref="BD234" si="1383">SUM(BD235:BD239)</f>
        <v>33000</v>
      </c>
      <c r="BE234" s="179"/>
      <c r="BF234" s="179"/>
      <c r="BG234" s="179"/>
      <c r="BH234" s="179"/>
      <c r="BI234" s="179"/>
      <c r="BJ234" s="78"/>
      <c r="BK234" s="78"/>
      <c r="BL234" s="232"/>
      <c r="BM234" s="224"/>
      <c r="BN234" s="217"/>
      <c r="BO234" s="203">
        <f t="shared" ref="BO234:BR234" si="1384">SUM(BO235:BO239)</f>
        <v>6500</v>
      </c>
      <c r="BP234" s="179">
        <f t="shared" si="1384"/>
        <v>10000</v>
      </c>
      <c r="BQ234" s="179">
        <f t="shared" si="1384"/>
        <v>0</v>
      </c>
      <c r="BR234" s="179">
        <f t="shared" si="1384"/>
        <v>16500</v>
      </c>
      <c r="BS234" s="179"/>
      <c r="BT234" s="78"/>
      <c r="BU234" s="232"/>
      <c r="BV234" s="224"/>
      <c r="BW234" s="217"/>
      <c r="BX234" s="203">
        <f t="shared" ref="BX234:CA234" si="1385">SUM(BX235:BX239)</f>
        <v>6500</v>
      </c>
      <c r="BY234" s="179">
        <f t="shared" si="1385"/>
        <v>10000</v>
      </c>
      <c r="BZ234" s="179">
        <f t="shared" si="1385"/>
        <v>0</v>
      </c>
      <c r="CA234" s="179">
        <f t="shared" si="1385"/>
        <v>16500</v>
      </c>
      <c r="CB234" s="179"/>
      <c r="CC234" s="78"/>
      <c r="CD234" s="203">
        <f>SUM(CD235:CD239)</f>
        <v>19500</v>
      </c>
      <c r="CE234" s="179">
        <f>SUM(CE235:CE239)</f>
        <v>30000</v>
      </c>
      <c r="CF234" s="179">
        <f>SUM(CF235:CF239)</f>
        <v>0</v>
      </c>
      <c r="CG234" s="179">
        <f t="shared" ref="CG234" si="1386">SUM(CG235:CG239)</f>
        <v>49500</v>
      </c>
      <c r="CH234" s="179"/>
      <c r="CI234" s="78"/>
      <c r="CJ234" s="203">
        <f>SUM(CJ235:CJ239)</f>
        <v>13000</v>
      </c>
      <c r="CK234" s="179"/>
      <c r="CL234" s="179">
        <f>SUM(CL235:CL239)</f>
        <v>20000</v>
      </c>
      <c r="CM234" s="179"/>
      <c r="CN234" s="179">
        <f>SUM(CN235:CN239)</f>
        <v>0</v>
      </c>
      <c r="CO234" s="179"/>
      <c r="CP234" s="179">
        <f t="shared" ref="CP234" si="1387">SUM(CP235:CP239)</f>
        <v>33000</v>
      </c>
      <c r="CQ234" s="179"/>
      <c r="CR234" s="179"/>
    </row>
    <row r="235" spans="1:96" s="79" customFormat="1" ht="29" x14ac:dyDescent="0.35">
      <c r="A235" s="190"/>
      <c r="B235" s="276" t="s">
        <v>205</v>
      </c>
      <c r="C235" s="207"/>
      <c r="D235" s="243" t="s">
        <v>135</v>
      </c>
      <c r="E235" s="244" t="s">
        <v>108</v>
      </c>
      <c r="F235" s="245">
        <v>15000</v>
      </c>
      <c r="G235" s="246">
        <v>1</v>
      </c>
      <c r="H235" s="271">
        <f>(K235/3)*1</f>
        <v>5000</v>
      </c>
      <c r="I235" s="271">
        <f>(K235/3)*2</f>
        <v>10000</v>
      </c>
      <c r="J235" s="248"/>
      <c r="K235" s="265">
        <f>F235*G235</f>
        <v>15000</v>
      </c>
      <c r="L235" s="180"/>
      <c r="M235" s="207"/>
      <c r="N235" s="248"/>
      <c r="O235" s="248"/>
      <c r="P235" s="248"/>
      <c r="Q235" s="186">
        <f t="shared" ref="Q235:Q239" si="1388">SUM(N235:P235)</f>
        <v>0</v>
      </c>
      <c r="R235" s="180"/>
      <c r="S235" s="179"/>
      <c r="T235" s="248"/>
      <c r="U235" s="187"/>
      <c r="V235" s="248"/>
      <c r="W235" s="187"/>
      <c r="X235" s="248"/>
      <c r="Y235" s="264"/>
      <c r="Z235" s="186">
        <f t="shared" si="1380"/>
        <v>0</v>
      </c>
      <c r="AA235" s="264"/>
      <c r="AB235" s="180"/>
      <c r="AC235" s="180"/>
      <c r="AD235" s="180"/>
      <c r="AE235" s="179"/>
      <c r="AF235" s="233" t="str">
        <f>BL235</f>
        <v>Consultancy contract</v>
      </c>
      <c r="AG235" s="225">
        <f t="shared" ref="AG235:AG239" si="1389">BM235</f>
        <v>15000</v>
      </c>
      <c r="AH235" s="234">
        <f t="shared" ref="AH235:AH239" si="1390">BN235</f>
        <v>1</v>
      </c>
      <c r="AI235" s="185">
        <f t="shared" ref="AI235:AI239" si="1391">BO235</f>
        <v>5000</v>
      </c>
      <c r="AJ235" s="185">
        <f t="shared" ref="AJ235:AJ239" si="1392">BP235</f>
        <v>10000</v>
      </c>
      <c r="AK235" s="186">
        <f t="shared" ref="AK235:AK239" si="1393">BQ235</f>
        <v>0</v>
      </c>
      <c r="AL235" s="186">
        <f t="shared" ref="AL235:AL239" si="1394">SUM(AI235:AK235)</f>
        <v>15000</v>
      </c>
      <c r="AM235" s="180"/>
      <c r="AN235" s="180"/>
      <c r="AO235" s="233" t="str">
        <f>BU235</f>
        <v>Consultancy contract</v>
      </c>
      <c r="AP235" s="225">
        <f t="shared" ref="AP235:AP239" si="1395">BV235</f>
        <v>15000</v>
      </c>
      <c r="AQ235" s="234">
        <f t="shared" ref="AQ235:AQ239" si="1396">BW235</f>
        <v>1</v>
      </c>
      <c r="AR235" s="185">
        <f t="shared" ref="AR235:AR239" si="1397">BX235</f>
        <v>5000</v>
      </c>
      <c r="AS235" s="185">
        <f t="shared" ref="AS235:AS239" si="1398">BY235</f>
        <v>10000</v>
      </c>
      <c r="AT235" s="186">
        <f t="shared" ref="AT235:AT239" si="1399">BZ235</f>
        <v>0</v>
      </c>
      <c r="AU235" s="186">
        <f t="shared" ref="AU235:AU239" si="1400">SUM(AR235:AT235)</f>
        <v>15000</v>
      </c>
      <c r="AV235" s="180"/>
      <c r="AW235" s="180"/>
      <c r="AX235" s="186">
        <f>T235+AI235+AR235</f>
        <v>10000</v>
      </c>
      <c r="AY235" s="187"/>
      <c r="AZ235" s="185">
        <f>V235+AJ235+AS235</f>
        <v>20000</v>
      </c>
      <c r="BA235" s="187"/>
      <c r="BB235" s="186">
        <f>X235+AK235+AT235</f>
        <v>0</v>
      </c>
      <c r="BC235" s="187"/>
      <c r="BD235" s="186">
        <f t="shared" ref="BD235:BD239" si="1401">SUM(AX235:BB235)</f>
        <v>30000</v>
      </c>
      <c r="BE235" s="187"/>
      <c r="BF235" s="180"/>
      <c r="BG235" s="180"/>
      <c r="BH235" s="180"/>
      <c r="BI235" s="180"/>
      <c r="BJ235" s="78"/>
      <c r="BK235" s="78"/>
      <c r="BL235" s="244" t="s">
        <v>108</v>
      </c>
      <c r="BM235" s="245">
        <v>15000</v>
      </c>
      <c r="BN235" s="246">
        <v>1</v>
      </c>
      <c r="BO235" s="271">
        <f>(BR235/3)*1</f>
        <v>5000</v>
      </c>
      <c r="BP235" s="271">
        <f>(BR235/3)*2</f>
        <v>10000</v>
      </c>
      <c r="BQ235" s="272"/>
      <c r="BR235" s="265">
        <f>BM235*BN235</f>
        <v>15000</v>
      </c>
      <c r="BS235" s="180"/>
      <c r="BT235" s="78"/>
      <c r="BU235" s="244" t="s">
        <v>108</v>
      </c>
      <c r="BV235" s="245">
        <v>15000</v>
      </c>
      <c r="BW235" s="246">
        <v>1</v>
      </c>
      <c r="BX235" s="271">
        <f>(CA235/3)*1</f>
        <v>5000</v>
      </c>
      <c r="BY235" s="271">
        <f>(CA235/3)*2</f>
        <v>10000</v>
      </c>
      <c r="BZ235" s="272"/>
      <c r="CA235" s="265">
        <f>BV235*BW235</f>
        <v>15000</v>
      </c>
      <c r="CB235" s="180"/>
      <c r="CC235" s="78"/>
      <c r="CD235" s="186">
        <f t="shared" ref="CD235:CF239" si="1402">H235+BO235+BX235</f>
        <v>15000</v>
      </c>
      <c r="CE235" s="185">
        <f t="shared" si="1402"/>
        <v>30000</v>
      </c>
      <c r="CF235" s="186">
        <f t="shared" si="1402"/>
        <v>0</v>
      </c>
      <c r="CG235" s="186">
        <f t="shared" ref="CG235:CG239" si="1403">SUM(CD235:CF235)</f>
        <v>45000</v>
      </c>
      <c r="CH235" s="180"/>
      <c r="CI235" s="78"/>
      <c r="CJ235" s="186">
        <f>T235+BO235+BX235</f>
        <v>10000</v>
      </c>
      <c r="CK235" s="187"/>
      <c r="CL235" s="186">
        <f>V235+BP235+BY235</f>
        <v>20000</v>
      </c>
      <c r="CM235" s="187"/>
      <c r="CN235" s="186">
        <f>X235+BQ235+BZ235</f>
        <v>0</v>
      </c>
      <c r="CO235" s="187"/>
      <c r="CP235" s="186">
        <f>CJ235+CL235+CN235</f>
        <v>30000</v>
      </c>
      <c r="CQ235" s="187"/>
      <c r="CR235" s="180"/>
    </row>
    <row r="236" spans="1:96" s="79" customFormat="1" x14ac:dyDescent="0.35">
      <c r="A236" s="190"/>
      <c r="B236" s="276" t="s">
        <v>206</v>
      </c>
      <c r="C236" s="207"/>
      <c r="D236" s="243"/>
      <c r="E236" s="244" t="s">
        <v>108</v>
      </c>
      <c r="F236" s="245">
        <v>1500</v>
      </c>
      <c r="G236" s="246">
        <v>1</v>
      </c>
      <c r="H236" s="271">
        <f>K236</f>
        <v>1500</v>
      </c>
      <c r="I236" s="271"/>
      <c r="J236" s="248"/>
      <c r="K236" s="265">
        <f>F236*G236</f>
        <v>1500</v>
      </c>
      <c r="L236" s="180"/>
      <c r="M236" s="207"/>
      <c r="N236" s="248"/>
      <c r="O236" s="248"/>
      <c r="P236" s="248"/>
      <c r="Q236" s="186">
        <f t="shared" si="1388"/>
        <v>0</v>
      </c>
      <c r="R236" s="180"/>
      <c r="S236" s="179"/>
      <c r="T236" s="248"/>
      <c r="U236" s="187"/>
      <c r="V236" s="248"/>
      <c r="W236" s="187"/>
      <c r="X236" s="248"/>
      <c r="Y236" s="264"/>
      <c r="Z236" s="186">
        <f t="shared" si="1380"/>
        <v>0</v>
      </c>
      <c r="AA236" s="264"/>
      <c r="AB236" s="180"/>
      <c r="AC236" s="180"/>
      <c r="AD236" s="180"/>
      <c r="AE236" s="179"/>
      <c r="AF236" s="233" t="str">
        <f t="shared" ref="AF236:AF239" si="1404">BL236</f>
        <v>Consultancy contract</v>
      </c>
      <c r="AG236" s="225">
        <f t="shared" si="1389"/>
        <v>1500</v>
      </c>
      <c r="AH236" s="234">
        <f t="shared" si="1390"/>
        <v>1</v>
      </c>
      <c r="AI236" s="185">
        <f t="shared" si="1391"/>
        <v>1500</v>
      </c>
      <c r="AJ236" s="185">
        <f t="shared" si="1392"/>
        <v>0</v>
      </c>
      <c r="AK236" s="186">
        <f t="shared" si="1393"/>
        <v>0</v>
      </c>
      <c r="AL236" s="186">
        <f t="shared" si="1394"/>
        <v>1500</v>
      </c>
      <c r="AM236" s="180"/>
      <c r="AN236" s="180"/>
      <c r="AO236" s="233" t="str">
        <f t="shared" ref="AO236:AO239" si="1405">BU236</f>
        <v>Consultancy contract</v>
      </c>
      <c r="AP236" s="225">
        <f t="shared" si="1395"/>
        <v>1500</v>
      </c>
      <c r="AQ236" s="234">
        <f t="shared" si="1396"/>
        <v>1</v>
      </c>
      <c r="AR236" s="185">
        <f t="shared" si="1397"/>
        <v>1500</v>
      </c>
      <c r="AS236" s="185">
        <f t="shared" si="1398"/>
        <v>0</v>
      </c>
      <c r="AT236" s="186">
        <f t="shared" si="1399"/>
        <v>0</v>
      </c>
      <c r="AU236" s="186">
        <f t="shared" si="1400"/>
        <v>1500</v>
      </c>
      <c r="AV236" s="180"/>
      <c r="AW236" s="180"/>
      <c r="AX236" s="186">
        <f>T236+AI236+AR236</f>
        <v>3000</v>
      </c>
      <c r="AY236" s="187"/>
      <c r="AZ236" s="185">
        <f>V236+AJ236+AS236</f>
        <v>0</v>
      </c>
      <c r="BA236" s="187"/>
      <c r="BB236" s="186">
        <f>X236+AK236+AT236</f>
        <v>0</v>
      </c>
      <c r="BC236" s="187"/>
      <c r="BD236" s="186">
        <f t="shared" si="1401"/>
        <v>3000</v>
      </c>
      <c r="BE236" s="187"/>
      <c r="BF236" s="180"/>
      <c r="BG236" s="180"/>
      <c r="BH236" s="180"/>
      <c r="BI236" s="180"/>
      <c r="BJ236" s="78"/>
      <c r="BK236" s="78"/>
      <c r="BL236" s="244" t="s">
        <v>108</v>
      </c>
      <c r="BM236" s="245">
        <v>1500</v>
      </c>
      <c r="BN236" s="246">
        <v>1</v>
      </c>
      <c r="BO236" s="271">
        <f>BR236</f>
        <v>1500</v>
      </c>
      <c r="BP236" s="271"/>
      <c r="BQ236" s="272"/>
      <c r="BR236" s="265">
        <f>BM236*BN236</f>
        <v>1500</v>
      </c>
      <c r="BS236" s="180"/>
      <c r="BT236" s="78"/>
      <c r="BU236" s="244" t="s">
        <v>108</v>
      </c>
      <c r="BV236" s="245">
        <v>1500</v>
      </c>
      <c r="BW236" s="246">
        <v>1</v>
      </c>
      <c r="BX236" s="271">
        <f>CA236</f>
        <v>1500</v>
      </c>
      <c r="BY236" s="271"/>
      <c r="BZ236" s="272"/>
      <c r="CA236" s="265">
        <f>BV236*BW236</f>
        <v>1500</v>
      </c>
      <c r="CB236" s="180"/>
      <c r="CC236" s="78"/>
      <c r="CD236" s="186">
        <f t="shared" si="1402"/>
        <v>4500</v>
      </c>
      <c r="CE236" s="185">
        <f t="shared" si="1402"/>
        <v>0</v>
      </c>
      <c r="CF236" s="186">
        <f t="shared" si="1402"/>
        <v>0</v>
      </c>
      <c r="CG236" s="186">
        <f t="shared" si="1403"/>
        <v>4500</v>
      </c>
      <c r="CH236" s="180"/>
      <c r="CI236" s="78"/>
      <c r="CJ236" s="186">
        <f>T236+BO236+BX236</f>
        <v>3000</v>
      </c>
      <c r="CK236" s="187"/>
      <c r="CL236" s="186">
        <f>V236+BP236+BY236</f>
        <v>0</v>
      </c>
      <c r="CM236" s="187"/>
      <c r="CN236" s="186">
        <f>X236+BQ236+BZ236</f>
        <v>0</v>
      </c>
      <c r="CO236" s="187"/>
      <c r="CP236" s="186">
        <f t="shared" ref="CP236:CP239" si="1406">CJ236+CL236+CN236</f>
        <v>3000</v>
      </c>
      <c r="CQ236" s="187"/>
      <c r="CR236" s="180"/>
    </row>
    <row r="237" spans="1:96" s="79" customFormat="1" x14ac:dyDescent="0.35">
      <c r="A237" s="190"/>
      <c r="B237" s="201" t="s">
        <v>191</v>
      </c>
      <c r="C237" s="207"/>
      <c r="D237" s="243"/>
      <c r="E237" s="244"/>
      <c r="F237" s="245"/>
      <c r="G237" s="246"/>
      <c r="H237" s="247"/>
      <c r="I237" s="247"/>
      <c r="J237" s="248"/>
      <c r="K237" s="265">
        <f t="shared" ref="K237:K239" si="1407">F237*G237</f>
        <v>0</v>
      </c>
      <c r="L237" s="180"/>
      <c r="M237" s="207"/>
      <c r="N237" s="248"/>
      <c r="O237" s="248"/>
      <c r="P237" s="248"/>
      <c r="Q237" s="186">
        <f t="shared" si="1388"/>
        <v>0</v>
      </c>
      <c r="R237" s="180"/>
      <c r="S237" s="179"/>
      <c r="T237" s="248"/>
      <c r="U237" s="187"/>
      <c r="V237" s="248"/>
      <c r="W237" s="187"/>
      <c r="X237" s="248"/>
      <c r="Y237" s="264"/>
      <c r="Z237" s="186">
        <f t="shared" si="1380"/>
        <v>0</v>
      </c>
      <c r="AA237" s="264"/>
      <c r="AB237" s="180"/>
      <c r="AC237" s="180"/>
      <c r="AD237" s="180"/>
      <c r="AE237" s="179"/>
      <c r="AF237" s="233">
        <f t="shared" si="1404"/>
        <v>0</v>
      </c>
      <c r="AG237" s="225">
        <f t="shared" si="1389"/>
        <v>0</v>
      </c>
      <c r="AH237" s="234">
        <f t="shared" si="1390"/>
        <v>0</v>
      </c>
      <c r="AI237" s="185">
        <f t="shared" si="1391"/>
        <v>0</v>
      </c>
      <c r="AJ237" s="185">
        <f t="shared" si="1392"/>
        <v>0</v>
      </c>
      <c r="AK237" s="186">
        <f t="shared" si="1393"/>
        <v>0</v>
      </c>
      <c r="AL237" s="186">
        <f t="shared" si="1394"/>
        <v>0</v>
      </c>
      <c r="AM237" s="180"/>
      <c r="AN237" s="180"/>
      <c r="AO237" s="233">
        <f t="shared" si="1405"/>
        <v>0</v>
      </c>
      <c r="AP237" s="225">
        <f t="shared" si="1395"/>
        <v>0</v>
      </c>
      <c r="AQ237" s="234">
        <f t="shared" si="1396"/>
        <v>0</v>
      </c>
      <c r="AR237" s="185">
        <f t="shared" si="1397"/>
        <v>0</v>
      </c>
      <c r="AS237" s="185">
        <f t="shared" si="1398"/>
        <v>0</v>
      </c>
      <c r="AT237" s="186">
        <f t="shared" si="1399"/>
        <v>0</v>
      </c>
      <c r="AU237" s="186">
        <f t="shared" si="1400"/>
        <v>0</v>
      </c>
      <c r="AV237" s="180"/>
      <c r="AW237" s="180"/>
      <c r="AX237" s="186">
        <f>T237+AI237+AR237</f>
        <v>0</v>
      </c>
      <c r="AY237" s="187"/>
      <c r="AZ237" s="185">
        <f>V237+AJ237+AS237</f>
        <v>0</v>
      </c>
      <c r="BA237" s="187"/>
      <c r="BB237" s="186">
        <f>X237+AK237+AT237</f>
        <v>0</v>
      </c>
      <c r="BC237" s="187"/>
      <c r="BD237" s="186">
        <f t="shared" si="1401"/>
        <v>0</v>
      </c>
      <c r="BE237" s="187"/>
      <c r="BF237" s="180"/>
      <c r="BG237" s="180"/>
      <c r="BH237" s="180"/>
      <c r="BI237" s="180"/>
      <c r="BJ237" s="78"/>
      <c r="BK237" s="78"/>
      <c r="BL237" s="244"/>
      <c r="BM237" s="245"/>
      <c r="BN237" s="246"/>
      <c r="BO237" s="247"/>
      <c r="BP237" s="247"/>
      <c r="BQ237" s="248"/>
      <c r="BR237" s="265">
        <f t="shared" ref="BR237:BR239" si="1408">BM237*BN237</f>
        <v>0</v>
      </c>
      <c r="BS237" s="180"/>
      <c r="BT237" s="78"/>
      <c r="BU237" s="244"/>
      <c r="BV237" s="245"/>
      <c r="BW237" s="246"/>
      <c r="BX237" s="247"/>
      <c r="BY237" s="247"/>
      <c r="BZ237" s="248"/>
      <c r="CA237" s="265">
        <f t="shared" ref="CA237:CA239" si="1409">BV237*BW237</f>
        <v>0</v>
      </c>
      <c r="CB237" s="180"/>
      <c r="CC237" s="78"/>
      <c r="CD237" s="186">
        <f t="shared" si="1402"/>
        <v>0</v>
      </c>
      <c r="CE237" s="185">
        <f t="shared" si="1402"/>
        <v>0</v>
      </c>
      <c r="CF237" s="186">
        <f t="shared" si="1402"/>
        <v>0</v>
      </c>
      <c r="CG237" s="186">
        <f t="shared" si="1403"/>
        <v>0</v>
      </c>
      <c r="CH237" s="180"/>
      <c r="CI237" s="78"/>
      <c r="CJ237" s="186">
        <f>T237+BO237+BX237</f>
        <v>0</v>
      </c>
      <c r="CK237" s="187"/>
      <c r="CL237" s="186">
        <f>V237+BP237+BY237</f>
        <v>0</v>
      </c>
      <c r="CM237" s="187"/>
      <c r="CN237" s="186">
        <f>X237+BQ237+BZ237</f>
        <v>0</v>
      </c>
      <c r="CO237" s="187"/>
      <c r="CP237" s="186">
        <f t="shared" si="1406"/>
        <v>0</v>
      </c>
      <c r="CQ237" s="187"/>
      <c r="CR237" s="180"/>
    </row>
    <row r="238" spans="1:96" s="79" customFormat="1" x14ac:dyDescent="0.35">
      <c r="A238" s="190"/>
      <c r="B238" s="201" t="s">
        <v>191</v>
      </c>
      <c r="C238" s="207"/>
      <c r="D238" s="243"/>
      <c r="E238" s="244"/>
      <c r="F238" s="245"/>
      <c r="G238" s="246"/>
      <c r="H238" s="247"/>
      <c r="I238" s="247"/>
      <c r="J238" s="248"/>
      <c r="K238" s="265">
        <f t="shared" si="1407"/>
        <v>0</v>
      </c>
      <c r="L238" s="180"/>
      <c r="M238" s="207"/>
      <c r="N238" s="248"/>
      <c r="O238" s="248"/>
      <c r="P238" s="248"/>
      <c r="Q238" s="186">
        <f t="shared" si="1388"/>
        <v>0</v>
      </c>
      <c r="R238" s="180"/>
      <c r="S238" s="179"/>
      <c r="T238" s="248"/>
      <c r="U238" s="187"/>
      <c r="V238" s="248"/>
      <c r="W238" s="187"/>
      <c r="X238" s="248"/>
      <c r="Y238" s="264"/>
      <c r="Z238" s="186">
        <f t="shared" si="1380"/>
        <v>0</v>
      </c>
      <c r="AA238" s="264"/>
      <c r="AB238" s="180"/>
      <c r="AC238" s="180"/>
      <c r="AD238" s="180"/>
      <c r="AE238" s="179"/>
      <c r="AF238" s="233">
        <f t="shared" si="1404"/>
        <v>0</v>
      </c>
      <c r="AG238" s="225">
        <f t="shared" si="1389"/>
        <v>0</v>
      </c>
      <c r="AH238" s="234">
        <f t="shared" si="1390"/>
        <v>0</v>
      </c>
      <c r="AI238" s="185">
        <f t="shared" si="1391"/>
        <v>0</v>
      </c>
      <c r="AJ238" s="185">
        <f t="shared" si="1392"/>
        <v>0</v>
      </c>
      <c r="AK238" s="186">
        <f t="shared" si="1393"/>
        <v>0</v>
      </c>
      <c r="AL238" s="186">
        <f t="shared" si="1394"/>
        <v>0</v>
      </c>
      <c r="AM238" s="180"/>
      <c r="AN238" s="180"/>
      <c r="AO238" s="233">
        <f t="shared" si="1405"/>
        <v>0</v>
      </c>
      <c r="AP238" s="225">
        <f t="shared" si="1395"/>
        <v>0</v>
      </c>
      <c r="AQ238" s="234">
        <f t="shared" si="1396"/>
        <v>0</v>
      </c>
      <c r="AR238" s="185">
        <f t="shared" si="1397"/>
        <v>0</v>
      </c>
      <c r="AS238" s="185">
        <f t="shared" si="1398"/>
        <v>0</v>
      </c>
      <c r="AT238" s="186">
        <f t="shared" si="1399"/>
        <v>0</v>
      </c>
      <c r="AU238" s="186">
        <f t="shared" si="1400"/>
        <v>0</v>
      </c>
      <c r="AV238" s="180"/>
      <c r="AW238" s="180"/>
      <c r="AX238" s="186">
        <f>T238+AI238+AR238</f>
        <v>0</v>
      </c>
      <c r="AY238" s="187"/>
      <c r="AZ238" s="185">
        <f>V238+AJ238+AS238</f>
        <v>0</v>
      </c>
      <c r="BA238" s="187"/>
      <c r="BB238" s="186">
        <f>X238+AK238+AT238</f>
        <v>0</v>
      </c>
      <c r="BC238" s="187"/>
      <c r="BD238" s="186">
        <f t="shared" si="1401"/>
        <v>0</v>
      </c>
      <c r="BE238" s="187"/>
      <c r="BF238" s="180"/>
      <c r="BG238" s="180"/>
      <c r="BH238" s="180"/>
      <c r="BI238" s="180"/>
      <c r="BJ238" s="78"/>
      <c r="BK238" s="78"/>
      <c r="BL238" s="244"/>
      <c r="BM238" s="245"/>
      <c r="BN238" s="246"/>
      <c r="BO238" s="247"/>
      <c r="BP238" s="247"/>
      <c r="BQ238" s="248"/>
      <c r="BR238" s="265">
        <f t="shared" si="1408"/>
        <v>0</v>
      </c>
      <c r="BS238" s="180"/>
      <c r="BT238" s="78"/>
      <c r="BU238" s="244"/>
      <c r="BV238" s="245"/>
      <c r="BW238" s="246"/>
      <c r="BX238" s="247"/>
      <c r="BY238" s="247"/>
      <c r="BZ238" s="248"/>
      <c r="CA238" s="265">
        <f t="shared" si="1409"/>
        <v>0</v>
      </c>
      <c r="CB238" s="180"/>
      <c r="CC238" s="78"/>
      <c r="CD238" s="186">
        <f t="shared" si="1402"/>
        <v>0</v>
      </c>
      <c r="CE238" s="185">
        <f t="shared" si="1402"/>
        <v>0</v>
      </c>
      <c r="CF238" s="186">
        <f t="shared" si="1402"/>
        <v>0</v>
      </c>
      <c r="CG238" s="186">
        <f t="shared" si="1403"/>
        <v>0</v>
      </c>
      <c r="CH238" s="180"/>
      <c r="CI238" s="78"/>
      <c r="CJ238" s="186">
        <f>T238+BO238+BX238</f>
        <v>0</v>
      </c>
      <c r="CK238" s="187"/>
      <c r="CL238" s="186">
        <f>V238+BP238+BY238</f>
        <v>0</v>
      </c>
      <c r="CM238" s="187"/>
      <c r="CN238" s="186">
        <f>X238+BQ238+BZ238</f>
        <v>0</v>
      </c>
      <c r="CO238" s="187"/>
      <c r="CP238" s="186">
        <f t="shared" si="1406"/>
        <v>0</v>
      </c>
      <c r="CQ238" s="187"/>
      <c r="CR238" s="180"/>
    </row>
    <row r="239" spans="1:96" s="79" customFormat="1" x14ac:dyDescent="0.35">
      <c r="A239" s="190"/>
      <c r="B239" s="201" t="s">
        <v>191</v>
      </c>
      <c r="C239" s="207"/>
      <c r="D239" s="243"/>
      <c r="E239" s="244"/>
      <c r="F239" s="245"/>
      <c r="G239" s="246"/>
      <c r="H239" s="247"/>
      <c r="I239" s="247"/>
      <c r="J239" s="248"/>
      <c r="K239" s="265">
        <f t="shared" si="1407"/>
        <v>0</v>
      </c>
      <c r="L239" s="180"/>
      <c r="M239" s="207"/>
      <c r="N239" s="248"/>
      <c r="O239" s="248"/>
      <c r="P239" s="248"/>
      <c r="Q239" s="186">
        <f t="shared" si="1388"/>
        <v>0</v>
      </c>
      <c r="R239" s="180"/>
      <c r="S239" s="179"/>
      <c r="T239" s="248"/>
      <c r="U239" s="187"/>
      <c r="V239" s="248"/>
      <c r="W239" s="187"/>
      <c r="X239" s="248"/>
      <c r="Y239" s="264"/>
      <c r="Z239" s="186">
        <f t="shared" si="1380"/>
        <v>0</v>
      </c>
      <c r="AA239" s="264"/>
      <c r="AB239" s="180"/>
      <c r="AC239" s="180"/>
      <c r="AD239" s="180"/>
      <c r="AE239" s="179"/>
      <c r="AF239" s="233">
        <f t="shared" si="1404"/>
        <v>0</v>
      </c>
      <c r="AG239" s="225">
        <f t="shared" si="1389"/>
        <v>0</v>
      </c>
      <c r="AH239" s="234">
        <f t="shared" si="1390"/>
        <v>0</v>
      </c>
      <c r="AI239" s="185">
        <f t="shared" si="1391"/>
        <v>0</v>
      </c>
      <c r="AJ239" s="185">
        <f t="shared" si="1392"/>
        <v>0</v>
      </c>
      <c r="AK239" s="186">
        <f t="shared" si="1393"/>
        <v>0</v>
      </c>
      <c r="AL239" s="186">
        <f t="shared" si="1394"/>
        <v>0</v>
      </c>
      <c r="AM239" s="180"/>
      <c r="AN239" s="180"/>
      <c r="AO239" s="233">
        <f t="shared" si="1405"/>
        <v>0</v>
      </c>
      <c r="AP239" s="225">
        <f t="shared" si="1395"/>
        <v>0</v>
      </c>
      <c r="AQ239" s="234">
        <f t="shared" si="1396"/>
        <v>0</v>
      </c>
      <c r="AR239" s="185">
        <f t="shared" si="1397"/>
        <v>0</v>
      </c>
      <c r="AS239" s="185">
        <f t="shared" si="1398"/>
        <v>0</v>
      </c>
      <c r="AT239" s="186">
        <f t="shared" si="1399"/>
        <v>0</v>
      </c>
      <c r="AU239" s="186">
        <f t="shared" si="1400"/>
        <v>0</v>
      </c>
      <c r="AV239" s="180"/>
      <c r="AW239" s="180"/>
      <c r="AX239" s="186">
        <f>T239+AI239+AR239</f>
        <v>0</v>
      </c>
      <c r="AY239" s="187"/>
      <c r="AZ239" s="185">
        <f>V239+AJ239+AS239</f>
        <v>0</v>
      </c>
      <c r="BA239" s="187"/>
      <c r="BB239" s="186">
        <f>X239+AK239+AT239</f>
        <v>0</v>
      </c>
      <c r="BC239" s="187"/>
      <c r="BD239" s="186">
        <f t="shared" si="1401"/>
        <v>0</v>
      </c>
      <c r="BE239" s="187"/>
      <c r="BF239" s="180"/>
      <c r="BG239" s="180"/>
      <c r="BH239" s="180"/>
      <c r="BI239" s="180"/>
      <c r="BJ239" s="78"/>
      <c r="BK239" s="78"/>
      <c r="BL239" s="244"/>
      <c r="BM239" s="245"/>
      <c r="BN239" s="246"/>
      <c r="BO239" s="247"/>
      <c r="BP239" s="247"/>
      <c r="BQ239" s="248"/>
      <c r="BR239" s="265">
        <f t="shared" si="1408"/>
        <v>0</v>
      </c>
      <c r="BS239" s="180"/>
      <c r="BT239" s="78"/>
      <c r="BU239" s="244"/>
      <c r="BV239" s="245"/>
      <c r="BW239" s="246"/>
      <c r="BX239" s="247"/>
      <c r="BY239" s="247"/>
      <c r="BZ239" s="248"/>
      <c r="CA239" s="265">
        <f t="shared" si="1409"/>
        <v>0</v>
      </c>
      <c r="CB239" s="180"/>
      <c r="CC239" s="78"/>
      <c r="CD239" s="186">
        <f t="shared" si="1402"/>
        <v>0</v>
      </c>
      <c r="CE239" s="185">
        <f t="shared" si="1402"/>
        <v>0</v>
      </c>
      <c r="CF239" s="186">
        <f t="shared" si="1402"/>
        <v>0</v>
      </c>
      <c r="CG239" s="186">
        <f t="shared" si="1403"/>
        <v>0</v>
      </c>
      <c r="CH239" s="180"/>
      <c r="CI239" s="78"/>
      <c r="CJ239" s="186">
        <f>T239+BO239+BX239</f>
        <v>0</v>
      </c>
      <c r="CK239" s="187"/>
      <c r="CL239" s="186">
        <f>V239+BP239+BY239</f>
        <v>0</v>
      </c>
      <c r="CM239" s="187"/>
      <c r="CN239" s="186">
        <f>X239+BQ239+BZ239</f>
        <v>0</v>
      </c>
      <c r="CO239" s="187"/>
      <c r="CP239" s="186">
        <f t="shared" si="1406"/>
        <v>0</v>
      </c>
      <c r="CQ239" s="187"/>
      <c r="CR239" s="180"/>
    </row>
    <row r="240" spans="1:96" s="79" customFormat="1" x14ac:dyDescent="0.35">
      <c r="A240" s="190">
        <v>8.1999999999999993</v>
      </c>
      <c r="B240" s="200" t="s">
        <v>169</v>
      </c>
      <c r="C240" s="206"/>
      <c r="D240" s="199"/>
      <c r="E240" s="232"/>
      <c r="F240" s="224"/>
      <c r="G240" s="217"/>
      <c r="H240" s="184">
        <f>SUM(H241:H245)</f>
        <v>0</v>
      </c>
      <c r="I240" s="179">
        <f t="shared" ref="I240:Q240" si="1410">SUM(I241:I245)</f>
        <v>0</v>
      </c>
      <c r="J240" s="179">
        <f t="shared" si="1410"/>
        <v>0</v>
      </c>
      <c r="K240" s="179">
        <f t="shared" si="1410"/>
        <v>0</v>
      </c>
      <c r="L240" s="179"/>
      <c r="M240" s="206"/>
      <c r="N240" s="184">
        <f t="shared" si="1410"/>
        <v>0</v>
      </c>
      <c r="O240" s="179">
        <f t="shared" si="1410"/>
        <v>0</v>
      </c>
      <c r="P240" s="179">
        <f t="shared" si="1410"/>
        <v>0</v>
      </c>
      <c r="Q240" s="179">
        <f t="shared" si="1410"/>
        <v>0</v>
      </c>
      <c r="R240" s="179"/>
      <c r="S240" s="179"/>
      <c r="T240" s="184">
        <f t="shared" ref="T240" si="1411">SUM(T241:T245)</f>
        <v>0</v>
      </c>
      <c r="U240" s="179"/>
      <c r="V240" s="179">
        <f t="shared" ref="V240" si="1412">SUM(V241:V245)</f>
        <v>0</v>
      </c>
      <c r="W240" s="179"/>
      <c r="X240" s="179">
        <f t="shared" ref="X240" si="1413">SUM(X241:X245)</f>
        <v>0</v>
      </c>
      <c r="Y240" s="206"/>
      <c r="Z240" s="179">
        <f t="shared" si="1380"/>
        <v>0</v>
      </c>
      <c r="AA240" s="206"/>
      <c r="AB240" s="179"/>
      <c r="AC240" s="179"/>
      <c r="AD240" s="179"/>
      <c r="AE240" s="179"/>
      <c r="AF240" s="232"/>
      <c r="AG240" s="224"/>
      <c r="AH240" s="217"/>
      <c r="AI240" s="184">
        <f t="shared" ref="AI240:AL240" si="1414">SUM(AI241:AI245)</f>
        <v>0</v>
      </c>
      <c r="AJ240" s="179">
        <f t="shared" si="1414"/>
        <v>0</v>
      </c>
      <c r="AK240" s="179">
        <f t="shared" si="1414"/>
        <v>0</v>
      </c>
      <c r="AL240" s="179">
        <f t="shared" si="1414"/>
        <v>0</v>
      </c>
      <c r="AM240" s="179"/>
      <c r="AN240" s="179"/>
      <c r="AO240" s="232"/>
      <c r="AP240" s="224"/>
      <c r="AQ240" s="217"/>
      <c r="AR240" s="184">
        <f t="shared" ref="AR240:AU240" si="1415">SUM(AR241:AR245)</f>
        <v>0</v>
      </c>
      <c r="AS240" s="179">
        <f t="shared" si="1415"/>
        <v>0</v>
      </c>
      <c r="AT240" s="179">
        <f t="shared" si="1415"/>
        <v>0</v>
      </c>
      <c r="AU240" s="179">
        <f t="shared" si="1415"/>
        <v>0</v>
      </c>
      <c r="AV240" s="179"/>
      <c r="AW240" s="179"/>
      <c r="AX240" s="184">
        <f>SUM(AX241:AX245)</f>
        <v>0</v>
      </c>
      <c r="AY240" s="179"/>
      <c r="AZ240" s="179">
        <f>SUM(AZ241:AZ245)</f>
        <v>0</v>
      </c>
      <c r="BA240" s="179"/>
      <c r="BB240" s="179">
        <f>SUM(BB241:BB245)</f>
        <v>0</v>
      </c>
      <c r="BC240" s="179"/>
      <c r="BD240" s="179">
        <f t="shared" ref="BD240" si="1416">SUM(BD241:BD245)</f>
        <v>0</v>
      </c>
      <c r="BE240" s="179"/>
      <c r="BF240" s="179"/>
      <c r="BG240" s="179"/>
      <c r="BH240" s="179"/>
      <c r="BI240" s="179"/>
      <c r="BJ240" s="78"/>
      <c r="BK240" s="78"/>
      <c r="BL240" s="232"/>
      <c r="BM240" s="224"/>
      <c r="BN240" s="217"/>
      <c r="BO240" s="184">
        <f>SUM(BO241:BO245)</f>
        <v>0</v>
      </c>
      <c r="BP240" s="179">
        <f t="shared" ref="BP240:BR240" si="1417">SUM(BP241:BP245)</f>
        <v>0</v>
      </c>
      <c r="BQ240" s="179">
        <f t="shared" si="1417"/>
        <v>0</v>
      </c>
      <c r="BR240" s="179">
        <f t="shared" si="1417"/>
        <v>0</v>
      </c>
      <c r="BS240" s="179"/>
      <c r="BT240" s="78"/>
      <c r="BU240" s="232"/>
      <c r="BV240" s="224"/>
      <c r="BW240" s="217"/>
      <c r="BX240" s="184">
        <f>SUM(BX241:BX245)</f>
        <v>0</v>
      </c>
      <c r="BY240" s="179">
        <f t="shared" ref="BY240:CA240" si="1418">SUM(BY241:BY245)</f>
        <v>0</v>
      </c>
      <c r="BZ240" s="179">
        <f t="shared" si="1418"/>
        <v>0</v>
      </c>
      <c r="CA240" s="179">
        <f t="shared" si="1418"/>
        <v>0</v>
      </c>
      <c r="CB240" s="179"/>
      <c r="CC240" s="78"/>
      <c r="CD240" s="184">
        <f>SUM(CD241:CD245)</f>
        <v>0</v>
      </c>
      <c r="CE240" s="179">
        <f>SUM(CE241:CE245)</f>
        <v>0</v>
      </c>
      <c r="CF240" s="179">
        <f>SUM(CF241:CF245)</f>
        <v>0</v>
      </c>
      <c r="CG240" s="179">
        <f t="shared" ref="CG240" si="1419">SUM(CG241:CG245)</f>
        <v>0</v>
      </c>
      <c r="CH240" s="179"/>
      <c r="CI240" s="78"/>
      <c r="CJ240" s="184">
        <f>SUM(CJ241:CJ245)</f>
        <v>0</v>
      </c>
      <c r="CK240" s="179"/>
      <c r="CL240" s="179">
        <f>SUM(CL241:CL245)</f>
        <v>0</v>
      </c>
      <c r="CM240" s="179"/>
      <c r="CN240" s="179">
        <f>SUM(CN241:CN245)</f>
        <v>0</v>
      </c>
      <c r="CO240" s="179"/>
      <c r="CP240" s="179">
        <f t="shared" ref="CP240" si="1420">SUM(CP241:CP245)</f>
        <v>0</v>
      </c>
      <c r="CQ240" s="179"/>
      <c r="CR240" s="179"/>
    </row>
    <row r="241" spans="1:96" s="79" customFormat="1" x14ac:dyDescent="0.35">
      <c r="A241" s="190"/>
      <c r="B241" s="201" t="s">
        <v>191</v>
      </c>
      <c r="C241" s="207"/>
      <c r="D241" s="243"/>
      <c r="E241" s="244"/>
      <c r="F241" s="245"/>
      <c r="G241" s="246"/>
      <c r="H241" s="247"/>
      <c r="I241" s="247"/>
      <c r="J241" s="248"/>
      <c r="K241" s="265">
        <f>F241*G241</f>
        <v>0</v>
      </c>
      <c r="L241" s="180"/>
      <c r="M241" s="207"/>
      <c r="N241" s="248"/>
      <c r="O241" s="248"/>
      <c r="P241" s="248"/>
      <c r="Q241" s="186">
        <f t="shared" ref="Q241:Q245" si="1421">SUM(N241:P241)</f>
        <v>0</v>
      </c>
      <c r="R241" s="180"/>
      <c r="S241" s="179"/>
      <c r="T241" s="248"/>
      <c r="U241" s="187"/>
      <c r="V241" s="248"/>
      <c r="W241" s="187"/>
      <c r="X241" s="248"/>
      <c r="Y241" s="264"/>
      <c r="Z241" s="186">
        <f t="shared" si="1380"/>
        <v>0</v>
      </c>
      <c r="AA241" s="264"/>
      <c r="AB241" s="180"/>
      <c r="AC241" s="180"/>
      <c r="AD241" s="180"/>
      <c r="AE241" s="179"/>
      <c r="AF241" s="233">
        <f>BL241</f>
        <v>0</v>
      </c>
      <c r="AG241" s="225">
        <f t="shared" ref="AG241:AG245" si="1422">BM241</f>
        <v>0</v>
      </c>
      <c r="AH241" s="234">
        <f t="shared" ref="AH241:AH245" si="1423">BN241</f>
        <v>0</v>
      </c>
      <c r="AI241" s="185">
        <f t="shared" ref="AI241:AI245" si="1424">BO241</f>
        <v>0</v>
      </c>
      <c r="AJ241" s="185">
        <f t="shared" ref="AJ241:AJ245" si="1425">BP241</f>
        <v>0</v>
      </c>
      <c r="AK241" s="186">
        <f t="shared" ref="AK241:AK245" si="1426">BQ241</f>
        <v>0</v>
      </c>
      <c r="AL241" s="186">
        <f t="shared" ref="AL241:AL245" si="1427">SUM(AI241:AK241)</f>
        <v>0</v>
      </c>
      <c r="AM241" s="180"/>
      <c r="AN241" s="180"/>
      <c r="AO241" s="233">
        <f>BU241</f>
        <v>0</v>
      </c>
      <c r="AP241" s="225">
        <f t="shared" ref="AP241:AP245" si="1428">BV241</f>
        <v>0</v>
      </c>
      <c r="AQ241" s="234">
        <f t="shared" ref="AQ241:AQ245" si="1429">BW241</f>
        <v>0</v>
      </c>
      <c r="AR241" s="185">
        <f t="shared" ref="AR241:AR245" si="1430">BX241</f>
        <v>0</v>
      </c>
      <c r="AS241" s="185">
        <f t="shared" ref="AS241:AS245" si="1431">BY241</f>
        <v>0</v>
      </c>
      <c r="AT241" s="186">
        <f t="shared" ref="AT241:AT245" si="1432">BZ241</f>
        <v>0</v>
      </c>
      <c r="AU241" s="186">
        <f t="shared" ref="AU241:AU245" si="1433">SUM(AR241:AT241)</f>
        <v>0</v>
      </c>
      <c r="AV241" s="180"/>
      <c r="AW241" s="180"/>
      <c r="AX241" s="186">
        <f>T241+AI241+AR241</f>
        <v>0</v>
      </c>
      <c r="AY241" s="187"/>
      <c r="AZ241" s="185">
        <f>V241+AJ241+AS241</f>
        <v>0</v>
      </c>
      <c r="BA241" s="187"/>
      <c r="BB241" s="186">
        <f>X241+AK241+AT241</f>
        <v>0</v>
      </c>
      <c r="BC241" s="187"/>
      <c r="BD241" s="186">
        <f t="shared" ref="BD241:BD245" si="1434">SUM(AX241:BB241)</f>
        <v>0</v>
      </c>
      <c r="BE241" s="187"/>
      <c r="BF241" s="180"/>
      <c r="BG241" s="180"/>
      <c r="BH241" s="180"/>
      <c r="BI241" s="180"/>
      <c r="BJ241" s="78"/>
      <c r="BK241" s="78"/>
      <c r="BL241" s="244"/>
      <c r="BM241" s="245"/>
      <c r="BN241" s="246"/>
      <c r="BO241" s="247"/>
      <c r="BP241" s="247"/>
      <c r="BQ241" s="248"/>
      <c r="BR241" s="265">
        <f>BM241*BN241</f>
        <v>0</v>
      </c>
      <c r="BS241" s="180"/>
      <c r="BT241" s="78"/>
      <c r="BU241" s="244"/>
      <c r="BV241" s="245"/>
      <c r="BW241" s="246"/>
      <c r="BX241" s="247"/>
      <c r="BY241" s="247"/>
      <c r="BZ241" s="248"/>
      <c r="CA241" s="265">
        <f>BV241*BW241</f>
        <v>0</v>
      </c>
      <c r="CB241" s="180"/>
      <c r="CC241" s="78"/>
      <c r="CD241" s="186">
        <f t="shared" ref="CD241:CF245" si="1435">H241+BO241+BX241</f>
        <v>0</v>
      </c>
      <c r="CE241" s="185">
        <f t="shared" si="1435"/>
        <v>0</v>
      </c>
      <c r="CF241" s="186">
        <f t="shared" si="1435"/>
        <v>0</v>
      </c>
      <c r="CG241" s="186">
        <f t="shared" ref="CG241:CG245" si="1436">SUM(CD241:CF241)</f>
        <v>0</v>
      </c>
      <c r="CH241" s="180"/>
      <c r="CI241" s="78"/>
      <c r="CJ241" s="186">
        <f>T241+BO241+BX241</f>
        <v>0</v>
      </c>
      <c r="CK241" s="187"/>
      <c r="CL241" s="186">
        <f>V241+BP241+BY241</f>
        <v>0</v>
      </c>
      <c r="CM241" s="187"/>
      <c r="CN241" s="186">
        <f>X241+BQ241+BZ241</f>
        <v>0</v>
      </c>
      <c r="CO241" s="187"/>
      <c r="CP241" s="186">
        <f>CJ241+CL241+CN241</f>
        <v>0</v>
      </c>
      <c r="CQ241" s="187"/>
      <c r="CR241" s="180"/>
    </row>
    <row r="242" spans="1:96" s="79" customFormat="1" x14ac:dyDescent="0.35">
      <c r="A242" s="190"/>
      <c r="B242" s="201" t="s">
        <v>191</v>
      </c>
      <c r="C242" s="207"/>
      <c r="D242" s="243"/>
      <c r="E242" s="244"/>
      <c r="F242" s="245"/>
      <c r="G242" s="246"/>
      <c r="H242" s="247"/>
      <c r="I242" s="247"/>
      <c r="J242" s="248"/>
      <c r="K242" s="265">
        <f>F242*G242</f>
        <v>0</v>
      </c>
      <c r="L242" s="180"/>
      <c r="M242" s="207"/>
      <c r="N242" s="248"/>
      <c r="O242" s="248"/>
      <c r="P242" s="248"/>
      <c r="Q242" s="186">
        <f t="shared" si="1421"/>
        <v>0</v>
      </c>
      <c r="R242" s="180"/>
      <c r="S242" s="179"/>
      <c r="T242" s="248"/>
      <c r="U242" s="187"/>
      <c r="V242" s="248"/>
      <c r="W242" s="187"/>
      <c r="X242" s="248"/>
      <c r="Y242" s="264"/>
      <c r="Z242" s="186">
        <f t="shared" si="1380"/>
        <v>0</v>
      </c>
      <c r="AA242" s="264"/>
      <c r="AB242" s="180"/>
      <c r="AC242" s="180"/>
      <c r="AD242" s="180"/>
      <c r="AE242" s="179"/>
      <c r="AF242" s="233">
        <f t="shared" ref="AF242:AF245" si="1437">BL242</f>
        <v>0</v>
      </c>
      <c r="AG242" s="225">
        <f t="shared" si="1422"/>
        <v>0</v>
      </c>
      <c r="AH242" s="234">
        <f t="shared" si="1423"/>
        <v>0</v>
      </c>
      <c r="AI242" s="185">
        <f t="shared" si="1424"/>
        <v>0</v>
      </c>
      <c r="AJ242" s="185">
        <f t="shared" si="1425"/>
        <v>0</v>
      </c>
      <c r="AK242" s="186">
        <f t="shared" si="1426"/>
        <v>0</v>
      </c>
      <c r="AL242" s="186">
        <f t="shared" si="1427"/>
        <v>0</v>
      </c>
      <c r="AM242" s="180"/>
      <c r="AN242" s="180"/>
      <c r="AO242" s="233">
        <f t="shared" ref="AO242:AO245" si="1438">BU242</f>
        <v>0</v>
      </c>
      <c r="AP242" s="225">
        <f t="shared" si="1428"/>
        <v>0</v>
      </c>
      <c r="AQ242" s="234">
        <f t="shared" si="1429"/>
        <v>0</v>
      </c>
      <c r="AR242" s="185">
        <f t="shared" si="1430"/>
        <v>0</v>
      </c>
      <c r="AS242" s="185">
        <f t="shared" si="1431"/>
        <v>0</v>
      </c>
      <c r="AT242" s="186">
        <f t="shared" si="1432"/>
        <v>0</v>
      </c>
      <c r="AU242" s="186">
        <f t="shared" si="1433"/>
        <v>0</v>
      </c>
      <c r="AV242" s="180"/>
      <c r="AW242" s="180"/>
      <c r="AX242" s="186">
        <f>T242+AI242+AR242</f>
        <v>0</v>
      </c>
      <c r="AY242" s="187"/>
      <c r="AZ242" s="185">
        <f>V242+AJ242+AS242</f>
        <v>0</v>
      </c>
      <c r="BA242" s="187"/>
      <c r="BB242" s="186">
        <f>X242+AK242+AT242</f>
        <v>0</v>
      </c>
      <c r="BC242" s="187"/>
      <c r="BD242" s="186">
        <f t="shared" si="1434"/>
        <v>0</v>
      </c>
      <c r="BE242" s="187"/>
      <c r="BF242" s="180"/>
      <c r="BG242" s="180"/>
      <c r="BH242" s="180"/>
      <c r="BI242" s="180"/>
      <c r="BJ242" s="78"/>
      <c r="BK242" s="78"/>
      <c r="BL242" s="244"/>
      <c r="BM242" s="245"/>
      <c r="BN242" s="246"/>
      <c r="BO242" s="247"/>
      <c r="BP242" s="247"/>
      <c r="BQ242" s="248"/>
      <c r="BR242" s="265">
        <f>BM242*BN242</f>
        <v>0</v>
      </c>
      <c r="BS242" s="180"/>
      <c r="BT242" s="78"/>
      <c r="BU242" s="244"/>
      <c r="BV242" s="245"/>
      <c r="BW242" s="246"/>
      <c r="BX242" s="247"/>
      <c r="BY242" s="247"/>
      <c r="BZ242" s="248"/>
      <c r="CA242" s="265">
        <f>BV242*BW242</f>
        <v>0</v>
      </c>
      <c r="CB242" s="180"/>
      <c r="CC242" s="78"/>
      <c r="CD242" s="186">
        <f t="shared" si="1435"/>
        <v>0</v>
      </c>
      <c r="CE242" s="185">
        <f t="shared" si="1435"/>
        <v>0</v>
      </c>
      <c r="CF242" s="186">
        <f t="shared" si="1435"/>
        <v>0</v>
      </c>
      <c r="CG242" s="186">
        <f t="shared" si="1436"/>
        <v>0</v>
      </c>
      <c r="CH242" s="180"/>
      <c r="CI242" s="78"/>
      <c r="CJ242" s="186">
        <f>T242+BO242+BX242</f>
        <v>0</v>
      </c>
      <c r="CK242" s="187"/>
      <c r="CL242" s="186">
        <f>V242+BP242+BY242</f>
        <v>0</v>
      </c>
      <c r="CM242" s="187"/>
      <c r="CN242" s="186">
        <f>X242+BQ242+BZ242</f>
        <v>0</v>
      </c>
      <c r="CO242" s="187"/>
      <c r="CP242" s="186">
        <f t="shared" ref="CP242:CP245" si="1439">CJ242+CL242+CN242</f>
        <v>0</v>
      </c>
      <c r="CQ242" s="187"/>
      <c r="CR242" s="180"/>
    </row>
    <row r="243" spans="1:96" s="79" customFormat="1" x14ac:dyDescent="0.35">
      <c r="A243" s="190"/>
      <c r="B243" s="201" t="s">
        <v>191</v>
      </c>
      <c r="C243" s="207"/>
      <c r="D243" s="243"/>
      <c r="E243" s="244"/>
      <c r="F243" s="245"/>
      <c r="G243" s="246"/>
      <c r="H243" s="247"/>
      <c r="I243" s="247"/>
      <c r="J243" s="248"/>
      <c r="K243" s="265">
        <f t="shared" ref="K243:K245" si="1440">F243*G243</f>
        <v>0</v>
      </c>
      <c r="L243" s="180"/>
      <c r="M243" s="207"/>
      <c r="N243" s="248"/>
      <c r="O243" s="248"/>
      <c r="P243" s="248"/>
      <c r="Q243" s="186">
        <f t="shared" si="1421"/>
        <v>0</v>
      </c>
      <c r="R243" s="180"/>
      <c r="S243" s="179"/>
      <c r="T243" s="248"/>
      <c r="U243" s="187"/>
      <c r="V243" s="248"/>
      <c r="W243" s="187"/>
      <c r="X243" s="248"/>
      <c r="Y243" s="264"/>
      <c r="Z243" s="186">
        <f t="shared" si="1380"/>
        <v>0</v>
      </c>
      <c r="AA243" s="264"/>
      <c r="AB243" s="180"/>
      <c r="AC243" s="180"/>
      <c r="AD243" s="180"/>
      <c r="AE243" s="179"/>
      <c r="AF243" s="233">
        <f t="shared" si="1437"/>
        <v>0</v>
      </c>
      <c r="AG243" s="225">
        <f t="shared" si="1422"/>
        <v>0</v>
      </c>
      <c r="AH243" s="234">
        <f t="shared" si="1423"/>
        <v>0</v>
      </c>
      <c r="AI243" s="185">
        <f t="shared" si="1424"/>
        <v>0</v>
      </c>
      <c r="AJ243" s="185">
        <f t="shared" si="1425"/>
        <v>0</v>
      </c>
      <c r="AK243" s="186">
        <f t="shared" si="1426"/>
        <v>0</v>
      </c>
      <c r="AL243" s="186">
        <f t="shared" si="1427"/>
        <v>0</v>
      </c>
      <c r="AM243" s="180"/>
      <c r="AN243" s="180"/>
      <c r="AO243" s="233">
        <f t="shared" si="1438"/>
        <v>0</v>
      </c>
      <c r="AP243" s="225">
        <f t="shared" si="1428"/>
        <v>0</v>
      </c>
      <c r="AQ243" s="234">
        <f t="shared" si="1429"/>
        <v>0</v>
      </c>
      <c r="AR243" s="185">
        <f t="shared" si="1430"/>
        <v>0</v>
      </c>
      <c r="AS243" s="185">
        <f t="shared" si="1431"/>
        <v>0</v>
      </c>
      <c r="AT243" s="186">
        <f t="shared" si="1432"/>
        <v>0</v>
      </c>
      <c r="AU243" s="186">
        <f t="shared" si="1433"/>
        <v>0</v>
      </c>
      <c r="AV243" s="180"/>
      <c r="AW243" s="180"/>
      <c r="AX243" s="186">
        <f>T243+AI243+AR243</f>
        <v>0</v>
      </c>
      <c r="AY243" s="187"/>
      <c r="AZ243" s="185">
        <f>V243+AJ243+AS243</f>
        <v>0</v>
      </c>
      <c r="BA243" s="187"/>
      <c r="BB243" s="186">
        <f>X243+AK243+AT243</f>
        <v>0</v>
      </c>
      <c r="BC243" s="187"/>
      <c r="BD243" s="186">
        <f t="shared" si="1434"/>
        <v>0</v>
      </c>
      <c r="BE243" s="187"/>
      <c r="BF243" s="180"/>
      <c r="BG243" s="180"/>
      <c r="BH243" s="180"/>
      <c r="BI243" s="180"/>
      <c r="BJ243" s="78"/>
      <c r="BK243" s="78"/>
      <c r="BL243" s="244"/>
      <c r="BM243" s="245"/>
      <c r="BN243" s="246"/>
      <c r="BO243" s="247"/>
      <c r="BP243" s="247"/>
      <c r="BQ243" s="248"/>
      <c r="BR243" s="265">
        <f t="shared" ref="BR243:BR245" si="1441">BM243*BN243</f>
        <v>0</v>
      </c>
      <c r="BS243" s="180"/>
      <c r="BT243" s="78"/>
      <c r="BU243" s="244"/>
      <c r="BV243" s="245"/>
      <c r="BW243" s="246"/>
      <c r="BX243" s="247"/>
      <c r="BY243" s="247"/>
      <c r="BZ243" s="248"/>
      <c r="CA243" s="265">
        <f t="shared" ref="CA243:CA245" si="1442">BV243*BW243</f>
        <v>0</v>
      </c>
      <c r="CB243" s="180"/>
      <c r="CC243" s="78"/>
      <c r="CD243" s="186">
        <f t="shared" si="1435"/>
        <v>0</v>
      </c>
      <c r="CE243" s="185">
        <f t="shared" si="1435"/>
        <v>0</v>
      </c>
      <c r="CF243" s="186">
        <f t="shared" si="1435"/>
        <v>0</v>
      </c>
      <c r="CG243" s="186">
        <f t="shared" si="1436"/>
        <v>0</v>
      </c>
      <c r="CH243" s="180"/>
      <c r="CI243" s="78"/>
      <c r="CJ243" s="186">
        <f>T243+BO243+BX243</f>
        <v>0</v>
      </c>
      <c r="CK243" s="187"/>
      <c r="CL243" s="186">
        <f>V243+BP243+BY243</f>
        <v>0</v>
      </c>
      <c r="CM243" s="187"/>
      <c r="CN243" s="186">
        <f>X243+BQ243+BZ243</f>
        <v>0</v>
      </c>
      <c r="CO243" s="187"/>
      <c r="CP243" s="186">
        <f t="shared" si="1439"/>
        <v>0</v>
      </c>
      <c r="CQ243" s="187"/>
      <c r="CR243" s="180"/>
    </row>
    <row r="244" spans="1:96" s="79" customFormat="1" x14ac:dyDescent="0.35">
      <c r="A244" s="190"/>
      <c r="B244" s="201" t="s">
        <v>191</v>
      </c>
      <c r="C244" s="207"/>
      <c r="D244" s="243"/>
      <c r="E244" s="244"/>
      <c r="F244" s="245"/>
      <c r="G244" s="246"/>
      <c r="H244" s="247"/>
      <c r="I244" s="247"/>
      <c r="J244" s="248"/>
      <c r="K244" s="265">
        <f t="shared" si="1440"/>
        <v>0</v>
      </c>
      <c r="L244" s="180"/>
      <c r="M244" s="207"/>
      <c r="N244" s="248"/>
      <c r="O244" s="248"/>
      <c r="P244" s="248"/>
      <c r="Q244" s="186">
        <f t="shared" si="1421"/>
        <v>0</v>
      </c>
      <c r="R244" s="180"/>
      <c r="S244" s="179"/>
      <c r="T244" s="248"/>
      <c r="U244" s="187"/>
      <c r="V244" s="248"/>
      <c r="W244" s="187"/>
      <c r="X244" s="248"/>
      <c r="Y244" s="264"/>
      <c r="Z244" s="186">
        <f t="shared" si="1380"/>
        <v>0</v>
      </c>
      <c r="AA244" s="264"/>
      <c r="AB244" s="180"/>
      <c r="AC244" s="180"/>
      <c r="AD244" s="180"/>
      <c r="AE244" s="179"/>
      <c r="AF244" s="233">
        <f t="shared" si="1437"/>
        <v>0</v>
      </c>
      <c r="AG244" s="225">
        <f t="shared" si="1422"/>
        <v>0</v>
      </c>
      <c r="AH244" s="234">
        <f t="shared" si="1423"/>
        <v>0</v>
      </c>
      <c r="AI244" s="185">
        <f t="shared" si="1424"/>
        <v>0</v>
      </c>
      <c r="AJ244" s="185">
        <f t="shared" si="1425"/>
        <v>0</v>
      </c>
      <c r="AK244" s="186">
        <f t="shared" si="1426"/>
        <v>0</v>
      </c>
      <c r="AL244" s="186">
        <f t="shared" si="1427"/>
        <v>0</v>
      </c>
      <c r="AM244" s="180"/>
      <c r="AN244" s="180"/>
      <c r="AO244" s="233">
        <f t="shared" si="1438"/>
        <v>0</v>
      </c>
      <c r="AP244" s="225">
        <f t="shared" si="1428"/>
        <v>0</v>
      </c>
      <c r="AQ244" s="234">
        <f t="shared" si="1429"/>
        <v>0</v>
      </c>
      <c r="AR244" s="185">
        <f t="shared" si="1430"/>
        <v>0</v>
      </c>
      <c r="AS244" s="185">
        <f t="shared" si="1431"/>
        <v>0</v>
      </c>
      <c r="AT244" s="186">
        <f t="shared" si="1432"/>
        <v>0</v>
      </c>
      <c r="AU244" s="186">
        <f t="shared" si="1433"/>
        <v>0</v>
      </c>
      <c r="AV244" s="180"/>
      <c r="AW244" s="180"/>
      <c r="AX244" s="186">
        <f>T244+AI244+AR244</f>
        <v>0</v>
      </c>
      <c r="AY244" s="187"/>
      <c r="AZ244" s="185">
        <f>V244+AJ244+AS244</f>
        <v>0</v>
      </c>
      <c r="BA244" s="187"/>
      <c r="BB244" s="186">
        <f>X244+AK244+AT244</f>
        <v>0</v>
      </c>
      <c r="BC244" s="187"/>
      <c r="BD244" s="186">
        <f t="shared" si="1434"/>
        <v>0</v>
      </c>
      <c r="BE244" s="187"/>
      <c r="BF244" s="180"/>
      <c r="BG244" s="180"/>
      <c r="BH244" s="180"/>
      <c r="BI244" s="180"/>
      <c r="BJ244" s="78"/>
      <c r="BK244" s="78"/>
      <c r="BL244" s="244"/>
      <c r="BM244" s="245"/>
      <c r="BN244" s="246"/>
      <c r="BO244" s="247"/>
      <c r="BP244" s="247"/>
      <c r="BQ244" s="248"/>
      <c r="BR244" s="265">
        <f t="shared" si="1441"/>
        <v>0</v>
      </c>
      <c r="BS244" s="180"/>
      <c r="BT244" s="78"/>
      <c r="BU244" s="244"/>
      <c r="BV244" s="245"/>
      <c r="BW244" s="246"/>
      <c r="BX244" s="247"/>
      <c r="BY244" s="247"/>
      <c r="BZ244" s="248"/>
      <c r="CA244" s="265">
        <f t="shared" si="1442"/>
        <v>0</v>
      </c>
      <c r="CB244" s="180"/>
      <c r="CC244" s="78"/>
      <c r="CD244" s="186">
        <f t="shared" si="1435"/>
        <v>0</v>
      </c>
      <c r="CE244" s="185">
        <f t="shared" si="1435"/>
        <v>0</v>
      </c>
      <c r="CF244" s="186">
        <f t="shared" si="1435"/>
        <v>0</v>
      </c>
      <c r="CG244" s="186">
        <f t="shared" si="1436"/>
        <v>0</v>
      </c>
      <c r="CH244" s="180"/>
      <c r="CI244" s="78"/>
      <c r="CJ244" s="186">
        <f>T244+BO244+BX244</f>
        <v>0</v>
      </c>
      <c r="CK244" s="187"/>
      <c r="CL244" s="186">
        <f>V244+BP244+BY244</f>
        <v>0</v>
      </c>
      <c r="CM244" s="187"/>
      <c r="CN244" s="186">
        <f>X244+BQ244+BZ244</f>
        <v>0</v>
      </c>
      <c r="CO244" s="187"/>
      <c r="CP244" s="186">
        <f t="shared" si="1439"/>
        <v>0</v>
      </c>
      <c r="CQ244" s="187"/>
      <c r="CR244" s="180"/>
    </row>
    <row r="245" spans="1:96" s="79" customFormat="1" x14ac:dyDescent="0.35">
      <c r="A245" s="190"/>
      <c r="B245" s="201" t="s">
        <v>191</v>
      </c>
      <c r="C245" s="207"/>
      <c r="D245" s="243"/>
      <c r="E245" s="244"/>
      <c r="F245" s="245"/>
      <c r="G245" s="246"/>
      <c r="H245" s="247"/>
      <c r="I245" s="247"/>
      <c r="J245" s="248"/>
      <c r="K245" s="265">
        <f t="shared" si="1440"/>
        <v>0</v>
      </c>
      <c r="L245" s="180"/>
      <c r="M245" s="207"/>
      <c r="N245" s="248"/>
      <c r="O245" s="248"/>
      <c r="P245" s="248"/>
      <c r="Q245" s="186">
        <f t="shared" si="1421"/>
        <v>0</v>
      </c>
      <c r="R245" s="180"/>
      <c r="S245" s="179"/>
      <c r="T245" s="248"/>
      <c r="U245" s="187"/>
      <c r="V245" s="248"/>
      <c r="W245" s="187"/>
      <c r="X245" s="248"/>
      <c r="Y245" s="264"/>
      <c r="Z245" s="186">
        <f t="shared" si="1380"/>
        <v>0</v>
      </c>
      <c r="AA245" s="264"/>
      <c r="AB245" s="180"/>
      <c r="AC245" s="180"/>
      <c r="AD245" s="180"/>
      <c r="AE245" s="179"/>
      <c r="AF245" s="233">
        <f t="shared" si="1437"/>
        <v>0</v>
      </c>
      <c r="AG245" s="225">
        <f t="shared" si="1422"/>
        <v>0</v>
      </c>
      <c r="AH245" s="234">
        <f t="shared" si="1423"/>
        <v>0</v>
      </c>
      <c r="AI245" s="185">
        <f t="shared" si="1424"/>
        <v>0</v>
      </c>
      <c r="AJ245" s="185">
        <f t="shared" si="1425"/>
        <v>0</v>
      </c>
      <c r="AK245" s="186">
        <f t="shared" si="1426"/>
        <v>0</v>
      </c>
      <c r="AL245" s="186">
        <f t="shared" si="1427"/>
        <v>0</v>
      </c>
      <c r="AM245" s="180"/>
      <c r="AN245" s="180"/>
      <c r="AO245" s="233">
        <f t="shared" si="1438"/>
        <v>0</v>
      </c>
      <c r="AP245" s="225">
        <f t="shared" si="1428"/>
        <v>0</v>
      </c>
      <c r="AQ245" s="234">
        <f t="shared" si="1429"/>
        <v>0</v>
      </c>
      <c r="AR245" s="185">
        <f t="shared" si="1430"/>
        <v>0</v>
      </c>
      <c r="AS245" s="185">
        <f t="shared" si="1431"/>
        <v>0</v>
      </c>
      <c r="AT245" s="186">
        <f t="shared" si="1432"/>
        <v>0</v>
      </c>
      <c r="AU245" s="186">
        <f t="shared" si="1433"/>
        <v>0</v>
      </c>
      <c r="AV245" s="180"/>
      <c r="AW245" s="180"/>
      <c r="AX245" s="186">
        <f>T245+AI245+AR245</f>
        <v>0</v>
      </c>
      <c r="AY245" s="187"/>
      <c r="AZ245" s="185">
        <f>V245+AJ245+AS245</f>
        <v>0</v>
      </c>
      <c r="BA245" s="187"/>
      <c r="BB245" s="186">
        <f>X245+AK245+AT245</f>
        <v>0</v>
      </c>
      <c r="BC245" s="187"/>
      <c r="BD245" s="186">
        <f t="shared" si="1434"/>
        <v>0</v>
      </c>
      <c r="BE245" s="187"/>
      <c r="BF245" s="180"/>
      <c r="BG245" s="180"/>
      <c r="BH245" s="180"/>
      <c r="BI245" s="180"/>
      <c r="BJ245" s="78"/>
      <c r="BK245" s="78"/>
      <c r="BL245" s="244"/>
      <c r="BM245" s="245"/>
      <c r="BN245" s="246"/>
      <c r="BO245" s="247"/>
      <c r="BP245" s="247"/>
      <c r="BQ245" s="248"/>
      <c r="BR245" s="265">
        <f t="shared" si="1441"/>
        <v>0</v>
      </c>
      <c r="BS245" s="180"/>
      <c r="BT245" s="78"/>
      <c r="BU245" s="244"/>
      <c r="BV245" s="245"/>
      <c r="BW245" s="246"/>
      <c r="BX245" s="247"/>
      <c r="BY245" s="247"/>
      <c r="BZ245" s="248"/>
      <c r="CA245" s="265">
        <f t="shared" si="1442"/>
        <v>0</v>
      </c>
      <c r="CB245" s="180"/>
      <c r="CC245" s="78"/>
      <c r="CD245" s="186">
        <f t="shared" si="1435"/>
        <v>0</v>
      </c>
      <c r="CE245" s="185">
        <f t="shared" si="1435"/>
        <v>0</v>
      </c>
      <c r="CF245" s="186">
        <f t="shared" si="1435"/>
        <v>0</v>
      </c>
      <c r="CG245" s="186">
        <f t="shared" si="1436"/>
        <v>0</v>
      </c>
      <c r="CH245" s="180"/>
      <c r="CI245" s="78"/>
      <c r="CJ245" s="186">
        <f>T245+BO245+BX245</f>
        <v>0</v>
      </c>
      <c r="CK245" s="187"/>
      <c r="CL245" s="186">
        <f>V245+BP245+BY245</f>
        <v>0</v>
      </c>
      <c r="CM245" s="187"/>
      <c r="CN245" s="186">
        <f>X245+BQ245+BZ245</f>
        <v>0</v>
      </c>
      <c r="CO245" s="187"/>
      <c r="CP245" s="186">
        <f t="shared" si="1439"/>
        <v>0</v>
      </c>
      <c r="CQ245" s="187"/>
      <c r="CR245" s="180"/>
    </row>
    <row r="246" spans="1:96" s="79" customFormat="1" x14ac:dyDescent="0.35">
      <c r="A246" s="190">
        <v>8.3000000000000007</v>
      </c>
      <c r="B246" s="200" t="s">
        <v>169</v>
      </c>
      <c r="C246" s="206"/>
      <c r="D246" s="199"/>
      <c r="E246" s="232"/>
      <c r="F246" s="224"/>
      <c r="G246" s="217"/>
      <c r="H246" s="184">
        <f>SUM(H247:H251)</f>
        <v>0</v>
      </c>
      <c r="I246" s="179">
        <f t="shared" ref="I246:Q246" si="1443">SUM(I247:I251)</f>
        <v>0</v>
      </c>
      <c r="J246" s="179">
        <f t="shared" si="1443"/>
        <v>0</v>
      </c>
      <c r="K246" s="179">
        <f t="shared" si="1443"/>
        <v>0</v>
      </c>
      <c r="L246" s="179"/>
      <c r="M246" s="206"/>
      <c r="N246" s="184">
        <f t="shared" si="1443"/>
        <v>0</v>
      </c>
      <c r="O246" s="179">
        <f t="shared" si="1443"/>
        <v>0</v>
      </c>
      <c r="P246" s="179">
        <f t="shared" si="1443"/>
        <v>0</v>
      </c>
      <c r="Q246" s="179">
        <f t="shared" si="1443"/>
        <v>0</v>
      </c>
      <c r="R246" s="179"/>
      <c r="S246" s="179"/>
      <c r="T246" s="184">
        <f t="shared" ref="T246" si="1444">SUM(T247:T251)</f>
        <v>0</v>
      </c>
      <c r="U246" s="179"/>
      <c r="V246" s="179">
        <f t="shared" ref="V246" si="1445">SUM(V247:V251)</f>
        <v>0</v>
      </c>
      <c r="W246" s="179"/>
      <c r="X246" s="179">
        <f t="shared" ref="X246" si="1446">SUM(X247:X251)</f>
        <v>0</v>
      </c>
      <c r="Y246" s="206"/>
      <c r="Z246" s="179">
        <f t="shared" si="1380"/>
        <v>0</v>
      </c>
      <c r="AA246" s="206"/>
      <c r="AB246" s="179"/>
      <c r="AC246" s="179"/>
      <c r="AD246" s="179"/>
      <c r="AE246" s="179"/>
      <c r="AF246" s="232"/>
      <c r="AG246" s="224"/>
      <c r="AH246" s="217"/>
      <c r="AI246" s="184">
        <f t="shared" ref="AI246:AL246" si="1447">SUM(AI247:AI251)</f>
        <v>0</v>
      </c>
      <c r="AJ246" s="179">
        <f t="shared" si="1447"/>
        <v>0</v>
      </c>
      <c r="AK246" s="179">
        <f t="shared" si="1447"/>
        <v>0</v>
      </c>
      <c r="AL246" s="179">
        <f t="shared" si="1447"/>
        <v>0</v>
      </c>
      <c r="AM246" s="179"/>
      <c r="AN246" s="179"/>
      <c r="AO246" s="232"/>
      <c r="AP246" s="224"/>
      <c r="AQ246" s="217"/>
      <c r="AR246" s="184">
        <f t="shared" ref="AR246:AU246" si="1448">SUM(AR247:AR251)</f>
        <v>0</v>
      </c>
      <c r="AS246" s="179">
        <f t="shared" si="1448"/>
        <v>0</v>
      </c>
      <c r="AT246" s="179">
        <f t="shared" si="1448"/>
        <v>0</v>
      </c>
      <c r="AU246" s="179">
        <f t="shared" si="1448"/>
        <v>0</v>
      </c>
      <c r="AV246" s="179"/>
      <c r="AW246" s="179"/>
      <c r="AX246" s="184">
        <f>SUM(AX247:AX251)</f>
        <v>0</v>
      </c>
      <c r="AY246" s="179"/>
      <c r="AZ246" s="179">
        <f>SUM(AZ247:AZ251)</f>
        <v>0</v>
      </c>
      <c r="BA246" s="179"/>
      <c r="BB246" s="179">
        <f>SUM(BB247:BB251)</f>
        <v>0</v>
      </c>
      <c r="BC246" s="179"/>
      <c r="BD246" s="179">
        <f t="shared" ref="BD246" si="1449">SUM(BD247:BD251)</f>
        <v>0</v>
      </c>
      <c r="BE246" s="179"/>
      <c r="BF246" s="179"/>
      <c r="BG246" s="179"/>
      <c r="BH246" s="179"/>
      <c r="BI246" s="179"/>
      <c r="BJ246" s="78"/>
      <c r="BK246" s="78"/>
      <c r="BL246" s="232"/>
      <c r="BM246" s="224"/>
      <c r="BN246" s="217"/>
      <c r="BO246" s="184">
        <f>SUM(BO247:BO251)</f>
        <v>0</v>
      </c>
      <c r="BP246" s="179">
        <f t="shared" ref="BP246:BR246" si="1450">SUM(BP247:BP251)</f>
        <v>0</v>
      </c>
      <c r="BQ246" s="179">
        <f t="shared" si="1450"/>
        <v>0</v>
      </c>
      <c r="BR246" s="179">
        <f t="shared" si="1450"/>
        <v>0</v>
      </c>
      <c r="BS246" s="179"/>
      <c r="BT246" s="78"/>
      <c r="BU246" s="232"/>
      <c r="BV246" s="224"/>
      <c r="BW246" s="217"/>
      <c r="BX246" s="184">
        <f>SUM(BX247:BX251)</f>
        <v>0</v>
      </c>
      <c r="BY246" s="179">
        <f t="shared" ref="BY246:CA246" si="1451">SUM(BY247:BY251)</f>
        <v>0</v>
      </c>
      <c r="BZ246" s="179">
        <f t="shared" si="1451"/>
        <v>0</v>
      </c>
      <c r="CA246" s="179">
        <f t="shared" si="1451"/>
        <v>0</v>
      </c>
      <c r="CB246" s="179"/>
      <c r="CC246" s="78"/>
      <c r="CD246" s="184">
        <f>SUM(CD247:CD251)</f>
        <v>0</v>
      </c>
      <c r="CE246" s="179">
        <f>SUM(CE247:CE251)</f>
        <v>0</v>
      </c>
      <c r="CF246" s="179">
        <f>SUM(CF247:CF251)</f>
        <v>0</v>
      </c>
      <c r="CG246" s="179">
        <f t="shared" ref="CG246" si="1452">SUM(CG247:CG251)</f>
        <v>0</v>
      </c>
      <c r="CH246" s="179"/>
      <c r="CI246" s="78"/>
      <c r="CJ246" s="184">
        <f>SUM(CJ247:CJ251)</f>
        <v>0</v>
      </c>
      <c r="CK246" s="179"/>
      <c r="CL246" s="179">
        <f>SUM(CL247:CL251)</f>
        <v>0</v>
      </c>
      <c r="CM246" s="179"/>
      <c r="CN246" s="179">
        <f>SUM(CN247:CN251)</f>
        <v>0</v>
      </c>
      <c r="CO246" s="179"/>
      <c r="CP246" s="179">
        <f t="shared" ref="CP246" si="1453">SUM(CP247:CP251)</f>
        <v>0</v>
      </c>
      <c r="CQ246" s="179"/>
      <c r="CR246" s="179"/>
    </row>
    <row r="247" spans="1:96" x14ac:dyDescent="0.35">
      <c r="B247" s="201" t="s">
        <v>191</v>
      </c>
      <c r="C247" s="207"/>
      <c r="D247" s="243"/>
      <c r="E247" s="244"/>
      <c r="F247" s="245"/>
      <c r="G247" s="246"/>
      <c r="H247" s="247"/>
      <c r="I247" s="247"/>
      <c r="J247" s="248"/>
      <c r="K247" s="265">
        <f>F247*G247</f>
        <v>0</v>
      </c>
      <c r="L247" s="180"/>
      <c r="M247" s="207"/>
      <c r="N247" s="248"/>
      <c r="O247" s="248"/>
      <c r="P247" s="248"/>
      <c r="Q247" s="186">
        <f t="shared" ref="Q247:Q251" si="1454">SUM(N247:P247)</f>
        <v>0</v>
      </c>
      <c r="R247" s="180"/>
      <c r="S247" s="179"/>
      <c r="T247" s="248"/>
      <c r="U247" s="187"/>
      <c r="V247" s="248"/>
      <c r="W247" s="187"/>
      <c r="X247" s="248"/>
      <c r="Y247" s="264"/>
      <c r="Z247" s="186">
        <f t="shared" si="1380"/>
        <v>0</v>
      </c>
      <c r="AA247" s="264"/>
      <c r="AB247" s="180"/>
      <c r="AC247" s="180"/>
      <c r="AD247" s="180"/>
      <c r="AE247" s="179"/>
      <c r="AF247" s="233">
        <f>BL247</f>
        <v>0</v>
      </c>
      <c r="AG247" s="225">
        <f t="shared" ref="AG247:AG251" si="1455">BM247</f>
        <v>0</v>
      </c>
      <c r="AH247" s="234">
        <f t="shared" ref="AH247:AH251" si="1456">BN247</f>
        <v>0</v>
      </c>
      <c r="AI247" s="185">
        <f t="shared" ref="AI247:AI251" si="1457">BO247</f>
        <v>0</v>
      </c>
      <c r="AJ247" s="185">
        <f t="shared" ref="AJ247:AJ251" si="1458">BP247</f>
        <v>0</v>
      </c>
      <c r="AK247" s="186">
        <f t="shared" ref="AK247:AK251" si="1459">BQ247</f>
        <v>0</v>
      </c>
      <c r="AL247" s="186">
        <f t="shared" ref="AL247:AL251" si="1460">SUM(AI247:AK247)</f>
        <v>0</v>
      </c>
      <c r="AM247" s="180"/>
      <c r="AN247" s="180"/>
      <c r="AO247" s="233">
        <f>BU247</f>
        <v>0</v>
      </c>
      <c r="AP247" s="225">
        <f t="shared" ref="AP247:AP251" si="1461">BV247</f>
        <v>0</v>
      </c>
      <c r="AQ247" s="234">
        <f t="shared" ref="AQ247:AQ251" si="1462">BW247</f>
        <v>0</v>
      </c>
      <c r="AR247" s="185">
        <f t="shared" ref="AR247:AR251" si="1463">BX247</f>
        <v>0</v>
      </c>
      <c r="AS247" s="185">
        <f t="shared" ref="AS247:AS251" si="1464">BY247</f>
        <v>0</v>
      </c>
      <c r="AT247" s="186">
        <f t="shared" ref="AT247:AT251" si="1465">BZ247</f>
        <v>0</v>
      </c>
      <c r="AU247" s="186">
        <f t="shared" ref="AU247:AU251" si="1466">SUM(AR247:AT247)</f>
        <v>0</v>
      </c>
      <c r="AV247" s="180"/>
      <c r="AW247" s="180"/>
      <c r="AX247" s="186">
        <f>T247+AI247+AR247</f>
        <v>0</v>
      </c>
      <c r="AY247" s="187"/>
      <c r="AZ247" s="185">
        <f>V247+AJ247+AS247</f>
        <v>0</v>
      </c>
      <c r="BA247" s="187"/>
      <c r="BB247" s="186">
        <f>X247+AK247+AT247</f>
        <v>0</v>
      </c>
      <c r="BC247" s="187"/>
      <c r="BD247" s="186">
        <f t="shared" ref="BD247:BD251" si="1467">SUM(AX247:BB247)</f>
        <v>0</v>
      </c>
      <c r="BE247" s="187"/>
      <c r="BF247" s="180"/>
      <c r="BG247" s="180"/>
      <c r="BH247" s="180"/>
      <c r="BI247" s="180"/>
      <c r="BL247" s="244"/>
      <c r="BM247" s="245"/>
      <c r="BN247" s="246"/>
      <c r="BO247" s="247"/>
      <c r="BP247" s="247"/>
      <c r="BQ247" s="248"/>
      <c r="BR247" s="265">
        <f>BM247*BN247</f>
        <v>0</v>
      </c>
      <c r="BS247" s="180"/>
      <c r="BU247" s="244"/>
      <c r="BV247" s="245"/>
      <c r="BW247" s="246"/>
      <c r="BX247" s="247"/>
      <c r="BY247" s="247"/>
      <c r="BZ247" s="248"/>
      <c r="CA247" s="265">
        <f>BV247*BW247</f>
        <v>0</v>
      </c>
      <c r="CB247" s="180"/>
      <c r="CD247" s="186">
        <f t="shared" ref="CD247:CF251" si="1468">H247+BO247+BX247</f>
        <v>0</v>
      </c>
      <c r="CE247" s="185">
        <f t="shared" si="1468"/>
        <v>0</v>
      </c>
      <c r="CF247" s="186">
        <f t="shared" si="1468"/>
        <v>0</v>
      </c>
      <c r="CG247" s="186">
        <f t="shared" ref="CG247:CG251" si="1469">SUM(CD247:CF247)</f>
        <v>0</v>
      </c>
      <c r="CH247" s="180"/>
      <c r="CJ247" s="186">
        <f>T247+BO247+BX247</f>
        <v>0</v>
      </c>
      <c r="CK247" s="187"/>
      <c r="CL247" s="186">
        <f>V247+BP247+BY247</f>
        <v>0</v>
      </c>
      <c r="CM247" s="187"/>
      <c r="CN247" s="186">
        <f>X247+BQ247+BZ247</f>
        <v>0</v>
      </c>
      <c r="CO247" s="187"/>
      <c r="CP247" s="186">
        <f>CJ247+CL247+CN247</f>
        <v>0</v>
      </c>
      <c r="CQ247" s="187"/>
      <c r="CR247" s="180"/>
    </row>
    <row r="248" spans="1:96" x14ac:dyDescent="0.35">
      <c r="B248" s="201" t="s">
        <v>191</v>
      </c>
      <c r="C248" s="207"/>
      <c r="D248" s="243"/>
      <c r="E248" s="244"/>
      <c r="F248" s="245"/>
      <c r="G248" s="246"/>
      <c r="H248" s="247"/>
      <c r="I248" s="247"/>
      <c r="J248" s="248"/>
      <c r="K248" s="265">
        <f>F248*G248</f>
        <v>0</v>
      </c>
      <c r="L248" s="180"/>
      <c r="M248" s="207"/>
      <c r="N248" s="248"/>
      <c r="O248" s="248"/>
      <c r="P248" s="248"/>
      <c r="Q248" s="186">
        <f t="shared" si="1454"/>
        <v>0</v>
      </c>
      <c r="R248" s="180"/>
      <c r="S248" s="179"/>
      <c r="T248" s="248"/>
      <c r="U248" s="187"/>
      <c r="V248" s="248"/>
      <c r="W248" s="187"/>
      <c r="X248" s="248"/>
      <c r="Y248" s="264"/>
      <c r="Z248" s="186">
        <f t="shared" si="1380"/>
        <v>0</v>
      </c>
      <c r="AA248" s="264"/>
      <c r="AB248" s="180"/>
      <c r="AC248" s="180"/>
      <c r="AD248" s="180"/>
      <c r="AE248" s="179"/>
      <c r="AF248" s="233">
        <f t="shared" ref="AF248:AF251" si="1470">BL248</f>
        <v>0</v>
      </c>
      <c r="AG248" s="225">
        <f t="shared" si="1455"/>
        <v>0</v>
      </c>
      <c r="AH248" s="234">
        <f t="shared" si="1456"/>
        <v>0</v>
      </c>
      <c r="AI248" s="185">
        <f t="shared" si="1457"/>
        <v>0</v>
      </c>
      <c r="AJ248" s="185">
        <f t="shared" si="1458"/>
        <v>0</v>
      </c>
      <c r="AK248" s="186">
        <f t="shared" si="1459"/>
        <v>0</v>
      </c>
      <c r="AL248" s="186">
        <f t="shared" si="1460"/>
        <v>0</v>
      </c>
      <c r="AM248" s="180"/>
      <c r="AN248" s="180"/>
      <c r="AO248" s="233">
        <f t="shared" ref="AO248:AO251" si="1471">BU248</f>
        <v>0</v>
      </c>
      <c r="AP248" s="225">
        <f t="shared" si="1461"/>
        <v>0</v>
      </c>
      <c r="AQ248" s="234">
        <f t="shared" si="1462"/>
        <v>0</v>
      </c>
      <c r="AR248" s="185">
        <f t="shared" si="1463"/>
        <v>0</v>
      </c>
      <c r="AS248" s="185">
        <f t="shared" si="1464"/>
        <v>0</v>
      </c>
      <c r="AT248" s="186">
        <f t="shared" si="1465"/>
        <v>0</v>
      </c>
      <c r="AU248" s="186">
        <f t="shared" si="1466"/>
        <v>0</v>
      </c>
      <c r="AV248" s="180"/>
      <c r="AW248" s="180"/>
      <c r="AX248" s="186">
        <f>T248+AI248+AR248</f>
        <v>0</v>
      </c>
      <c r="AY248" s="187"/>
      <c r="AZ248" s="185">
        <f>V248+AJ248+AS248</f>
        <v>0</v>
      </c>
      <c r="BA248" s="187"/>
      <c r="BB248" s="186">
        <f>X248+AK248+AT248</f>
        <v>0</v>
      </c>
      <c r="BC248" s="187"/>
      <c r="BD248" s="186">
        <f t="shared" si="1467"/>
        <v>0</v>
      </c>
      <c r="BE248" s="187"/>
      <c r="BF248" s="180"/>
      <c r="BG248" s="180"/>
      <c r="BH248" s="180"/>
      <c r="BI248" s="180"/>
      <c r="BL248" s="244"/>
      <c r="BM248" s="245"/>
      <c r="BN248" s="246"/>
      <c r="BO248" s="247"/>
      <c r="BP248" s="247"/>
      <c r="BQ248" s="248"/>
      <c r="BR248" s="265">
        <f>BM248*BN248</f>
        <v>0</v>
      </c>
      <c r="BS248" s="180"/>
      <c r="BU248" s="244"/>
      <c r="BV248" s="245"/>
      <c r="BW248" s="246"/>
      <c r="BX248" s="247"/>
      <c r="BY248" s="247"/>
      <c r="BZ248" s="248"/>
      <c r="CA248" s="265">
        <f>BV248*BW248</f>
        <v>0</v>
      </c>
      <c r="CB248" s="180"/>
      <c r="CD248" s="186">
        <f t="shared" si="1468"/>
        <v>0</v>
      </c>
      <c r="CE248" s="185">
        <f t="shared" si="1468"/>
        <v>0</v>
      </c>
      <c r="CF248" s="186">
        <f t="shared" si="1468"/>
        <v>0</v>
      </c>
      <c r="CG248" s="186">
        <f t="shared" si="1469"/>
        <v>0</v>
      </c>
      <c r="CH248" s="180"/>
      <c r="CJ248" s="186">
        <f>T248+BO248+BX248</f>
        <v>0</v>
      </c>
      <c r="CK248" s="187"/>
      <c r="CL248" s="186">
        <f>V248+BP248+BY248</f>
        <v>0</v>
      </c>
      <c r="CM248" s="187"/>
      <c r="CN248" s="186">
        <f>X248+BQ248+BZ248</f>
        <v>0</v>
      </c>
      <c r="CO248" s="187"/>
      <c r="CP248" s="186">
        <f t="shared" ref="CP248:CP251" si="1472">CJ248+CL248+CN248</f>
        <v>0</v>
      </c>
      <c r="CQ248" s="187"/>
      <c r="CR248" s="180"/>
    </row>
    <row r="249" spans="1:96" x14ac:dyDescent="0.35">
      <c r="B249" s="201" t="s">
        <v>191</v>
      </c>
      <c r="C249" s="207"/>
      <c r="D249" s="243"/>
      <c r="E249" s="244"/>
      <c r="F249" s="245"/>
      <c r="G249" s="246"/>
      <c r="H249" s="247"/>
      <c r="I249" s="247"/>
      <c r="J249" s="248"/>
      <c r="K249" s="265">
        <f t="shared" ref="K249:K251" si="1473">F249*G249</f>
        <v>0</v>
      </c>
      <c r="L249" s="180"/>
      <c r="M249" s="207"/>
      <c r="N249" s="248"/>
      <c r="O249" s="248"/>
      <c r="P249" s="248"/>
      <c r="Q249" s="186">
        <f t="shared" si="1454"/>
        <v>0</v>
      </c>
      <c r="R249" s="180"/>
      <c r="S249" s="179"/>
      <c r="T249" s="248"/>
      <c r="U249" s="187"/>
      <c r="V249" s="248"/>
      <c r="W249" s="187"/>
      <c r="X249" s="248"/>
      <c r="Y249" s="264"/>
      <c r="Z249" s="186">
        <f t="shared" si="1380"/>
        <v>0</v>
      </c>
      <c r="AA249" s="264"/>
      <c r="AB249" s="180"/>
      <c r="AC249" s="180"/>
      <c r="AD249" s="180"/>
      <c r="AE249" s="179"/>
      <c r="AF249" s="233">
        <f t="shared" si="1470"/>
        <v>0</v>
      </c>
      <c r="AG249" s="225">
        <f t="shared" si="1455"/>
        <v>0</v>
      </c>
      <c r="AH249" s="234">
        <f t="shared" si="1456"/>
        <v>0</v>
      </c>
      <c r="AI249" s="185">
        <f t="shared" si="1457"/>
        <v>0</v>
      </c>
      <c r="AJ249" s="185">
        <f t="shared" si="1458"/>
        <v>0</v>
      </c>
      <c r="AK249" s="186">
        <f t="shared" si="1459"/>
        <v>0</v>
      </c>
      <c r="AL249" s="186">
        <f t="shared" si="1460"/>
        <v>0</v>
      </c>
      <c r="AM249" s="180"/>
      <c r="AN249" s="180"/>
      <c r="AO249" s="233">
        <f t="shared" si="1471"/>
        <v>0</v>
      </c>
      <c r="AP249" s="225">
        <f t="shared" si="1461"/>
        <v>0</v>
      </c>
      <c r="AQ249" s="234">
        <f t="shared" si="1462"/>
        <v>0</v>
      </c>
      <c r="AR249" s="185">
        <f t="shared" si="1463"/>
        <v>0</v>
      </c>
      <c r="AS249" s="185">
        <f t="shared" si="1464"/>
        <v>0</v>
      </c>
      <c r="AT249" s="186">
        <f t="shared" si="1465"/>
        <v>0</v>
      </c>
      <c r="AU249" s="186">
        <f t="shared" si="1466"/>
        <v>0</v>
      </c>
      <c r="AV249" s="180"/>
      <c r="AW249" s="180"/>
      <c r="AX249" s="186">
        <f>T249+AI249+AR249</f>
        <v>0</v>
      </c>
      <c r="AY249" s="187"/>
      <c r="AZ249" s="185">
        <f>V249+AJ249+AS249</f>
        <v>0</v>
      </c>
      <c r="BA249" s="187"/>
      <c r="BB249" s="186">
        <f>X249+AK249+AT249</f>
        <v>0</v>
      </c>
      <c r="BC249" s="187"/>
      <c r="BD249" s="186">
        <f t="shared" si="1467"/>
        <v>0</v>
      </c>
      <c r="BE249" s="187"/>
      <c r="BF249" s="180"/>
      <c r="BG249" s="180"/>
      <c r="BH249" s="180"/>
      <c r="BI249" s="180"/>
      <c r="BL249" s="244"/>
      <c r="BM249" s="245"/>
      <c r="BN249" s="246"/>
      <c r="BO249" s="247"/>
      <c r="BP249" s="247"/>
      <c r="BQ249" s="248"/>
      <c r="BR249" s="265">
        <f t="shared" ref="BR249:BR251" si="1474">BM249*BN249</f>
        <v>0</v>
      </c>
      <c r="BS249" s="180"/>
      <c r="BU249" s="244"/>
      <c r="BV249" s="245"/>
      <c r="BW249" s="246"/>
      <c r="BX249" s="247"/>
      <c r="BY249" s="247"/>
      <c r="BZ249" s="248"/>
      <c r="CA249" s="265">
        <f t="shared" ref="CA249:CA251" si="1475">BV249*BW249</f>
        <v>0</v>
      </c>
      <c r="CB249" s="180"/>
      <c r="CD249" s="186">
        <f t="shared" si="1468"/>
        <v>0</v>
      </c>
      <c r="CE249" s="185">
        <f t="shared" si="1468"/>
        <v>0</v>
      </c>
      <c r="CF249" s="186">
        <f t="shared" si="1468"/>
        <v>0</v>
      </c>
      <c r="CG249" s="186">
        <f t="shared" si="1469"/>
        <v>0</v>
      </c>
      <c r="CH249" s="180"/>
      <c r="CJ249" s="186">
        <f>T249+BO249+BX249</f>
        <v>0</v>
      </c>
      <c r="CK249" s="187"/>
      <c r="CL249" s="186">
        <f>V249+BP249+BY249</f>
        <v>0</v>
      </c>
      <c r="CM249" s="187"/>
      <c r="CN249" s="186">
        <f>X249+BQ249+BZ249</f>
        <v>0</v>
      </c>
      <c r="CO249" s="187"/>
      <c r="CP249" s="186">
        <f t="shared" si="1472"/>
        <v>0</v>
      </c>
      <c r="CQ249" s="187"/>
      <c r="CR249" s="180"/>
    </row>
    <row r="250" spans="1:96" x14ac:dyDescent="0.35">
      <c r="B250" s="201" t="s">
        <v>191</v>
      </c>
      <c r="C250" s="207"/>
      <c r="D250" s="243"/>
      <c r="E250" s="244"/>
      <c r="F250" s="245"/>
      <c r="G250" s="246"/>
      <c r="H250" s="247"/>
      <c r="I250" s="247"/>
      <c r="J250" s="248"/>
      <c r="K250" s="265">
        <f t="shared" si="1473"/>
        <v>0</v>
      </c>
      <c r="L250" s="180"/>
      <c r="M250" s="207"/>
      <c r="N250" s="248"/>
      <c r="O250" s="248"/>
      <c r="P250" s="248"/>
      <c r="Q250" s="186">
        <f t="shared" si="1454"/>
        <v>0</v>
      </c>
      <c r="R250" s="180"/>
      <c r="S250" s="179"/>
      <c r="T250" s="248"/>
      <c r="U250" s="187"/>
      <c r="V250" s="248"/>
      <c r="W250" s="187"/>
      <c r="X250" s="248"/>
      <c r="Y250" s="264"/>
      <c r="Z250" s="186">
        <f t="shared" si="1380"/>
        <v>0</v>
      </c>
      <c r="AA250" s="264"/>
      <c r="AB250" s="180"/>
      <c r="AC250" s="180"/>
      <c r="AD250" s="180"/>
      <c r="AE250" s="179"/>
      <c r="AF250" s="233">
        <f t="shared" si="1470"/>
        <v>0</v>
      </c>
      <c r="AG250" s="225">
        <f t="shared" si="1455"/>
        <v>0</v>
      </c>
      <c r="AH250" s="234">
        <f t="shared" si="1456"/>
        <v>0</v>
      </c>
      <c r="AI250" s="185">
        <f t="shared" si="1457"/>
        <v>0</v>
      </c>
      <c r="AJ250" s="185">
        <f t="shared" si="1458"/>
        <v>0</v>
      </c>
      <c r="AK250" s="186">
        <f t="shared" si="1459"/>
        <v>0</v>
      </c>
      <c r="AL250" s="186">
        <f t="shared" si="1460"/>
        <v>0</v>
      </c>
      <c r="AM250" s="180"/>
      <c r="AN250" s="180"/>
      <c r="AO250" s="233">
        <f t="shared" si="1471"/>
        <v>0</v>
      </c>
      <c r="AP250" s="225">
        <f t="shared" si="1461"/>
        <v>0</v>
      </c>
      <c r="AQ250" s="234">
        <f t="shared" si="1462"/>
        <v>0</v>
      </c>
      <c r="AR250" s="185">
        <f t="shared" si="1463"/>
        <v>0</v>
      </c>
      <c r="AS250" s="185">
        <f t="shared" si="1464"/>
        <v>0</v>
      </c>
      <c r="AT250" s="186">
        <f t="shared" si="1465"/>
        <v>0</v>
      </c>
      <c r="AU250" s="186">
        <f t="shared" si="1466"/>
        <v>0</v>
      </c>
      <c r="AV250" s="180"/>
      <c r="AW250" s="180"/>
      <c r="AX250" s="186">
        <f>T250+AI250+AR250</f>
        <v>0</v>
      </c>
      <c r="AY250" s="187"/>
      <c r="AZ250" s="185">
        <f>V250+AJ250+AS250</f>
        <v>0</v>
      </c>
      <c r="BA250" s="187"/>
      <c r="BB250" s="186">
        <f>X250+AK250+AT250</f>
        <v>0</v>
      </c>
      <c r="BC250" s="187"/>
      <c r="BD250" s="186">
        <f t="shared" si="1467"/>
        <v>0</v>
      </c>
      <c r="BE250" s="187"/>
      <c r="BF250" s="180"/>
      <c r="BG250" s="180"/>
      <c r="BH250" s="180"/>
      <c r="BI250" s="180"/>
      <c r="BL250" s="244"/>
      <c r="BM250" s="245"/>
      <c r="BN250" s="246"/>
      <c r="BO250" s="247"/>
      <c r="BP250" s="247"/>
      <c r="BQ250" s="248"/>
      <c r="BR250" s="265">
        <f t="shared" si="1474"/>
        <v>0</v>
      </c>
      <c r="BS250" s="180"/>
      <c r="BU250" s="244"/>
      <c r="BV250" s="245"/>
      <c r="BW250" s="246"/>
      <c r="BX250" s="247"/>
      <c r="BY250" s="247"/>
      <c r="BZ250" s="248"/>
      <c r="CA250" s="265">
        <f t="shared" si="1475"/>
        <v>0</v>
      </c>
      <c r="CB250" s="180"/>
      <c r="CD250" s="186">
        <f t="shared" si="1468"/>
        <v>0</v>
      </c>
      <c r="CE250" s="185">
        <f t="shared" si="1468"/>
        <v>0</v>
      </c>
      <c r="CF250" s="186">
        <f t="shared" si="1468"/>
        <v>0</v>
      </c>
      <c r="CG250" s="186">
        <f t="shared" si="1469"/>
        <v>0</v>
      </c>
      <c r="CH250" s="180"/>
      <c r="CJ250" s="186">
        <f>T250+BO250+BX250</f>
        <v>0</v>
      </c>
      <c r="CK250" s="187"/>
      <c r="CL250" s="186">
        <f>V250+BP250+BY250</f>
        <v>0</v>
      </c>
      <c r="CM250" s="187"/>
      <c r="CN250" s="186">
        <f>X250+BQ250+BZ250</f>
        <v>0</v>
      </c>
      <c r="CO250" s="187"/>
      <c r="CP250" s="186">
        <f t="shared" si="1472"/>
        <v>0</v>
      </c>
      <c r="CQ250" s="187"/>
      <c r="CR250" s="180"/>
    </row>
    <row r="251" spans="1:96" x14ac:dyDescent="0.35">
      <c r="B251" s="201" t="s">
        <v>191</v>
      </c>
      <c r="C251" s="207"/>
      <c r="D251" s="243"/>
      <c r="E251" s="244"/>
      <c r="F251" s="245"/>
      <c r="G251" s="246"/>
      <c r="H251" s="247"/>
      <c r="I251" s="247"/>
      <c r="J251" s="248"/>
      <c r="K251" s="265">
        <f t="shared" si="1473"/>
        <v>0</v>
      </c>
      <c r="L251" s="180"/>
      <c r="M251" s="207"/>
      <c r="N251" s="248"/>
      <c r="O251" s="248"/>
      <c r="P251" s="248"/>
      <c r="Q251" s="186">
        <f t="shared" si="1454"/>
        <v>0</v>
      </c>
      <c r="R251" s="180"/>
      <c r="S251" s="179"/>
      <c r="T251" s="248"/>
      <c r="U251" s="187"/>
      <c r="V251" s="248"/>
      <c r="W251" s="187"/>
      <c r="X251" s="248"/>
      <c r="Y251" s="264"/>
      <c r="Z251" s="186">
        <f t="shared" si="1380"/>
        <v>0</v>
      </c>
      <c r="AA251" s="264"/>
      <c r="AB251" s="180"/>
      <c r="AC251" s="180"/>
      <c r="AD251" s="180"/>
      <c r="AE251" s="179"/>
      <c r="AF251" s="233">
        <f t="shared" si="1470"/>
        <v>0</v>
      </c>
      <c r="AG251" s="225">
        <f t="shared" si="1455"/>
        <v>0</v>
      </c>
      <c r="AH251" s="234">
        <f t="shared" si="1456"/>
        <v>0</v>
      </c>
      <c r="AI251" s="185">
        <f t="shared" si="1457"/>
        <v>0</v>
      </c>
      <c r="AJ251" s="185">
        <f t="shared" si="1458"/>
        <v>0</v>
      </c>
      <c r="AK251" s="186">
        <f t="shared" si="1459"/>
        <v>0</v>
      </c>
      <c r="AL251" s="186">
        <f t="shared" si="1460"/>
        <v>0</v>
      </c>
      <c r="AM251" s="180"/>
      <c r="AN251" s="180"/>
      <c r="AO251" s="233">
        <f t="shared" si="1471"/>
        <v>0</v>
      </c>
      <c r="AP251" s="225">
        <f t="shared" si="1461"/>
        <v>0</v>
      </c>
      <c r="AQ251" s="234">
        <f t="shared" si="1462"/>
        <v>0</v>
      </c>
      <c r="AR251" s="185">
        <f t="shared" si="1463"/>
        <v>0</v>
      </c>
      <c r="AS251" s="185">
        <f t="shared" si="1464"/>
        <v>0</v>
      </c>
      <c r="AT251" s="186">
        <f t="shared" si="1465"/>
        <v>0</v>
      </c>
      <c r="AU251" s="186">
        <f t="shared" si="1466"/>
        <v>0</v>
      </c>
      <c r="AV251" s="180"/>
      <c r="AW251" s="180"/>
      <c r="AX251" s="186">
        <f>T251+AI251+AR251</f>
        <v>0</v>
      </c>
      <c r="AY251" s="187"/>
      <c r="AZ251" s="185">
        <f>V251+AJ251+AS251</f>
        <v>0</v>
      </c>
      <c r="BA251" s="187"/>
      <c r="BB251" s="186">
        <f>X251+AK251+AT251</f>
        <v>0</v>
      </c>
      <c r="BC251" s="187"/>
      <c r="BD251" s="186">
        <f t="shared" si="1467"/>
        <v>0</v>
      </c>
      <c r="BE251" s="187"/>
      <c r="BF251" s="180"/>
      <c r="BG251" s="180"/>
      <c r="BH251" s="180"/>
      <c r="BI251" s="180"/>
      <c r="BL251" s="244"/>
      <c r="BM251" s="245"/>
      <c r="BN251" s="246"/>
      <c r="BO251" s="247"/>
      <c r="BP251" s="247"/>
      <c r="BQ251" s="248"/>
      <c r="BR251" s="265">
        <f t="shared" si="1474"/>
        <v>0</v>
      </c>
      <c r="BS251" s="180"/>
      <c r="BU251" s="244"/>
      <c r="BV251" s="245"/>
      <c r="BW251" s="246"/>
      <c r="BX251" s="247"/>
      <c r="BY251" s="247"/>
      <c r="BZ251" s="248"/>
      <c r="CA251" s="265">
        <f t="shared" si="1475"/>
        <v>0</v>
      </c>
      <c r="CB251" s="180"/>
      <c r="CD251" s="186">
        <f t="shared" si="1468"/>
        <v>0</v>
      </c>
      <c r="CE251" s="185">
        <f t="shared" si="1468"/>
        <v>0</v>
      </c>
      <c r="CF251" s="186">
        <f t="shared" si="1468"/>
        <v>0</v>
      </c>
      <c r="CG251" s="186">
        <f t="shared" si="1469"/>
        <v>0</v>
      </c>
      <c r="CH251" s="180"/>
      <c r="CJ251" s="186">
        <f>T251+BO251+BX251</f>
        <v>0</v>
      </c>
      <c r="CK251" s="187"/>
      <c r="CL251" s="186">
        <f>V251+BP251+BY251</f>
        <v>0</v>
      </c>
      <c r="CM251" s="187"/>
      <c r="CN251" s="186">
        <f>X251+BQ251+BZ251</f>
        <v>0</v>
      </c>
      <c r="CO251" s="187"/>
      <c r="CP251" s="186">
        <f t="shared" si="1472"/>
        <v>0</v>
      </c>
      <c r="CQ251" s="187"/>
      <c r="CR251" s="180"/>
    </row>
    <row r="252" spans="1:96" s="79" customFormat="1" x14ac:dyDescent="0.35">
      <c r="A252" s="190">
        <v>8.4</v>
      </c>
      <c r="B252" s="200" t="s">
        <v>169</v>
      </c>
      <c r="C252" s="206"/>
      <c r="D252" s="199"/>
      <c r="E252" s="232"/>
      <c r="F252" s="224"/>
      <c r="G252" s="217"/>
      <c r="H252" s="184">
        <f t="shared" ref="H252:Q252" si="1476">SUM(H253:H257)</f>
        <v>0</v>
      </c>
      <c r="I252" s="179">
        <f t="shared" si="1476"/>
        <v>0</v>
      </c>
      <c r="J252" s="179">
        <f t="shared" si="1476"/>
        <v>0</v>
      </c>
      <c r="K252" s="179">
        <f t="shared" ref="K252" si="1477">SUM(K253:K257)</f>
        <v>0</v>
      </c>
      <c r="L252" s="179"/>
      <c r="M252" s="206"/>
      <c r="N252" s="184">
        <f t="shared" si="1476"/>
        <v>0</v>
      </c>
      <c r="O252" s="179">
        <f t="shared" si="1476"/>
        <v>0</v>
      </c>
      <c r="P252" s="179">
        <f t="shared" si="1476"/>
        <v>0</v>
      </c>
      <c r="Q252" s="179">
        <f t="shared" si="1476"/>
        <v>0</v>
      </c>
      <c r="R252" s="179"/>
      <c r="S252" s="179"/>
      <c r="T252" s="184">
        <f t="shared" ref="T252" si="1478">SUM(T253:T257)</f>
        <v>0</v>
      </c>
      <c r="U252" s="179"/>
      <c r="V252" s="179">
        <f t="shared" ref="V252" si="1479">SUM(V253:V257)</f>
        <v>0</v>
      </c>
      <c r="W252" s="179"/>
      <c r="X252" s="179">
        <f t="shared" ref="X252" si="1480">SUM(X253:X257)</f>
        <v>0</v>
      </c>
      <c r="Y252" s="206"/>
      <c r="Z252" s="179">
        <f t="shared" si="1380"/>
        <v>0</v>
      </c>
      <c r="AA252" s="206"/>
      <c r="AB252" s="179"/>
      <c r="AC252" s="179"/>
      <c r="AD252" s="179"/>
      <c r="AE252" s="179"/>
      <c r="AF252" s="232"/>
      <c r="AG252" s="224"/>
      <c r="AH252" s="217"/>
      <c r="AI252" s="184">
        <f t="shared" ref="AI252:AK252" si="1481">SUM(AI253:AI257)</f>
        <v>0</v>
      </c>
      <c r="AJ252" s="179">
        <f t="shared" si="1481"/>
        <v>0</v>
      </c>
      <c r="AK252" s="179">
        <f t="shared" si="1481"/>
        <v>0</v>
      </c>
      <c r="AL252" s="179">
        <f t="shared" ref="AL252" si="1482">SUM(AL253:AL257)</f>
        <v>0</v>
      </c>
      <c r="AM252" s="179"/>
      <c r="AN252" s="179"/>
      <c r="AO252" s="232"/>
      <c r="AP252" s="224"/>
      <c r="AQ252" s="217"/>
      <c r="AR252" s="184">
        <f t="shared" ref="AR252:AT252" si="1483">SUM(AR253:AR257)</f>
        <v>0</v>
      </c>
      <c r="AS252" s="179">
        <f t="shared" si="1483"/>
        <v>0</v>
      </c>
      <c r="AT252" s="179">
        <f t="shared" si="1483"/>
        <v>0</v>
      </c>
      <c r="AU252" s="179">
        <f t="shared" ref="AU252" si="1484">SUM(AU253:AU257)</f>
        <v>0</v>
      </c>
      <c r="AV252" s="179"/>
      <c r="AW252" s="179"/>
      <c r="AX252" s="184">
        <f>SUM(AX253:AX257)</f>
        <v>0</v>
      </c>
      <c r="AY252" s="179"/>
      <c r="AZ252" s="179">
        <f>SUM(AZ253:AZ257)</f>
        <v>0</v>
      </c>
      <c r="BA252" s="179"/>
      <c r="BB252" s="179">
        <f>SUM(BB253:BB257)</f>
        <v>0</v>
      </c>
      <c r="BC252" s="179"/>
      <c r="BD252" s="179">
        <f t="shared" ref="BD252" si="1485">SUM(BD253:BD257)</f>
        <v>0</v>
      </c>
      <c r="BE252" s="179"/>
      <c r="BF252" s="179"/>
      <c r="BG252" s="179"/>
      <c r="BH252" s="179"/>
      <c r="BI252" s="179"/>
      <c r="BJ252" s="78"/>
      <c r="BK252" s="78"/>
      <c r="BL252" s="232"/>
      <c r="BM252" s="224"/>
      <c r="BN252" s="217"/>
      <c r="BO252" s="184">
        <f t="shared" ref="BO252:BR252" si="1486">SUM(BO253:BO257)</f>
        <v>0</v>
      </c>
      <c r="BP252" s="179">
        <f t="shared" si="1486"/>
        <v>0</v>
      </c>
      <c r="BQ252" s="179">
        <f t="shared" si="1486"/>
        <v>0</v>
      </c>
      <c r="BR252" s="179">
        <f t="shared" si="1486"/>
        <v>0</v>
      </c>
      <c r="BS252" s="179"/>
      <c r="BT252" s="78"/>
      <c r="BU252" s="232"/>
      <c r="BV252" s="224"/>
      <c r="BW252" s="217"/>
      <c r="BX252" s="184">
        <f t="shared" ref="BX252:CA252" si="1487">SUM(BX253:BX257)</f>
        <v>0</v>
      </c>
      <c r="BY252" s="179">
        <f t="shared" si="1487"/>
        <v>0</v>
      </c>
      <c r="BZ252" s="179">
        <f t="shared" si="1487"/>
        <v>0</v>
      </c>
      <c r="CA252" s="179">
        <f t="shared" si="1487"/>
        <v>0</v>
      </c>
      <c r="CB252" s="179"/>
      <c r="CC252" s="78"/>
      <c r="CD252" s="184">
        <f>SUM(CD253:CD257)</f>
        <v>0</v>
      </c>
      <c r="CE252" s="179">
        <f>SUM(CE253:CE257)</f>
        <v>0</v>
      </c>
      <c r="CF252" s="179">
        <f>SUM(CF253:CF257)</f>
        <v>0</v>
      </c>
      <c r="CG252" s="179">
        <f t="shared" ref="CG252" si="1488">SUM(CG253:CG257)</f>
        <v>0</v>
      </c>
      <c r="CH252" s="179"/>
      <c r="CI252" s="78"/>
      <c r="CJ252" s="184">
        <f>SUM(CJ253:CJ257)</f>
        <v>0</v>
      </c>
      <c r="CK252" s="179"/>
      <c r="CL252" s="179">
        <f>SUM(CL253:CL257)</f>
        <v>0</v>
      </c>
      <c r="CM252" s="179"/>
      <c r="CN252" s="179">
        <f>SUM(CN253:CN257)</f>
        <v>0</v>
      </c>
      <c r="CO252" s="179"/>
      <c r="CP252" s="179">
        <f t="shared" ref="CP252" si="1489">SUM(CP253:CP257)</f>
        <v>0</v>
      </c>
      <c r="CQ252" s="179"/>
      <c r="CR252" s="179"/>
    </row>
    <row r="253" spans="1:96" x14ac:dyDescent="0.35">
      <c r="B253" s="201" t="s">
        <v>191</v>
      </c>
      <c r="C253" s="207"/>
      <c r="D253" s="243"/>
      <c r="E253" s="244"/>
      <c r="F253" s="245"/>
      <c r="G253" s="246"/>
      <c r="H253" s="247"/>
      <c r="I253" s="247"/>
      <c r="J253" s="248"/>
      <c r="K253" s="265">
        <f>F253*G253</f>
        <v>0</v>
      </c>
      <c r="L253" s="180"/>
      <c r="M253" s="207"/>
      <c r="N253" s="248"/>
      <c r="O253" s="248"/>
      <c r="P253" s="248"/>
      <c r="Q253" s="186">
        <f t="shared" ref="Q253:Q257" si="1490">SUM(N253:P253)</f>
        <v>0</v>
      </c>
      <c r="R253" s="180"/>
      <c r="S253" s="179"/>
      <c r="T253" s="248"/>
      <c r="U253" s="187"/>
      <c r="V253" s="248"/>
      <c r="W253" s="187"/>
      <c r="X253" s="248"/>
      <c r="Y253" s="264"/>
      <c r="Z253" s="186">
        <f t="shared" si="1380"/>
        <v>0</v>
      </c>
      <c r="AA253" s="264"/>
      <c r="AB253" s="180"/>
      <c r="AC253" s="180"/>
      <c r="AD253" s="180"/>
      <c r="AE253" s="179"/>
      <c r="AF253" s="233">
        <f>BL253</f>
        <v>0</v>
      </c>
      <c r="AG253" s="225">
        <f t="shared" ref="AG253:AG257" si="1491">BM253</f>
        <v>0</v>
      </c>
      <c r="AH253" s="234">
        <f t="shared" ref="AH253:AH257" si="1492">BN253</f>
        <v>0</v>
      </c>
      <c r="AI253" s="185">
        <f t="shared" ref="AI253:AI257" si="1493">BO253</f>
        <v>0</v>
      </c>
      <c r="AJ253" s="185">
        <f t="shared" ref="AJ253:AJ257" si="1494">BP253</f>
        <v>0</v>
      </c>
      <c r="AK253" s="186">
        <f t="shared" ref="AK253:AK257" si="1495">BQ253</f>
        <v>0</v>
      </c>
      <c r="AL253" s="186">
        <f t="shared" ref="AL253:AL257" si="1496">SUM(AI253:AK253)</f>
        <v>0</v>
      </c>
      <c r="AM253" s="180"/>
      <c r="AN253" s="180"/>
      <c r="AO253" s="233">
        <f>BU253</f>
        <v>0</v>
      </c>
      <c r="AP253" s="225">
        <f t="shared" ref="AP253:AP257" si="1497">BV253</f>
        <v>0</v>
      </c>
      <c r="AQ253" s="234">
        <f t="shared" ref="AQ253:AQ257" si="1498">BW253</f>
        <v>0</v>
      </c>
      <c r="AR253" s="185">
        <f t="shared" ref="AR253:AR257" si="1499">BX253</f>
        <v>0</v>
      </c>
      <c r="AS253" s="185">
        <f t="shared" ref="AS253:AS257" si="1500">BY253</f>
        <v>0</v>
      </c>
      <c r="AT253" s="186">
        <f t="shared" ref="AT253:AT257" si="1501">BZ253</f>
        <v>0</v>
      </c>
      <c r="AU253" s="186">
        <f t="shared" ref="AU253:AU257" si="1502">SUM(AR253:AT253)</f>
        <v>0</v>
      </c>
      <c r="AV253" s="180"/>
      <c r="AW253" s="180"/>
      <c r="AX253" s="186">
        <f>T253+AI253+AR253</f>
        <v>0</v>
      </c>
      <c r="AY253" s="187"/>
      <c r="AZ253" s="185">
        <f>V253+AJ253+AS253</f>
        <v>0</v>
      </c>
      <c r="BA253" s="187"/>
      <c r="BB253" s="186">
        <f>X253+AK253+AT253</f>
        <v>0</v>
      </c>
      <c r="BC253" s="187"/>
      <c r="BD253" s="186">
        <f t="shared" ref="BD253:BD257" si="1503">SUM(AX253:BB253)</f>
        <v>0</v>
      </c>
      <c r="BE253" s="187"/>
      <c r="BF253" s="180"/>
      <c r="BG253" s="180"/>
      <c r="BH253" s="180"/>
      <c r="BI253" s="180"/>
      <c r="BL253" s="244"/>
      <c r="BM253" s="245"/>
      <c r="BN253" s="246"/>
      <c r="BO253" s="247"/>
      <c r="BP253" s="247"/>
      <c r="BQ253" s="248"/>
      <c r="BR253" s="265">
        <f>BM253*BN253</f>
        <v>0</v>
      </c>
      <c r="BS253" s="180"/>
      <c r="BU253" s="244"/>
      <c r="BV253" s="245"/>
      <c r="BW253" s="246"/>
      <c r="BX253" s="247"/>
      <c r="BY253" s="247"/>
      <c r="BZ253" s="248"/>
      <c r="CA253" s="265">
        <f>BV253*BW253</f>
        <v>0</v>
      </c>
      <c r="CB253" s="180"/>
      <c r="CD253" s="186">
        <f t="shared" ref="CD253:CF257" si="1504">H253+BO253+BX253</f>
        <v>0</v>
      </c>
      <c r="CE253" s="185">
        <f t="shared" si="1504"/>
        <v>0</v>
      </c>
      <c r="CF253" s="186">
        <f t="shared" si="1504"/>
        <v>0</v>
      </c>
      <c r="CG253" s="186">
        <f t="shared" ref="CG253:CG257" si="1505">SUM(CD253:CF253)</f>
        <v>0</v>
      </c>
      <c r="CH253" s="180"/>
      <c r="CJ253" s="186">
        <f>T253+BO253+BX253</f>
        <v>0</v>
      </c>
      <c r="CK253" s="187"/>
      <c r="CL253" s="186">
        <f>V253+BP253+BY253</f>
        <v>0</v>
      </c>
      <c r="CM253" s="187"/>
      <c r="CN253" s="186">
        <f>X253+BQ253+BZ253</f>
        <v>0</v>
      </c>
      <c r="CO253" s="187"/>
      <c r="CP253" s="186">
        <f>CJ253+CL253+CN253</f>
        <v>0</v>
      </c>
      <c r="CQ253" s="187"/>
      <c r="CR253" s="180"/>
    </row>
    <row r="254" spans="1:96" x14ac:dyDescent="0.35">
      <c r="B254" s="201" t="s">
        <v>191</v>
      </c>
      <c r="C254" s="207"/>
      <c r="D254" s="243"/>
      <c r="E254" s="244"/>
      <c r="F254" s="245"/>
      <c r="G254" s="246"/>
      <c r="H254" s="247"/>
      <c r="I254" s="247"/>
      <c r="J254" s="248"/>
      <c r="K254" s="265">
        <f>F254*G254</f>
        <v>0</v>
      </c>
      <c r="L254" s="180"/>
      <c r="M254" s="207"/>
      <c r="N254" s="248"/>
      <c r="O254" s="248"/>
      <c r="P254" s="248"/>
      <c r="Q254" s="186">
        <f t="shared" si="1490"/>
        <v>0</v>
      </c>
      <c r="R254" s="180"/>
      <c r="S254" s="179"/>
      <c r="T254" s="248"/>
      <c r="U254" s="187"/>
      <c r="V254" s="248"/>
      <c r="W254" s="187"/>
      <c r="X254" s="248"/>
      <c r="Y254" s="264"/>
      <c r="Z254" s="186">
        <f t="shared" si="1380"/>
        <v>0</v>
      </c>
      <c r="AA254" s="264"/>
      <c r="AB254" s="180"/>
      <c r="AC254" s="180"/>
      <c r="AD254" s="180"/>
      <c r="AE254" s="179"/>
      <c r="AF254" s="233">
        <f t="shared" ref="AF254:AF257" si="1506">BL254</f>
        <v>0</v>
      </c>
      <c r="AG254" s="225">
        <f t="shared" si="1491"/>
        <v>0</v>
      </c>
      <c r="AH254" s="234">
        <f t="shared" si="1492"/>
        <v>0</v>
      </c>
      <c r="AI254" s="185">
        <f t="shared" si="1493"/>
        <v>0</v>
      </c>
      <c r="AJ254" s="185">
        <f t="shared" si="1494"/>
        <v>0</v>
      </c>
      <c r="AK254" s="186">
        <f t="shared" si="1495"/>
        <v>0</v>
      </c>
      <c r="AL254" s="186">
        <f t="shared" si="1496"/>
        <v>0</v>
      </c>
      <c r="AM254" s="180"/>
      <c r="AN254" s="180"/>
      <c r="AO254" s="233">
        <f t="shared" ref="AO254:AO257" si="1507">BU254</f>
        <v>0</v>
      </c>
      <c r="AP254" s="225">
        <f t="shared" si="1497"/>
        <v>0</v>
      </c>
      <c r="AQ254" s="234">
        <f t="shared" si="1498"/>
        <v>0</v>
      </c>
      <c r="AR254" s="185">
        <f t="shared" si="1499"/>
        <v>0</v>
      </c>
      <c r="AS254" s="185">
        <f t="shared" si="1500"/>
        <v>0</v>
      </c>
      <c r="AT254" s="186">
        <f t="shared" si="1501"/>
        <v>0</v>
      </c>
      <c r="AU254" s="186">
        <f t="shared" si="1502"/>
        <v>0</v>
      </c>
      <c r="AV254" s="180"/>
      <c r="AW254" s="180"/>
      <c r="AX254" s="186">
        <f>T254+AI254+AR254</f>
        <v>0</v>
      </c>
      <c r="AY254" s="187"/>
      <c r="AZ254" s="185">
        <f>V254+AJ254+AS254</f>
        <v>0</v>
      </c>
      <c r="BA254" s="187"/>
      <c r="BB254" s="186">
        <f>X254+AK254+AT254</f>
        <v>0</v>
      </c>
      <c r="BC254" s="187"/>
      <c r="BD254" s="186">
        <f t="shared" si="1503"/>
        <v>0</v>
      </c>
      <c r="BE254" s="187"/>
      <c r="BF254" s="180"/>
      <c r="BG254" s="180"/>
      <c r="BH254" s="180"/>
      <c r="BI254" s="180"/>
      <c r="BL254" s="244"/>
      <c r="BM254" s="245"/>
      <c r="BN254" s="246"/>
      <c r="BO254" s="247"/>
      <c r="BP254" s="247"/>
      <c r="BQ254" s="248"/>
      <c r="BR254" s="265">
        <f>BM254*BN254</f>
        <v>0</v>
      </c>
      <c r="BS254" s="180"/>
      <c r="BU254" s="244"/>
      <c r="BV254" s="245"/>
      <c r="BW254" s="246"/>
      <c r="BX254" s="247"/>
      <c r="BY254" s="247"/>
      <c r="BZ254" s="248"/>
      <c r="CA254" s="265">
        <f>BV254*BW254</f>
        <v>0</v>
      </c>
      <c r="CB254" s="180"/>
      <c r="CD254" s="186">
        <f t="shared" si="1504"/>
        <v>0</v>
      </c>
      <c r="CE254" s="185">
        <f t="shared" si="1504"/>
        <v>0</v>
      </c>
      <c r="CF254" s="186">
        <f t="shared" si="1504"/>
        <v>0</v>
      </c>
      <c r="CG254" s="186">
        <f t="shared" si="1505"/>
        <v>0</v>
      </c>
      <c r="CH254" s="180"/>
      <c r="CJ254" s="186">
        <f>T254+BO254+BX254</f>
        <v>0</v>
      </c>
      <c r="CK254" s="187"/>
      <c r="CL254" s="186">
        <f>V254+BP254+BY254</f>
        <v>0</v>
      </c>
      <c r="CM254" s="187"/>
      <c r="CN254" s="186">
        <f>X254+BQ254+BZ254</f>
        <v>0</v>
      </c>
      <c r="CO254" s="187"/>
      <c r="CP254" s="186">
        <f t="shared" ref="CP254:CP257" si="1508">CJ254+CL254+CN254</f>
        <v>0</v>
      </c>
      <c r="CQ254" s="187"/>
      <c r="CR254" s="180"/>
    </row>
    <row r="255" spans="1:96" x14ac:dyDescent="0.35">
      <c r="B255" s="201" t="s">
        <v>191</v>
      </c>
      <c r="C255" s="207"/>
      <c r="D255" s="243"/>
      <c r="E255" s="244"/>
      <c r="F255" s="245"/>
      <c r="G255" s="246"/>
      <c r="H255" s="247"/>
      <c r="I255" s="247"/>
      <c r="J255" s="248"/>
      <c r="K255" s="265">
        <f t="shared" ref="K255:K257" si="1509">F255*G255</f>
        <v>0</v>
      </c>
      <c r="L255" s="180"/>
      <c r="M255" s="207"/>
      <c r="N255" s="248"/>
      <c r="O255" s="248"/>
      <c r="P255" s="248"/>
      <c r="Q255" s="186">
        <f t="shared" si="1490"/>
        <v>0</v>
      </c>
      <c r="R255" s="180"/>
      <c r="S255" s="179"/>
      <c r="T255" s="248"/>
      <c r="U255" s="187"/>
      <c r="V255" s="248"/>
      <c r="W255" s="187"/>
      <c r="X255" s="248"/>
      <c r="Y255" s="264"/>
      <c r="Z255" s="186">
        <f t="shared" si="1380"/>
        <v>0</v>
      </c>
      <c r="AA255" s="264"/>
      <c r="AB255" s="180"/>
      <c r="AC255" s="180"/>
      <c r="AD255" s="180"/>
      <c r="AE255" s="179"/>
      <c r="AF255" s="233">
        <f t="shared" si="1506"/>
        <v>0</v>
      </c>
      <c r="AG255" s="225">
        <f t="shared" si="1491"/>
        <v>0</v>
      </c>
      <c r="AH255" s="234">
        <f t="shared" si="1492"/>
        <v>0</v>
      </c>
      <c r="AI255" s="185">
        <f t="shared" si="1493"/>
        <v>0</v>
      </c>
      <c r="AJ255" s="185">
        <f t="shared" si="1494"/>
        <v>0</v>
      </c>
      <c r="AK255" s="186">
        <f t="shared" si="1495"/>
        <v>0</v>
      </c>
      <c r="AL255" s="186">
        <f t="shared" si="1496"/>
        <v>0</v>
      </c>
      <c r="AM255" s="180"/>
      <c r="AN255" s="180"/>
      <c r="AO255" s="233">
        <f t="shared" si="1507"/>
        <v>0</v>
      </c>
      <c r="AP255" s="225">
        <f t="shared" si="1497"/>
        <v>0</v>
      </c>
      <c r="AQ255" s="234">
        <f t="shared" si="1498"/>
        <v>0</v>
      </c>
      <c r="AR255" s="185">
        <f t="shared" si="1499"/>
        <v>0</v>
      </c>
      <c r="AS255" s="185">
        <f t="shared" si="1500"/>
        <v>0</v>
      </c>
      <c r="AT255" s="186">
        <f t="shared" si="1501"/>
        <v>0</v>
      </c>
      <c r="AU255" s="186">
        <f t="shared" si="1502"/>
        <v>0</v>
      </c>
      <c r="AV255" s="180"/>
      <c r="AW255" s="180"/>
      <c r="AX255" s="186">
        <f>T255+AI255+AR255</f>
        <v>0</v>
      </c>
      <c r="AY255" s="187"/>
      <c r="AZ255" s="185">
        <f>V255+AJ255+AS255</f>
        <v>0</v>
      </c>
      <c r="BA255" s="187"/>
      <c r="BB255" s="186">
        <f>X255+AK255+AT255</f>
        <v>0</v>
      </c>
      <c r="BC255" s="187"/>
      <c r="BD255" s="186">
        <f t="shared" si="1503"/>
        <v>0</v>
      </c>
      <c r="BE255" s="187"/>
      <c r="BF255" s="180"/>
      <c r="BG255" s="180"/>
      <c r="BH255" s="180"/>
      <c r="BI255" s="180"/>
      <c r="BL255" s="244"/>
      <c r="BM255" s="245"/>
      <c r="BN255" s="246"/>
      <c r="BO255" s="247"/>
      <c r="BP255" s="247"/>
      <c r="BQ255" s="248"/>
      <c r="BR255" s="265">
        <f t="shared" ref="BR255:BR257" si="1510">BM255*BN255</f>
        <v>0</v>
      </c>
      <c r="BS255" s="180"/>
      <c r="BU255" s="244"/>
      <c r="BV255" s="245"/>
      <c r="BW255" s="246"/>
      <c r="BX255" s="247"/>
      <c r="BY255" s="247"/>
      <c r="BZ255" s="248"/>
      <c r="CA255" s="265">
        <f t="shared" ref="CA255:CA257" si="1511">BV255*BW255</f>
        <v>0</v>
      </c>
      <c r="CB255" s="180"/>
      <c r="CD255" s="186">
        <f t="shared" si="1504"/>
        <v>0</v>
      </c>
      <c r="CE255" s="185">
        <f t="shared" si="1504"/>
        <v>0</v>
      </c>
      <c r="CF255" s="186">
        <f t="shared" si="1504"/>
        <v>0</v>
      </c>
      <c r="CG255" s="186">
        <f t="shared" si="1505"/>
        <v>0</v>
      </c>
      <c r="CH255" s="180"/>
      <c r="CJ255" s="186">
        <f>T255+BO255+BX255</f>
        <v>0</v>
      </c>
      <c r="CK255" s="187"/>
      <c r="CL255" s="186">
        <f>V255+BP255+BY255</f>
        <v>0</v>
      </c>
      <c r="CM255" s="187"/>
      <c r="CN255" s="186">
        <f>X255+BQ255+BZ255</f>
        <v>0</v>
      </c>
      <c r="CO255" s="187"/>
      <c r="CP255" s="186">
        <f t="shared" si="1508"/>
        <v>0</v>
      </c>
      <c r="CQ255" s="187"/>
      <c r="CR255" s="180"/>
    </row>
    <row r="256" spans="1:96" x14ac:dyDescent="0.35">
      <c r="B256" s="201" t="s">
        <v>191</v>
      </c>
      <c r="C256" s="207"/>
      <c r="D256" s="243"/>
      <c r="E256" s="244"/>
      <c r="F256" s="245"/>
      <c r="G256" s="246"/>
      <c r="H256" s="247"/>
      <c r="I256" s="247"/>
      <c r="J256" s="248"/>
      <c r="K256" s="265">
        <f t="shared" si="1509"/>
        <v>0</v>
      </c>
      <c r="L256" s="180"/>
      <c r="M256" s="207"/>
      <c r="N256" s="248"/>
      <c r="O256" s="248"/>
      <c r="P256" s="248"/>
      <c r="Q256" s="186">
        <f t="shared" si="1490"/>
        <v>0</v>
      </c>
      <c r="R256" s="180"/>
      <c r="S256" s="179"/>
      <c r="T256" s="248"/>
      <c r="U256" s="187"/>
      <c r="V256" s="248"/>
      <c r="W256" s="187"/>
      <c r="X256" s="248"/>
      <c r="Y256" s="264"/>
      <c r="Z256" s="186">
        <f t="shared" si="1380"/>
        <v>0</v>
      </c>
      <c r="AA256" s="264"/>
      <c r="AB256" s="180"/>
      <c r="AC256" s="180"/>
      <c r="AD256" s="180"/>
      <c r="AE256" s="179"/>
      <c r="AF256" s="233">
        <f t="shared" si="1506"/>
        <v>0</v>
      </c>
      <c r="AG256" s="225">
        <f t="shared" si="1491"/>
        <v>0</v>
      </c>
      <c r="AH256" s="234">
        <f t="shared" si="1492"/>
        <v>0</v>
      </c>
      <c r="AI256" s="185">
        <f t="shared" si="1493"/>
        <v>0</v>
      </c>
      <c r="AJ256" s="185">
        <f t="shared" si="1494"/>
        <v>0</v>
      </c>
      <c r="AK256" s="186">
        <f t="shared" si="1495"/>
        <v>0</v>
      </c>
      <c r="AL256" s="186">
        <f t="shared" si="1496"/>
        <v>0</v>
      </c>
      <c r="AM256" s="180"/>
      <c r="AN256" s="180"/>
      <c r="AO256" s="233">
        <f t="shared" si="1507"/>
        <v>0</v>
      </c>
      <c r="AP256" s="225">
        <f t="shared" si="1497"/>
        <v>0</v>
      </c>
      <c r="AQ256" s="234">
        <f t="shared" si="1498"/>
        <v>0</v>
      </c>
      <c r="AR256" s="185">
        <f t="shared" si="1499"/>
        <v>0</v>
      </c>
      <c r="AS256" s="185">
        <f t="shared" si="1500"/>
        <v>0</v>
      </c>
      <c r="AT256" s="186">
        <f t="shared" si="1501"/>
        <v>0</v>
      </c>
      <c r="AU256" s="186">
        <f t="shared" si="1502"/>
        <v>0</v>
      </c>
      <c r="AV256" s="180"/>
      <c r="AW256" s="180"/>
      <c r="AX256" s="186">
        <f>T256+AI256+AR256</f>
        <v>0</v>
      </c>
      <c r="AY256" s="187"/>
      <c r="AZ256" s="185">
        <f>V256+AJ256+AS256</f>
        <v>0</v>
      </c>
      <c r="BA256" s="187"/>
      <c r="BB256" s="186">
        <f>X256+AK256+AT256</f>
        <v>0</v>
      </c>
      <c r="BC256" s="187"/>
      <c r="BD256" s="186">
        <f t="shared" si="1503"/>
        <v>0</v>
      </c>
      <c r="BE256" s="187"/>
      <c r="BF256" s="180"/>
      <c r="BG256" s="180"/>
      <c r="BH256" s="180"/>
      <c r="BI256" s="180"/>
      <c r="BL256" s="244"/>
      <c r="BM256" s="245"/>
      <c r="BN256" s="246"/>
      <c r="BO256" s="247"/>
      <c r="BP256" s="247"/>
      <c r="BQ256" s="248"/>
      <c r="BR256" s="265">
        <f t="shared" si="1510"/>
        <v>0</v>
      </c>
      <c r="BS256" s="180"/>
      <c r="BU256" s="244"/>
      <c r="BV256" s="245"/>
      <c r="BW256" s="246"/>
      <c r="BX256" s="247"/>
      <c r="BY256" s="247"/>
      <c r="BZ256" s="248"/>
      <c r="CA256" s="265">
        <f t="shared" si="1511"/>
        <v>0</v>
      </c>
      <c r="CB256" s="180"/>
      <c r="CD256" s="186">
        <f t="shared" si="1504"/>
        <v>0</v>
      </c>
      <c r="CE256" s="185">
        <f t="shared" si="1504"/>
        <v>0</v>
      </c>
      <c r="CF256" s="186">
        <f t="shared" si="1504"/>
        <v>0</v>
      </c>
      <c r="CG256" s="186">
        <f t="shared" si="1505"/>
        <v>0</v>
      </c>
      <c r="CH256" s="180"/>
      <c r="CJ256" s="186">
        <f>T256+BO256+BX256</f>
        <v>0</v>
      </c>
      <c r="CK256" s="187"/>
      <c r="CL256" s="186">
        <f>V256+BP256+BY256</f>
        <v>0</v>
      </c>
      <c r="CM256" s="187"/>
      <c r="CN256" s="186">
        <f>X256+BQ256+BZ256</f>
        <v>0</v>
      </c>
      <c r="CO256" s="187"/>
      <c r="CP256" s="186">
        <f t="shared" si="1508"/>
        <v>0</v>
      </c>
      <c r="CQ256" s="187"/>
      <c r="CR256" s="180"/>
    </row>
    <row r="257" spans="1:96" x14ac:dyDescent="0.35">
      <c r="B257" s="201" t="s">
        <v>191</v>
      </c>
      <c r="C257" s="207"/>
      <c r="D257" s="243"/>
      <c r="E257" s="244"/>
      <c r="F257" s="245"/>
      <c r="G257" s="246"/>
      <c r="H257" s="247"/>
      <c r="I257" s="247"/>
      <c r="J257" s="248"/>
      <c r="K257" s="265">
        <f t="shared" si="1509"/>
        <v>0</v>
      </c>
      <c r="L257" s="180"/>
      <c r="M257" s="207"/>
      <c r="N257" s="248"/>
      <c r="O257" s="248"/>
      <c r="P257" s="248"/>
      <c r="Q257" s="186">
        <f t="shared" si="1490"/>
        <v>0</v>
      </c>
      <c r="R257" s="180"/>
      <c r="S257" s="179"/>
      <c r="T257" s="248"/>
      <c r="U257" s="187"/>
      <c r="V257" s="248"/>
      <c r="W257" s="187"/>
      <c r="X257" s="248"/>
      <c r="Y257" s="264"/>
      <c r="Z257" s="186">
        <f t="shared" si="1380"/>
        <v>0</v>
      </c>
      <c r="AA257" s="264"/>
      <c r="AB257" s="180"/>
      <c r="AC257" s="180"/>
      <c r="AD257" s="180"/>
      <c r="AE257" s="179"/>
      <c r="AF257" s="233">
        <f t="shared" si="1506"/>
        <v>0</v>
      </c>
      <c r="AG257" s="225">
        <f t="shared" si="1491"/>
        <v>0</v>
      </c>
      <c r="AH257" s="234">
        <f t="shared" si="1492"/>
        <v>0</v>
      </c>
      <c r="AI257" s="185">
        <f t="shared" si="1493"/>
        <v>0</v>
      </c>
      <c r="AJ257" s="185">
        <f t="shared" si="1494"/>
        <v>0</v>
      </c>
      <c r="AK257" s="186">
        <f t="shared" si="1495"/>
        <v>0</v>
      </c>
      <c r="AL257" s="186">
        <f t="shared" si="1496"/>
        <v>0</v>
      </c>
      <c r="AM257" s="180"/>
      <c r="AN257" s="180"/>
      <c r="AO257" s="233">
        <f t="shared" si="1507"/>
        <v>0</v>
      </c>
      <c r="AP257" s="225">
        <f t="shared" si="1497"/>
        <v>0</v>
      </c>
      <c r="AQ257" s="234">
        <f t="shared" si="1498"/>
        <v>0</v>
      </c>
      <c r="AR257" s="185">
        <f t="shared" si="1499"/>
        <v>0</v>
      </c>
      <c r="AS257" s="185">
        <f t="shared" si="1500"/>
        <v>0</v>
      </c>
      <c r="AT257" s="186">
        <f t="shared" si="1501"/>
        <v>0</v>
      </c>
      <c r="AU257" s="186">
        <f t="shared" si="1502"/>
        <v>0</v>
      </c>
      <c r="AV257" s="180"/>
      <c r="AW257" s="180"/>
      <c r="AX257" s="186">
        <f>T257+AI257+AR257</f>
        <v>0</v>
      </c>
      <c r="AY257" s="187"/>
      <c r="AZ257" s="185">
        <f>V257+AJ257+AS257</f>
        <v>0</v>
      </c>
      <c r="BA257" s="187"/>
      <c r="BB257" s="186">
        <f>X257+AK257+AT257</f>
        <v>0</v>
      </c>
      <c r="BC257" s="187"/>
      <c r="BD257" s="186">
        <f t="shared" si="1503"/>
        <v>0</v>
      </c>
      <c r="BE257" s="187"/>
      <c r="BF257" s="180"/>
      <c r="BG257" s="180"/>
      <c r="BH257" s="180"/>
      <c r="BI257" s="180"/>
      <c r="BL257" s="244"/>
      <c r="BM257" s="245"/>
      <c r="BN257" s="246"/>
      <c r="BO257" s="247"/>
      <c r="BP257" s="247"/>
      <c r="BQ257" s="248"/>
      <c r="BR257" s="265">
        <f t="shared" si="1510"/>
        <v>0</v>
      </c>
      <c r="BS257" s="180"/>
      <c r="BU257" s="244"/>
      <c r="BV257" s="245"/>
      <c r="BW257" s="246"/>
      <c r="BX257" s="247"/>
      <c r="BY257" s="247"/>
      <c r="BZ257" s="248"/>
      <c r="CA257" s="265">
        <f t="shared" si="1511"/>
        <v>0</v>
      </c>
      <c r="CB257" s="180"/>
      <c r="CD257" s="186">
        <f t="shared" si="1504"/>
        <v>0</v>
      </c>
      <c r="CE257" s="185">
        <f t="shared" si="1504"/>
        <v>0</v>
      </c>
      <c r="CF257" s="186">
        <f t="shared" si="1504"/>
        <v>0</v>
      </c>
      <c r="CG257" s="186">
        <f t="shared" si="1505"/>
        <v>0</v>
      </c>
      <c r="CH257" s="180"/>
      <c r="CJ257" s="186">
        <f>T257+BO257+BX257</f>
        <v>0</v>
      </c>
      <c r="CK257" s="187"/>
      <c r="CL257" s="186">
        <f>V257+BP257+BY257</f>
        <v>0</v>
      </c>
      <c r="CM257" s="187"/>
      <c r="CN257" s="186">
        <f>X257+BQ257+BZ257</f>
        <v>0</v>
      </c>
      <c r="CO257" s="187"/>
      <c r="CP257" s="186">
        <f t="shared" si="1508"/>
        <v>0</v>
      </c>
      <c r="CQ257" s="187"/>
      <c r="CR257" s="180"/>
    </row>
    <row r="258" spans="1:96" s="79" customFormat="1" x14ac:dyDescent="0.35">
      <c r="A258" s="190">
        <v>8.5</v>
      </c>
      <c r="B258" s="200" t="s">
        <v>169</v>
      </c>
      <c r="C258" s="206"/>
      <c r="D258" s="199"/>
      <c r="E258" s="232"/>
      <c r="F258" s="224"/>
      <c r="G258" s="217"/>
      <c r="H258" s="179">
        <f t="shared" ref="H258:Q258" si="1512">SUM(H259:H263)</f>
        <v>0</v>
      </c>
      <c r="I258" s="179">
        <f t="shared" si="1512"/>
        <v>0</v>
      </c>
      <c r="J258" s="179">
        <f t="shared" si="1512"/>
        <v>0</v>
      </c>
      <c r="K258" s="179">
        <f t="shared" ref="K258" si="1513">SUM(K259:K263)</f>
        <v>0</v>
      </c>
      <c r="L258" s="179"/>
      <c r="M258" s="206"/>
      <c r="N258" s="184">
        <f t="shared" si="1512"/>
        <v>0</v>
      </c>
      <c r="O258" s="179">
        <f t="shared" si="1512"/>
        <v>0</v>
      </c>
      <c r="P258" s="179">
        <f t="shared" si="1512"/>
        <v>0</v>
      </c>
      <c r="Q258" s="179">
        <f t="shared" si="1512"/>
        <v>0</v>
      </c>
      <c r="R258" s="179"/>
      <c r="S258" s="179"/>
      <c r="T258" s="184">
        <f t="shared" ref="T258" si="1514">SUM(T259:T263)</f>
        <v>0</v>
      </c>
      <c r="U258" s="179"/>
      <c r="V258" s="179">
        <f t="shared" ref="V258" si="1515">SUM(V259:V263)</f>
        <v>0</v>
      </c>
      <c r="W258" s="179"/>
      <c r="X258" s="179">
        <f t="shared" ref="X258" si="1516">SUM(X259:X263)</f>
        <v>0</v>
      </c>
      <c r="Y258" s="206"/>
      <c r="Z258" s="179">
        <f t="shared" si="1380"/>
        <v>0</v>
      </c>
      <c r="AA258" s="206"/>
      <c r="AB258" s="179"/>
      <c r="AC258" s="179"/>
      <c r="AD258" s="179"/>
      <c r="AE258" s="179"/>
      <c r="AF258" s="232"/>
      <c r="AG258" s="224"/>
      <c r="AH258" s="217"/>
      <c r="AI258" s="179">
        <f t="shared" ref="AI258:AL258" si="1517">SUM(AI259:AI263)</f>
        <v>0</v>
      </c>
      <c r="AJ258" s="179">
        <f t="shared" si="1517"/>
        <v>0</v>
      </c>
      <c r="AK258" s="179">
        <f t="shared" si="1517"/>
        <v>0</v>
      </c>
      <c r="AL258" s="179">
        <f t="shared" si="1517"/>
        <v>0</v>
      </c>
      <c r="AM258" s="179"/>
      <c r="AN258" s="179"/>
      <c r="AO258" s="232"/>
      <c r="AP258" s="224"/>
      <c r="AQ258" s="217"/>
      <c r="AR258" s="179">
        <f t="shared" ref="AR258:AU258" si="1518">SUM(AR259:AR263)</f>
        <v>0</v>
      </c>
      <c r="AS258" s="179">
        <f t="shared" si="1518"/>
        <v>0</v>
      </c>
      <c r="AT258" s="179">
        <f t="shared" si="1518"/>
        <v>0</v>
      </c>
      <c r="AU258" s="179">
        <f t="shared" si="1518"/>
        <v>0</v>
      </c>
      <c r="AV258" s="179"/>
      <c r="AW258" s="179"/>
      <c r="AX258" s="179">
        <f>SUM(AX259:AX263)</f>
        <v>0</v>
      </c>
      <c r="AY258" s="179"/>
      <c r="AZ258" s="179">
        <f>SUM(AZ259:AZ263)</f>
        <v>0</v>
      </c>
      <c r="BA258" s="179"/>
      <c r="BB258" s="179">
        <f>SUM(BB259:BB263)</f>
        <v>0</v>
      </c>
      <c r="BC258" s="179"/>
      <c r="BD258" s="179">
        <f t="shared" ref="BD258" si="1519">SUM(BD259:BD263)</f>
        <v>0</v>
      </c>
      <c r="BE258" s="179"/>
      <c r="BF258" s="179"/>
      <c r="BG258" s="179"/>
      <c r="BH258" s="179"/>
      <c r="BI258" s="179"/>
      <c r="BJ258" s="78"/>
      <c r="BK258" s="78"/>
      <c r="BL258" s="232"/>
      <c r="BM258" s="224"/>
      <c r="BN258" s="217"/>
      <c r="BO258" s="179">
        <f t="shared" ref="BO258:BR258" si="1520">SUM(BO259:BO263)</f>
        <v>0</v>
      </c>
      <c r="BP258" s="179">
        <f t="shared" si="1520"/>
        <v>0</v>
      </c>
      <c r="BQ258" s="179">
        <f t="shared" si="1520"/>
        <v>0</v>
      </c>
      <c r="BR258" s="179">
        <f t="shared" si="1520"/>
        <v>0</v>
      </c>
      <c r="BS258" s="179"/>
      <c r="BT258" s="78"/>
      <c r="BU258" s="232"/>
      <c r="BV258" s="224"/>
      <c r="BW258" s="217"/>
      <c r="BX258" s="179">
        <f t="shared" ref="BX258:CA258" si="1521">SUM(BX259:BX263)</f>
        <v>0</v>
      </c>
      <c r="BY258" s="179">
        <f t="shared" si="1521"/>
        <v>0</v>
      </c>
      <c r="BZ258" s="179">
        <f t="shared" si="1521"/>
        <v>0</v>
      </c>
      <c r="CA258" s="179">
        <f t="shared" si="1521"/>
        <v>0</v>
      </c>
      <c r="CB258" s="179"/>
      <c r="CC258" s="78"/>
      <c r="CD258" s="179">
        <f>SUM(CD259:CD263)</f>
        <v>0</v>
      </c>
      <c r="CE258" s="179">
        <f>SUM(CE259:CE263)</f>
        <v>0</v>
      </c>
      <c r="CF258" s="179">
        <f>SUM(CF259:CF263)</f>
        <v>0</v>
      </c>
      <c r="CG258" s="179">
        <f t="shared" ref="CG258" si="1522">SUM(CG259:CG263)</f>
        <v>0</v>
      </c>
      <c r="CH258" s="179"/>
      <c r="CI258" s="78"/>
      <c r="CJ258" s="184">
        <f>SUM(CJ259:CJ263)</f>
        <v>0</v>
      </c>
      <c r="CK258" s="179"/>
      <c r="CL258" s="179">
        <f>SUM(CL259:CL263)</f>
        <v>0</v>
      </c>
      <c r="CM258" s="179"/>
      <c r="CN258" s="179">
        <f>SUM(CN259:CN263)</f>
        <v>0</v>
      </c>
      <c r="CO258" s="179"/>
      <c r="CP258" s="179">
        <f t="shared" ref="CP258" si="1523">SUM(CP259:CP263)</f>
        <v>0</v>
      </c>
      <c r="CQ258" s="179"/>
      <c r="CR258" s="179"/>
    </row>
    <row r="259" spans="1:96" x14ac:dyDescent="0.35">
      <c r="B259" s="201" t="s">
        <v>191</v>
      </c>
      <c r="C259" s="207"/>
      <c r="D259" s="243"/>
      <c r="E259" s="244"/>
      <c r="F259" s="245"/>
      <c r="G259" s="246"/>
      <c r="H259" s="247"/>
      <c r="I259" s="247"/>
      <c r="J259" s="248"/>
      <c r="K259" s="265">
        <f>F259*G259</f>
        <v>0</v>
      </c>
      <c r="L259" s="180"/>
      <c r="M259" s="207"/>
      <c r="N259" s="248"/>
      <c r="O259" s="248"/>
      <c r="P259" s="248"/>
      <c r="Q259" s="186">
        <f t="shared" ref="Q259:Q263" si="1524">SUM(N259:P259)</f>
        <v>0</v>
      </c>
      <c r="R259" s="180"/>
      <c r="S259" s="179"/>
      <c r="T259" s="248"/>
      <c r="U259" s="187"/>
      <c r="V259" s="248"/>
      <c r="W259" s="187"/>
      <c r="X259" s="248"/>
      <c r="Y259" s="264"/>
      <c r="Z259" s="186">
        <f t="shared" si="1380"/>
        <v>0</v>
      </c>
      <c r="AA259" s="264"/>
      <c r="AB259" s="180"/>
      <c r="AC259" s="180"/>
      <c r="AD259" s="180"/>
      <c r="AE259" s="179"/>
      <c r="AF259" s="233">
        <f>BL259</f>
        <v>0</v>
      </c>
      <c r="AG259" s="225">
        <f t="shared" ref="AG259:AG263" si="1525">BM259</f>
        <v>0</v>
      </c>
      <c r="AH259" s="234">
        <f t="shared" ref="AH259:AH263" si="1526">BN259</f>
        <v>0</v>
      </c>
      <c r="AI259" s="185">
        <f t="shared" ref="AI259:AI263" si="1527">BO259</f>
        <v>0</v>
      </c>
      <c r="AJ259" s="185">
        <f t="shared" ref="AJ259:AJ263" si="1528">BP259</f>
        <v>0</v>
      </c>
      <c r="AK259" s="186">
        <f t="shared" ref="AK259:AK263" si="1529">BQ259</f>
        <v>0</v>
      </c>
      <c r="AL259" s="186">
        <f t="shared" ref="AL259:AL263" si="1530">SUM(AI259:AK259)</f>
        <v>0</v>
      </c>
      <c r="AM259" s="180"/>
      <c r="AN259" s="180"/>
      <c r="AO259" s="233">
        <f>BU259</f>
        <v>0</v>
      </c>
      <c r="AP259" s="225">
        <f t="shared" ref="AP259:AP263" si="1531">BV259</f>
        <v>0</v>
      </c>
      <c r="AQ259" s="234">
        <f t="shared" ref="AQ259:AQ263" si="1532">BW259</f>
        <v>0</v>
      </c>
      <c r="AR259" s="185">
        <f t="shared" ref="AR259:AR263" si="1533">BX259</f>
        <v>0</v>
      </c>
      <c r="AS259" s="185">
        <f t="shared" ref="AS259:AS263" si="1534">BY259</f>
        <v>0</v>
      </c>
      <c r="AT259" s="186">
        <f t="shared" ref="AT259:AT263" si="1535">BZ259</f>
        <v>0</v>
      </c>
      <c r="AU259" s="186">
        <f t="shared" ref="AU259:AU263" si="1536">SUM(AR259:AT259)</f>
        <v>0</v>
      </c>
      <c r="AV259" s="180"/>
      <c r="AW259" s="180"/>
      <c r="AX259" s="186">
        <f>T259+AI259+AR259</f>
        <v>0</v>
      </c>
      <c r="AY259" s="187"/>
      <c r="AZ259" s="185">
        <f>V259+AJ259+AS259</f>
        <v>0</v>
      </c>
      <c r="BA259" s="187"/>
      <c r="BB259" s="186">
        <f>X259+AK259+AT259</f>
        <v>0</v>
      </c>
      <c r="BC259" s="187"/>
      <c r="BD259" s="186">
        <f t="shared" ref="BD259:BD263" si="1537">SUM(AX259:BB259)</f>
        <v>0</v>
      </c>
      <c r="BE259" s="187"/>
      <c r="BF259" s="180"/>
      <c r="BG259" s="180"/>
      <c r="BH259" s="180"/>
      <c r="BI259" s="180"/>
      <c r="BL259" s="244"/>
      <c r="BM259" s="245"/>
      <c r="BN259" s="246"/>
      <c r="BO259" s="247"/>
      <c r="BP259" s="247"/>
      <c r="BQ259" s="248"/>
      <c r="BR259" s="265">
        <f>BM259*BN259</f>
        <v>0</v>
      </c>
      <c r="BS259" s="180"/>
      <c r="BU259" s="244"/>
      <c r="BV259" s="245"/>
      <c r="BW259" s="246"/>
      <c r="BX259" s="247"/>
      <c r="BY259" s="247"/>
      <c r="BZ259" s="248"/>
      <c r="CA259" s="265">
        <f>BV259*BW259</f>
        <v>0</v>
      </c>
      <c r="CB259" s="180"/>
      <c r="CD259" s="186">
        <f t="shared" ref="CD259:CF263" si="1538">H259+BO259+BX259</f>
        <v>0</v>
      </c>
      <c r="CE259" s="185">
        <f t="shared" si="1538"/>
        <v>0</v>
      </c>
      <c r="CF259" s="186">
        <f t="shared" si="1538"/>
        <v>0</v>
      </c>
      <c r="CG259" s="186">
        <f t="shared" ref="CG259:CG263" si="1539">SUM(CD259:CF259)</f>
        <v>0</v>
      </c>
      <c r="CH259" s="180"/>
      <c r="CJ259" s="186">
        <f>T259+BO259+BX259</f>
        <v>0</v>
      </c>
      <c r="CK259" s="187"/>
      <c r="CL259" s="186">
        <f>V259+BP259+BY259</f>
        <v>0</v>
      </c>
      <c r="CM259" s="187"/>
      <c r="CN259" s="186">
        <f>X259+BQ259+BZ259</f>
        <v>0</v>
      </c>
      <c r="CO259" s="187"/>
      <c r="CP259" s="186">
        <f>CJ259+CL259+CN259</f>
        <v>0</v>
      </c>
      <c r="CQ259" s="187"/>
      <c r="CR259" s="180"/>
    </row>
    <row r="260" spans="1:96" x14ac:dyDescent="0.35">
      <c r="B260" s="201" t="s">
        <v>191</v>
      </c>
      <c r="C260" s="207"/>
      <c r="D260" s="243"/>
      <c r="E260" s="244"/>
      <c r="F260" s="245"/>
      <c r="G260" s="246"/>
      <c r="H260" s="247"/>
      <c r="I260" s="247"/>
      <c r="J260" s="248"/>
      <c r="K260" s="265">
        <f>F260*G260</f>
        <v>0</v>
      </c>
      <c r="L260" s="180"/>
      <c r="M260" s="207"/>
      <c r="N260" s="248"/>
      <c r="O260" s="248"/>
      <c r="P260" s="248"/>
      <c r="Q260" s="186">
        <f t="shared" si="1524"/>
        <v>0</v>
      </c>
      <c r="R260" s="180"/>
      <c r="S260" s="179"/>
      <c r="T260" s="248"/>
      <c r="U260" s="187"/>
      <c r="V260" s="248"/>
      <c r="W260" s="187"/>
      <c r="X260" s="248"/>
      <c r="Y260" s="264"/>
      <c r="Z260" s="186">
        <f t="shared" si="1380"/>
        <v>0</v>
      </c>
      <c r="AA260" s="264"/>
      <c r="AB260" s="180"/>
      <c r="AC260" s="180"/>
      <c r="AD260" s="180"/>
      <c r="AE260" s="179"/>
      <c r="AF260" s="233">
        <f t="shared" ref="AF260:AF263" si="1540">BL260</f>
        <v>0</v>
      </c>
      <c r="AG260" s="225">
        <f t="shared" si="1525"/>
        <v>0</v>
      </c>
      <c r="AH260" s="234">
        <f t="shared" si="1526"/>
        <v>0</v>
      </c>
      <c r="AI260" s="185">
        <f t="shared" si="1527"/>
        <v>0</v>
      </c>
      <c r="AJ260" s="185">
        <f t="shared" si="1528"/>
        <v>0</v>
      </c>
      <c r="AK260" s="186">
        <f t="shared" si="1529"/>
        <v>0</v>
      </c>
      <c r="AL260" s="186">
        <f t="shared" si="1530"/>
        <v>0</v>
      </c>
      <c r="AM260" s="180"/>
      <c r="AN260" s="180"/>
      <c r="AO260" s="233">
        <f t="shared" ref="AO260:AO263" si="1541">BU260</f>
        <v>0</v>
      </c>
      <c r="AP260" s="225">
        <f t="shared" si="1531"/>
        <v>0</v>
      </c>
      <c r="AQ260" s="234">
        <f t="shared" si="1532"/>
        <v>0</v>
      </c>
      <c r="AR260" s="185">
        <f t="shared" si="1533"/>
        <v>0</v>
      </c>
      <c r="AS260" s="185">
        <f t="shared" si="1534"/>
        <v>0</v>
      </c>
      <c r="AT260" s="186">
        <f t="shared" si="1535"/>
        <v>0</v>
      </c>
      <c r="AU260" s="186">
        <f t="shared" si="1536"/>
        <v>0</v>
      </c>
      <c r="AV260" s="180"/>
      <c r="AW260" s="180"/>
      <c r="AX260" s="186">
        <f>T260+AI260+AR260</f>
        <v>0</v>
      </c>
      <c r="AY260" s="187"/>
      <c r="AZ260" s="185">
        <f>V260+AJ260+AS260</f>
        <v>0</v>
      </c>
      <c r="BA260" s="187"/>
      <c r="BB260" s="186">
        <f>X260+AK260+AT260</f>
        <v>0</v>
      </c>
      <c r="BC260" s="187"/>
      <c r="BD260" s="186">
        <f t="shared" si="1537"/>
        <v>0</v>
      </c>
      <c r="BE260" s="187"/>
      <c r="BF260" s="180"/>
      <c r="BG260" s="180"/>
      <c r="BH260" s="180"/>
      <c r="BI260" s="180"/>
      <c r="BL260" s="244"/>
      <c r="BM260" s="245"/>
      <c r="BN260" s="246"/>
      <c r="BO260" s="247"/>
      <c r="BP260" s="247"/>
      <c r="BQ260" s="248"/>
      <c r="BR260" s="265">
        <f>BM260*BN260</f>
        <v>0</v>
      </c>
      <c r="BS260" s="180"/>
      <c r="BU260" s="244"/>
      <c r="BV260" s="245"/>
      <c r="BW260" s="246"/>
      <c r="BX260" s="247"/>
      <c r="BY260" s="247"/>
      <c r="BZ260" s="248"/>
      <c r="CA260" s="265">
        <f>BV260*BW260</f>
        <v>0</v>
      </c>
      <c r="CB260" s="180"/>
      <c r="CD260" s="186">
        <f t="shared" si="1538"/>
        <v>0</v>
      </c>
      <c r="CE260" s="185">
        <f t="shared" si="1538"/>
        <v>0</v>
      </c>
      <c r="CF260" s="186">
        <f t="shared" si="1538"/>
        <v>0</v>
      </c>
      <c r="CG260" s="186">
        <f t="shared" si="1539"/>
        <v>0</v>
      </c>
      <c r="CH260" s="180"/>
      <c r="CJ260" s="186">
        <f>T260+BO260+BX260</f>
        <v>0</v>
      </c>
      <c r="CK260" s="187"/>
      <c r="CL260" s="186">
        <f>V260+BP260+BY260</f>
        <v>0</v>
      </c>
      <c r="CM260" s="187"/>
      <c r="CN260" s="186">
        <f>X260+BQ260+BZ260</f>
        <v>0</v>
      </c>
      <c r="CO260" s="187"/>
      <c r="CP260" s="186">
        <f t="shared" ref="CP260:CP263" si="1542">CJ260+CL260+CN260</f>
        <v>0</v>
      </c>
      <c r="CQ260" s="187"/>
      <c r="CR260" s="180"/>
    </row>
    <row r="261" spans="1:96" x14ac:dyDescent="0.35">
      <c r="B261" s="201" t="s">
        <v>191</v>
      </c>
      <c r="C261" s="207"/>
      <c r="D261" s="243"/>
      <c r="E261" s="244"/>
      <c r="F261" s="245"/>
      <c r="G261" s="246"/>
      <c r="H261" s="247"/>
      <c r="I261" s="247"/>
      <c r="J261" s="248"/>
      <c r="K261" s="265">
        <f t="shared" ref="K261:K263" si="1543">F261*G261</f>
        <v>0</v>
      </c>
      <c r="L261" s="180"/>
      <c r="M261" s="207"/>
      <c r="N261" s="248"/>
      <c r="O261" s="248"/>
      <c r="P261" s="248"/>
      <c r="Q261" s="186">
        <f t="shared" si="1524"/>
        <v>0</v>
      </c>
      <c r="R261" s="180"/>
      <c r="S261" s="179"/>
      <c r="T261" s="248"/>
      <c r="U261" s="187"/>
      <c r="V261" s="248"/>
      <c r="W261" s="187"/>
      <c r="X261" s="248"/>
      <c r="Y261" s="264"/>
      <c r="Z261" s="186">
        <f t="shared" si="1380"/>
        <v>0</v>
      </c>
      <c r="AA261" s="264"/>
      <c r="AB261" s="180"/>
      <c r="AC261" s="180"/>
      <c r="AD261" s="180"/>
      <c r="AE261" s="179"/>
      <c r="AF261" s="233">
        <f t="shared" si="1540"/>
        <v>0</v>
      </c>
      <c r="AG261" s="225">
        <f t="shared" si="1525"/>
        <v>0</v>
      </c>
      <c r="AH261" s="234">
        <f t="shared" si="1526"/>
        <v>0</v>
      </c>
      <c r="AI261" s="185">
        <f t="shared" si="1527"/>
        <v>0</v>
      </c>
      <c r="AJ261" s="185">
        <f t="shared" si="1528"/>
        <v>0</v>
      </c>
      <c r="AK261" s="186">
        <f t="shared" si="1529"/>
        <v>0</v>
      </c>
      <c r="AL261" s="186">
        <f t="shared" si="1530"/>
        <v>0</v>
      </c>
      <c r="AM261" s="180"/>
      <c r="AN261" s="180"/>
      <c r="AO261" s="233">
        <f t="shared" si="1541"/>
        <v>0</v>
      </c>
      <c r="AP261" s="225">
        <f t="shared" si="1531"/>
        <v>0</v>
      </c>
      <c r="AQ261" s="234">
        <f t="shared" si="1532"/>
        <v>0</v>
      </c>
      <c r="AR261" s="185">
        <f t="shared" si="1533"/>
        <v>0</v>
      </c>
      <c r="AS261" s="185">
        <f t="shared" si="1534"/>
        <v>0</v>
      </c>
      <c r="AT261" s="186">
        <f t="shared" si="1535"/>
        <v>0</v>
      </c>
      <c r="AU261" s="186">
        <f t="shared" si="1536"/>
        <v>0</v>
      </c>
      <c r="AV261" s="180"/>
      <c r="AW261" s="180"/>
      <c r="AX261" s="186">
        <f>T261+AI261+AR261</f>
        <v>0</v>
      </c>
      <c r="AY261" s="187"/>
      <c r="AZ261" s="185">
        <f>V261+AJ261+AS261</f>
        <v>0</v>
      </c>
      <c r="BA261" s="187"/>
      <c r="BB261" s="186">
        <f>X261+AK261+AT261</f>
        <v>0</v>
      </c>
      <c r="BC261" s="187"/>
      <c r="BD261" s="186">
        <f t="shared" si="1537"/>
        <v>0</v>
      </c>
      <c r="BE261" s="187"/>
      <c r="BF261" s="180"/>
      <c r="BG261" s="180"/>
      <c r="BH261" s="180"/>
      <c r="BI261" s="180"/>
      <c r="BL261" s="244"/>
      <c r="BM261" s="245"/>
      <c r="BN261" s="246"/>
      <c r="BO261" s="247"/>
      <c r="BP261" s="247"/>
      <c r="BQ261" s="248"/>
      <c r="BR261" s="265">
        <f t="shared" ref="BR261:BR263" si="1544">BM261*BN261</f>
        <v>0</v>
      </c>
      <c r="BS261" s="180"/>
      <c r="BU261" s="244"/>
      <c r="BV261" s="245"/>
      <c r="BW261" s="246"/>
      <c r="BX261" s="247"/>
      <c r="BY261" s="247"/>
      <c r="BZ261" s="248"/>
      <c r="CA261" s="265">
        <f t="shared" ref="CA261:CA263" si="1545">BV261*BW261</f>
        <v>0</v>
      </c>
      <c r="CB261" s="180"/>
      <c r="CD261" s="186">
        <f t="shared" si="1538"/>
        <v>0</v>
      </c>
      <c r="CE261" s="185">
        <f t="shared" si="1538"/>
        <v>0</v>
      </c>
      <c r="CF261" s="186">
        <f t="shared" si="1538"/>
        <v>0</v>
      </c>
      <c r="CG261" s="186">
        <f t="shared" si="1539"/>
        <v>0</v>
      </c>
      <c r="CH261" s="180"/>
      <c r="CJ261" s="186">
        <f>T261+BO261+BX261</f>
        <v>0</v>
      </c>
      <c r="CK261" s="187"/>
      <c r="CL261" s="186">
        <f>V261+BP261+BY261</f>
        <v>0</v>
      </c>
      <c r="CM261" s="187"/>
      <c r="CN261" s="186">
        <f>X261+BQ261+BZ261</f>
        <v>0</v>
      </c>
      <c r="CO261" s="187"/>
      <c r="CP261" s="186">
        <f t="shared" si="1542"/>
        <v>0</v>
      </c>
      <c r="CQ261" s="187"/>
      <c r="CR261" s="180"/>
    </row>
    <row r="262" spans="1:96" x14ac:dyDescent="0.35">
      <c r="B262" s="201" t="s">
        <v>191</v>
      </c>
      <c r="C262" s="207"/>
      <c r="D262" s="243"/>
      <c r="E262" s="244"/>
      <c r="F262" s="245"/>
      <c r="G262" s="246"/>
      <c r="H262" s="247"/>
      <c r="I262" s="247"/>
      <c r="J262" s="248"/>
      <c r="K262" s="265">
        <f t="shared" si="1543"/>
        <v>0</v>
      </c>
      <c r="L262" s="180"/>
      <c r="M262" s="207"/>
      <c r="N262" s="248"/>
      <c r="O262" s="248"/>
      <c r="P262" s="248"/>
      <c r="Q262" s="186">
        <f t="shared" si="1524"/>
        <v>0</v>
      </c>
      <c r="R262" s="180"/>
      <c r="S262" s="179"/>
      <c r="T262" s="248"/>
      <c r="U262" s="187"/>
      <c r="V262" s="248"/>
      <c r="W262" s="187"/>
      <c r="X262" s="248"/>
      <c r="Y262" s="264"/>
      <c r="Z262" s="186">
        <f t="shared" si="1380"/>
        <v>0</v>
      </c>
      <c r="AA262" s="264"/>
      <c r="AB262" s="180"/>
      <c r="AC262" s="180"/>
      <c r="AD262" s="180"/>
      <c r="AE262" s="179"/>
      <c r="AF262" s="233">
        <f t="shared" si="1540"/>
        <v>0</v>
      </c>
      <c r="AG262" s="225">
        <f t="shared" si="1525"/>
        <v>0</v>
      </c>
      <c r="AH262" s="234">
        <f t="shared" si="1526"/>
        <v>0</v>
      </c>
      <c r="AI262" s="185">
        <f t="shared" si="1527"/>
        <v>0</v>
      </c>
      <c r="AJ262" s="185">
        <f t="shared" si="1528"/>
        <v>0</v>
      </c>
      <c r="AK262" s="186">
        <f t="shared" si="1529"/>
        <v>0</v>
      </c>
      <c r="AL262" s="186">
        <f t="shared" si="1530"/>
        <v>0</v>
      </c>
      <c r="AM262" s="180"/>
      <c r="AN262" s="180"/>
      <c r="AO262" s="233">
        <f t="shared" si="1541"/>
        <v>0</v>
      </c>
      <c r="AP262" s="225">
        <f t="shared" si="1531"/>
        <v>0</v>
      </c>
      <c r="AQ262" s="234">
        <f t="shared" si="1532"/>
        <v>0</v>
      </c>
      <c r="AR262" s="185">
        <f t="shared" si="1533"/>
        <v>0</v>
      </c>
      <c r="AS262" s="185">
        <f t="shared" si="1534"/>
        <v>0</v>
      </c>
      <c r="AT262" s="186">
        <f t="shared" si="1535"/>
        <v>0</v>
      </c>
      <c r="AU262" s="186">
        <f t="shared" si="1536"/>
        <v>0</v>
      </c>
      <c r="AV262" s="180"/>
      <c r="AW262" s="180"/>
      <c r="AX262" s="186">
        <f>T262+AI262+AR262</f>
        <v>0</v>
      </c>
      <c r="AY262" s="187"/>
      <c r="AZ262" s="185">
        <f>V262+AJ262+AS262</f>
        <v>0</v>
      </c>
      <c r="BA262" s="187"/>
      <c r="BB262" s="186">
        <f>X262+AK262+AT262</f>
        <v>0</v>
      </c>
      <c r="BC262" s="187"/>
      <c r="BD262" s="186">
        <f t="shared" si="1537"/>
        <v>0</v>
      </c>
      <c r="BE262" s="187"/>
      <c r="BF262" s="180"/>
      <c r="BG262" s="180"/>
      <c r="BH262" s="180"/>
      <c r="BI262" s="180"/>
      <c r="BL262" s="244"/>
      <c r="BM262" s="245"/>
      <c r="BN262" s="246"/>
      <c r="BO262" s="247"/>
      <c r="BP262" s="247"/>
      <c r="BQ262" s="248"/>
      <c r="BR262" s="265">
        <f t="shared" si="1544"/>
        <v>0</v>
      </c>
      <c r="BS262" s="180"/>
      <c r="BU262" s="244"/>
      <c r="BV262" s="245"/>
      <c r="BW262" s="246"/>
      <c r="BX262" s="247"/>
      <c r="BY262" s="247"/>
      <c r="BZ262" s="248"/>
      <c r="CA262" s="265">
        <f t="shared" si="1545"/>
        <v>0</v>
      </c>
      <c r="CB262" s="180"/>
      <c r="CD262" s="186">
        <f t="shared" si="1538"/>
        <v>0</v>
      </c>
      <c r="CE262" s="185">
        <f t="shared" si="1538"/>
        <v>0</v>
      </c>
      <c r="CF262" s="186">
        <f t="shared" si="1538"/>
        <v>0</v>
      </c>
      <c r="CG262" s="186">
        <f t="shared" si="1539"/>
        <v>0</v>
      </c>
      <c r="CH262" s="180"/>
      <c r="CJ262" s="186">
        <f>T262+BO262+BX262</f>
        <v>0</v>
      </c>
      <c r="CK262" s="187"/>
      <c r="CL262" s="186">
        <f>V262+BP262+BY262</f>
        <v>0</v>
      </c>
      <c r="CM262" s="187"/>
      <c r="CN262" s="186">
        <f>X262+BQ262+BZ262</f>
        <v>0</v>
      </c>
      <c r="CO262" s="187"/>
      <c r="CP262" s="186">
        <f t="shared" si="1542"/>
        <v>0</v>
      </c>
      <c r="CQ262" s="187"/>
      <c r="CR262" s="180"/>
    </row>
    <row r="263" spans="1:96" x14ac:dyDescent="0.35">
      <c r="B263" s="201" t="s">
        <v>191</v>
      </c>
      <c r="C263" s="207"/>
      <c r="D263" s="243"/>
      <c r="E263" s="244"/>
      <c r="F263" s="245"/>
      <c r="G263" s="246"/>
      <c r="H263" s="247"/>
      <c r="I263" s="247"/>
      <c r="J263" s="248"/>
      <c r="K263" s="265">
        <f t="shared" si="1543"/>
        <v>0</v>
      </c>
      <c r="L263" s="180"/>
      <c r="M263" s="207"/>
      <c r="N263" s="248"/>
      <c r="O263" s="248"/>
      <c r="P263" s="248"/>
      <c r="Q263" s="186">
        <f t="shared" si="1524"/>
        <v>0</v>
      </c>
      <c r="R263" s="180"/>
      <c r="S263" s="179"/>
      <c r="T263" s="248"/>
      <c r="U263" s="187"/>
      <c r="V263" s="248"/>
      <c r="W263" s="187"/>
      <c r="X263" s="248"/>
      <c r="Y263" s="264"/>
      <c r="Z263" s="186">
        <f t="shared" si="1380"/>
        <v>0</v>
      </c>
      <c r="AA263" s="264"/>
      <c r="AB263" s="180"/>
      <c r="AC263" s="180"/>
      <c r="AD263" s="180"/>
      <c r="AE263" s="179"/>
      <c r="AF263" s="233">
        <f t="shared" si="1540"/>
        <v>0</v>
      </c>
      <c r="AG263" s="225">
        <f t="shared" si="1525"/>
        <v>0</v>
      </c>
      <c r="AH263" s="234">
        <f t="shared" si="1526"/>
        <v>0</v>
      </c>
      <c r="AI263" s="185">
        <f t="shared" si="1527"/>
        <v>0</v>
      </c>
      <c r="AJ263" s="185">
        <f t="shared" si="1528"/>
        <v>0</v>
      </c>
      <c r="AK263" s="186">
        <f t="shared" si="1529"/>
        <v>0</v>
      </c>
      <c r="AL263" s="186">
        <f t="shared" si="1530"/>
        <v>0</v>
      </c>
      <c r="AM263" s="180"/>
      <c r="AN263" s="180"/>
      <c r="AO263" s="233">
        <f t="shared" si="1541"/>
        <v>0</v>
      </c>
      <c r="AP263" s="225">
        <f t="shared" si="1531"/>
        <v>0</v>
      </c>
      <c r="AQ263" s="234">
        <f t="shared" si="1532"/>
        <v>0</v>
      </c>
      <c r="AR263" s="185">
        <f t="shared" si="1533"/>
        <v>0</v>
      </c>
      <c r="AS263" s="185">
        <f t="shared" si="1534"/>
        <v>0</v>
      </c>
      <c r="AT263" s="186">
        <f t="shared" si="1535"/>
        <v>0</v>
      </c>
      <c r="AU263" s="186">
        <f t="shared" si="1536"/>
        <v>0</v>
      </c>
      <c r="AV263" s="180"/>
      <c r="AW263" s="180"/>
      <c r="AX263" s="186">
        <f>T263+AI263+AR263</f>
        <v>0</v>
      </c>
      <c r="AY263" s="187"/>
      <c r="AZ263" s="185">
        <f>V263+AJ263+AS263</f>
        <v>0</v>
      </c>
      <c r="BA263" s="187"/>
      <c r="BB263" s="186">
        <f>X263+AK263+AT263</f>
        <v>0</v>
      </c>
      <c r="BC263" s="187"/>
      <c r="BD263" s="186">
        <f t="shared" si="1537"/>
        <v>0</v>
      </c>
      <c r="BE263" s="187"/>
      <c r="BF263" s="180"/>
      <c r="BG263" s="180"/>
      <c r="BH263" s="180"/>
      <c r="BI263" s="180"/>
      <c r="BL263" s="244"/>
      <c r="BM263" s="245"/>
      <c r="BN263" s="246"/>
      <c r="BO263" s="247"/>
      <c r="BP263" s="247"/>
      <c r="BQ263" s="248"/>
      <c r="BR263" s="265">
        <f t="shared" si="1544"/>
        <v>0</v>
      </c>
      <c r="BS263" s="180"/>
      <c r="BU263" s="244"/>
      <c r="BV263" s="245"/>
      <c r="BW263" s="246"/>
      <c r="BX263" s="247"/>
      <c r="BY263" s="247"/>
      <c r="BZ263" s="248"/>
      <c r="CA263" s="265">
        <f t="shared" si="1545"/>
        <v>0</v>
      </c>
      <c r="CB263" s="180"/>
      <c r="CD263" s="186">
        <f t="shared" si="1538"/>
        <v>0</v>
      </c>
      <c r="CE263" s="185">
        <f t="shared" si="1538"/>
        <v>0</v>
      </c>
      <c r="CF263" s="186">
        <f t="shared" si="1538"/>
        <v>0</v>
      </c>
      <c r="CG263" s="186">
        <f t="shared" si="1539"/>
        <v>0</v>
      </c>
      <c r="CH263" s="180"/>
      <c r="CJ263" s="186">
        <f>T263+BO263+BX263</f>
        <v>0</v>
      </c>
      <c r="CK263" s="187"/>
      <c r="CL263" s="186">
        <f>V263+BP263+BY263</f>
        <v>0</v>
      </c>
      <c r="CM263" s="187"/>
      <c r="CN263" s="186">
        <f>X263+BQ263+BZ263</f>
        <v>0</v>
      </c>
      <c r="CO263" s="187"/>
      <c r="CP263" s="186">
        <f t="shared" si="1542"/>
        <v>0</v>
      </c>
      <c r="CQ263" s="187"/>
      <c r="CR263" s="180"/>
    </row>
    <row r="264" spans="1:96" x14ac:dyDescent="0.35">
      <c r="C264" s="179"/>
      <c r="D264" s="179"/>
      <c r="H264" s="159"/>
      <c r="I264" s="159"/>
      <c r="J264" s="159"/>
      <c r="K264" s="179"/>
      <c r="L264" s="179"/>
      <c r="M264" s="179"/>
      <c r="N264" s="159"/>
      <c r="O264" s="159"/>
      <c r="P264" s="159"/>
      <c r="Q264" s="179"/>
      <c r="R264" s="179"/>
      <c r="S264" s="179"/>
      <c r="T264" s="159"/>
      <c r="U264" s="159"/>
      <c r="V264" s="159"/>
      <c r="W264" s="159"/>
      <c r="X264" s="159"/>
      <c r="Y264" s="207"/>
      <c r="Z264" s="179"/>
      <c r="AA264" s="207"/>
      <c r="AB264" s="179"/>
      <c r="AC264" s="179"/>
      <c r="AD264" s="179"/>
      <c r="AE264" s="179"/>
      <c r="AI264" s="159"/>
      <c r="AJ264" s="159"/>
      <c r="AK264" s="159"/>
      <c r="AL264" s="179"/>
      <c r="AM264" s="179"/>
      <c r="AN264" s="179"/>
      <c r="AR264" s="159"/>
      <c r="AS264" s="159"/>
      <c r="AT264" s="159"/>
      <c r="AU264" s="179"/>
      <c r="AV264" s="179"/>
      <c r="AW264" s="179"/>
      <c r="AX264" s="159"/>
      <c r="AY264" s="159"/>
      <c r="AZ264" s="159"/>
      <c r="BA264" s="159"/>
      <c r="BB264" s="159"/>
      <c r="BC264" s="159"/>
      <c r="BD264" s="179"/>
      <c r="BE264" s="159"/>
      <c r="BF264" s="179"/>
      <c r="BG264" s="179"/>
      <c r="BH264" s="179"/>
      <c r="BI264" s="179"/>
      <c r="BO264" s="159"/>
      <c r="BP264" s="159"/>
      <c r="BQ264" s="159"/>
      <c r="BR264" s="179"/>
      <c r="BS264" s="179"/>
      <c r="BX264" s="159"/>
      <c r="BY264" s="159"/>
      <c r="BZ264" s="159"/>
      <c r="CA264" s="179"/>
      <c r="CB264" s="179"/>
      <c r="CD264" s="159"/>
      <c r="CE264" s="159"/>
      <c r="CF264" s="159"/>
      <c r="CG264" s="179"/>
      <c r="CH264" s="206"/>
      <c r="CI264" s="235"/>
      <c r="CJ264" s="159"/>
      <c r="CK264" s="159"/>
      <c r="CL264" s="159"/>
      <c r="CM264" s="159"/>
      <c r="CN264" s="159"/>
      <c r="CO264" s="159"/>
      <c r="CP264" s="179"/>
      <c r="CQ264" s="159"/>
      <c r="CR264" s="179"/>
    </row>
    <row r="265" spans="1:96" x14ac:dyDescent="0.35">
      <c r="A265" s="190">
        <v>9</v>
      </c>
      <c r="B265" s="79" t="s">
        <v>117</v>
      </c>
      <c r="C265" s="205"/>
      <c r="D265" s="251"/>
      <c r="E265" s="251"/>
      <c r="F265" s="251"/>
      <c r="G265" s="251"/>
      <c r="H265" s="250">
        <f>SUM(H266:H268)</f>
        <v>0</v>
      </c>
      <c r="I265" s="250">
        <f t="shared" ref="I265:Z265" si="1546">SUM(I266:I268)</f>
        <v>0</v>
      </c>
      <c r="J265" s="250">
        <f t="shared" si="1546"/>
        <v>0</v>
      </c>
      <c r="K265" s="250">
        <f t="shared" si="1546"/>
        <v>0</v>
      </c>
      <c r="L265" s="178"/>
      <c r="M265" s="205"/>
      <c r="N265" s="250">
        <f t="shared" si="1546"/>
        <v>0</v>
      </c>
      <c r="O265" s="250">
        <f t="shared" si="1546"/>
        <v>0</v>
      </c>
      <c r="P265" s="250">
        <f t="shared" si="1546"/>
        <v>0</v>
      </c>
      <c r="Q265" s="250">
        <f t="shared" si="1546"/>
        <v>0</v>
      </c>
      <c r="R265" s="178"/>
      <c r="S265" s="179"/>
      <c r="T265" s="250">
        <f t="shared" si="1546"/>
        <v>0</v>
      </c>
      <c r="U265" s="249">
        <f>IFERROR((T265-H265)/H265,0)</f>
        <v>0</v>
      </c>
      <c r="V265" s="250">
        <f t="shared" si="1546"/>
        <v>0</v>
      </c>
      <c r="W265" s="249">
        <f>IFERROR((V265-I265)/I265,0)</f>
        <v>0</v>
      </c>
      <c r="X265" s="250">
        <f t="shared" si="1546"/>
        <v>0</v>
      </c>
      <c r="Y265" s="249">
        <f>IFERROR((X265-J265)/J265,0)</f>
        <v>0</v>
      </c>
      <c r="Z265" s="250">
        <f t="shared" si="1546"/>
        <v>0</v>
      </c>
      <c r="AA265" s="249">
        <f>IFERROR((Z265-K265)/K265,0)</f>
        <v>0</v>
      </c>
      <c r="AB265" s="268"/>
      <c r="AC265" s="186" t="s">
        <v>193</v>
      </c>
      <c r="AD265" s="178"/>
      <c r="AE265" s="179"/>
      <c r="AF265" s="251"/>
      <c r="AG265" s="251"/>
      <c r="AH265" s="251"/>
      <c r="AI265" s="250">
        <f t="shared" ref="AI265:AL265" si="1547">SUM(AI266:AI268)</f>
        <v>0</v>
      </c>
      <c r="AJ265" s="250">
        <f t="shared" si="1547"/>
        <v>0</v>
      </c>
      <c r="AK265" s="250">
        <f t="shared" si="1547"/>
        <v>0</v>
      </c>
      <c r="AL265" s="250">
        <f t="shared" si="1547"/>
        <v>0</v>
      </c>
      <c r="AM265" s="178"/>
      <c r="AN265" s="178"/>
      <c r="AO265" s="251"/>
      <c r="AP265" s="251"/>
      <c r="AQ265" s="251"/>
      <c r="AR265" s="250">
        <f t="shared" ref="AR265:AU265" si="1548">SUM(AR266:AR268)</f>
        <v>0</v>
      </c>
      <c r="AS265" s="250">
        <f t="shared" si="1548"/>
        <v>0</v>
      </c>
      <c r="AT265" s="250">
        <f t="shared" si="1548"/>
        <v>0</v>
      </c>
      <c r="AU265" s="250">
        <f t="shared" si="1548"/>
        <v>0</v>
      </c>
      <c r="AV265" s="178"/>
      <c r="AW265" s="178"/>
      <c r="AX265" s="250">
        <f>SUM(AX266:AX268)</f>
        <v>0</v>
      </c>
      <c r="AY265" s="249">
        <f>IFERROR((AX265-CD265)/CD265,0)</f>
        <v>0</v>
      </c>
      <c r="AZ265" s="250">
        <f>SUM(AZ266:AZ268)</f>
        <v>0</v>
      </c>
      <c r="BA265" s="249">
        <f>IFERROR((AZ265-CE265)/CE265,0)</f>
        <v>0</v>
      </c>
      <c r="BB265" s="250">
        <f>SUM(BB266:BB268)</f>
        <v>0</v>
      </c>
      <c r="BC265" s="249">
        <f>IFERROR((BB265-CF265)/CF265,0)</f>
        <v>0</v>
      </c>
      <c r="BD265" s="250">
        <f>SUM(BD266:BD268)</f>
        <v>0</v>
      </c>
      <c r="BE265" s="249">
        <f>IFERROR((BD265-CG265)/CG265,0)</f>
        <v>0</v>
      </c>
      <c r="BF265" s="268"/>
      <c r="BG265" s="186" t="s">
        <v>193</v>
      </c>
      <c r="BH265" s="259" t="str">
        <f>IF(BH269&lt;0.1,"&lt;10%","&gt;10%")</f>
        <v>&lt;10%</v>
      </c>
      <c r="BI265" s="259"/>
      <c r="BL265" s="251"/>
      <c r="BM265" s="251"/>
      <c r="BN265" s="251"/>
      <c r="BO265" s="250">
        <f t="shared" ref="BO265:BR265" si="1549">SUM(BO266:BO268)</f>
        <v>0</v>
      </c>
      <c r="BP265" s="250">
        <f t="shared" si="1549"/>
        <v>0</v>
      </c>
      <c r="BQ265" s="250">
        <f t="shared" si="1549"/>
        <v>0</v>
      </c>
      <c r="BR265" s="250">
        <f t="shared" si="1549"/>
        <v>0</v>
      </c>
      <c r="BS265" s="178"/>
      <c r="BU265" s="251"/>
      <c r="BV265" s="251"/>
      <c r="BW265" s="251"/>
      <c r="BX265" s="250">
        <f t="shared" ref="BX265:CA265" si="1550">SUM(BX266:BX268)</f>
        <v>0</v>
      </c>
      <c r="BY265" s="250">
        <f t="shared" si="1550"/>
        <v>0</v>
      </c>
      <c r="BZ265" s="250">
        <f t="shared" si="1550"/>
        <v>0</v>
      </c>
      <c r="CA265" s="250">
        <f t="shared" si="1550"/>
        <v>0</v>
      </c>
      <c r="CB265" s="178"/>
      <c r="CD265" s="250">
        <f>SUM(CD266:CD268)</f>
        <v>0</v>
      </c>
      <c r="CE265" s="250">
        <f>SUM(CE266:CE268)</f>
        <v>0</v>
      </c>
      <c r="CF265" s="250">
        <f>SUM(CF266:CF268)</f>
        <v>0</v>
      </c>
      <c r="CG265" s="250">
        <f>SUM(CG266:CG268)</f>
        <v>0</v>
      </c>
      <c r="CH265" s="259" t="str">
        <f>IF(CH269&lt;0.1,"&lt;10%","&gt;10%")</f>
        <v>&lt;10%</v>
      </c>
      <c r="CI265" s="235"/>
      <c r="CJ265" s="250">
        <f>CJ266+CJ267+CJ268+CJ271</f>
        <v>0</v>
      </c>
      <c r="CK265" s="249">
        <f>IFERROR((CJ265-CD265)/CD265,0)</f>
        <v>0</v>
      </c>
      <c r="CL265" s="250">
        <f>CL266+CL267+CL268+CL271</f>
        <v>0</v>
      </c>
      <c r="CM265" s="249">
        <f>IFERROR((CL265-CE265)/CE265,0)</f>
        <v>0</v>
      </c>
      <c r="CN265" s="250">
        <f>CN266+CN267+CN268+CN271</f>
        <v>0</v>
      </c>
      <c r="CO265" s="249">
        <f>IFERROR((CN265-CF265)/CF265,0)</f>
        <v>0</v>
      </c>
      <c r="CP265" s="250">
        <f>SUM(CP266:CP268)</f>
        <v>0</v>
      </c>
      <c r="CQ265" s="249">
        <f>IFERROR((CP265-CG265)/CG265,0)</f>
        <v>0</v>
      </c>
      <c r="CR265" s="178"/>
    </row>
    <row r="266" spans="1:96" x14ac:dyDescent="0.35">
      <c r="A266" s="190">
        <v>9.1</v>
      </c>
      <c r="B266" s="78" t="s">
        <v>118</v>
      </c>
      <c r="C266" s="207"/>
      <c r="D266" s="243"/>
      <c r="E266" s="244"/>
      <c r="F266" s="245"/>
      <c r="G266" s="246"/>
      <c r="H266" s="247"/>
      <c r="I266" s="247"/>
      <c r="J266" s="248"/>
      <c r="K266" s="265">
        <f>F266*G266</f>
        <v>0</v>
      </c>
      <c r="L266" s="180"/>
      <c r="M266" s="207"/>
      <c r="N266" s="248"/>
      <c r="O266" s="248"/>
      <c r="P266" s="248"/>
      <c r="Q266" s="186">
        <f>SUM(N266:O266)</f>
        <v>0</v>
      </c>
      <c r="R266" s="180"/>
      <c r="S266" s="179"/>
      <c r="T266" s="248"/>
      <c r="U266" s="187"/>
      <c r="V266" s="248"/>
      <c r="W266" s="187"/>
      <c r="X266" s="248"/>
      <c r="Y266" s="265"/>
      <c r="Z266" s="186">
        <f t="shared" ref="Z266:Z268" si="1551">T266+V266+X266</f>
        <v>0</v>
      </c>
      <c r="AA266" s="265"/>
      <c r="AB266" s="180"/>
      <c r="AC266" s="180"/>
      <c r="AD266" s="180"/>
      <c r="AE266" s="179"/>
      <c r="AF266" s="233">
        <f t="shared" ref="AF266:AF268" si="1552">BL266</f>
        <v>0</v>
      </c>
      <c r="AG266" s="225">
        <f t="shared" ref="AG266:AG268" si="1553">BM266</f>
        <v>0</v>
      </c>
      <c r="AH266" s="234">
        <f t="shared" ref="AH266:AH268" si="1554">BN266</f>
        <v>0</v>
      </c>
      <c r="AI266" s="185">
        <f t="shared" ref="AI266:AI268" si="1555">BO266</f>
        <v>0</v>
      </c>
      <c r="AJ266" s="185">
        <f t="shared" ref="AJ266:AJ268" si="1556">BP266</f>
        <v>0</v>
      </c>
      <c r="AK266" s="186">
        <f t="shared" ref="AK266:AK268" si="1557">BQ266</f>
        <v>0</v>
      </c>
      <c r="AL266" s="186">
        <f t="shared" ref="AL266:AL268" si="1558">SUM(AI266:AK266)</f>
        <v>0</v>
      </c>
      <c r="AM266" s="180"/>
      <c r="AN266" s="180"/>
      <c r="AO266" s="233">
        <f t="shared" ref="AO266:AO268" si="1559">BU266</f>
        <v>0</v>
      </c>
      <c r="AP266" s="225">
        <f t="shared" ref="AP266:AP268" si="1560">BV266</f>
        <v>0</v>
      </c>
      <c r="AQ266" s="234">
        <f t="shared" ref="AQ266:AQ268" si="1561">BW266</f>
        <v>0</v>
      </c>
      <c r="AR266" s="185">
        <f t="shared" ref="AR266:AR268" si="1562">BX266</f>
        <v>0</v>
      </c>
      <c r="AS266" s="185">
        <f t="shared" ref="AS266:AS268" si="1563">BY266</f>
        <v>0</v>
      </c>
      <c r="AT266" s="186">
        <f t="shared" ref="AT266:AT268" si="1564">BZ266</f>
        <v>0</v>
      </c>
      <c r="AU266" s="186">
        <f t="shared" ref="AU266:AU268" si="1565">SUM(AR266:AT266)</f>
        <v>0</v>
      </c>
      <c r="AV266" s="180"/>
      <c r="AW266" s="180"/>
      <c r="AX266" s="186">
        <f>T266+AI266+AR266</f>
        <v>0</v>
      </c>
      <c r="AY266" s="187"/>
      <c r="AZ266" s="185">
        <f>V266+AJ266+AS266</f>
        <v>0</v>
      </c>
      <c r="BA266" s="187"/>
      <c r="BB266" s="186">
        <f>X266+AK266+AT266</f>
        <v>0</v>
      </c>
      <c r="BC266" s="187"/>
      <c r="BD266" s="186">
        <f>Z266+AL266+AU266</f>
        <v>0</v>
      </c>
      <c r="BE266" s="187"/>
      <c r="BF266" s="180"/>
      <c r="BG266" s="180"/>
      <c r="BH266" s="207"/>
      <c r="BI266" s="207"/>
      <c r="BL266" s="244"/>
      <c r="BM266" s="245"/>
      <c r="BN266" s="246"/>
      <c r="BO266" s="247"/>
      <c r="BP266" s="247"/>
      <c r="BQ266" s="248"/>
      <c r="BR266" s="265">
        <f t="shared" ref="BR266:BR268" si="1566">BM266*BN266</f>
        <v>0</v>
      </c>
      <c r="BS266" s="180"/>
      <c r="BU266" s="244"/>
      <c r="BV266" s="245"/>
      <c r="BW266" s="246"/>
      <c r="BX266" s="247"/>
      <c r="BY266" s="247"/>
      <c r="BZ266" s="248"/>
      <c r="CA266" s="265">
        <f t="shared" ref="CA266:CA268" si="1567">BV266*BW266</f>
        <v>0</v>
      </c>
      <c r="CB266" s="180"/>
      <c r="CD266" s="186">
        <f t="shared" ref="CD266:CG268" si="1568">H266+BO266+BX266</f>
        <v>0</v>
      </c>
      <c r="CE266" s="185">
        <f t="shared" si="1568"/>
        <v>0</v>
      </c>
      <c r="CF266" s="186">
        <f t="shared" si="1568"/>
        <v>0</v>
      </c>
      <c r="CG266" s="186">
        <f t="shared" si="1568"/>
        <v>0</v>
      </c>
      <c r="CH266" s="207"/>
      <c r="CI266" s="235"/>
      <c r="CJ266" s="186">
        <f>T266+BO266+BX266</f>
        <v>0</v>
      </c>
      <c r="CK266" s="189"/>
      <c r="CL266" s="186">
        <f>V266+BP266+BY266</f>
        <v>0</v>
      </c>
      <c r="CM266" s="188"/>
      <c r="CN266" s="186">
        <f>X266+BQ266+BZ266</f>
        <v>0</v>
      </c>
      <c r="CO266" s="188"/>
      <c r="CP266" s="186">
        <f t="shared" ref="CP266:CP268" si="1569">CJ266+CL266+CN266</f>
        <v>0</v>
      </c>
      <c r="CQ266" s="188"/>
      <c r="CR266" s="180"/>
    </row>
    <row r="267" spans="1:96" x14ac:dyDescent="0.35">
      <c r="A267" s="190">
        <v>9.1999999999999993</v>
      </c>
      <c r="B267" s="78" t="s">
        <v>119</v>
      </c>
      <c r="C267" s="207"/>
      <c r="D267" s="243"/>
      <c r="E267" s="244"/>
      <c r="F267" s="245"/>
      <c r="G267" s="246"/>
      <c r="H267" s="247"/>
      <c r="I267" s="247"/>
      <c r="J267" s="248"/>
      <c r="K267" s="265">
        <f>F267*G267</f>
        <v>0</v>
      </c>
      <c r="L267" s="180"/>
      <c r="M267" s="207"/>
      <c r="N267" s="248"/>
      <c r="O267" s="248"/>
      <c r="P267" s="248"/>
      <c r="Q267" s="186">
        <f>SUM(N267:O267)</f>
        <v>0</v>
      </c>
      <c r="R267" s="180"/>
      <c r="S267" s="179"/>
      <c r="T267" s="248"/>
      <c r="U267" s="187"/>
      <c r="V267" s="248"/>
      <c r="W267" s="187"/>
      <c r="X267" s="248"/>
      <c r="Y267" s="265"/>
      <c r="Z267" s="186">
        <f t="shared" si="1551"/>
        <v>0</v>
      </c>
      <c r="AA267" s="265"/>
      <c r="AB267" s="180"/>
      <c r="AC267" s="180"/>
      <c r="AD267" s="180"/>
      <c r="AE267" s="179"/>
      <c r="AF267" s="233">
        <f t="shared" si="1552"/>
        <v>0</v>
      </c>
      <c r="AG267" s="225">
        <f t="shared" si="1553"/>
        <v>0</v>
      </c>
      <c r="AH267" s="234">
        <f t="shared" si="1554"/>
        <v>0</v>
      </c>
      <c r="AI267" s="185">
        <f t="shared" si="1555"/>
        <v>0</v>
      </c>
      <c r="AJ267" s="185">
        <f t="shared" si="1556"/>
        <v>0</v>
      </c>
      <c r="AK267" s="186">
        <f t="shared" si="1557"/>
        <v>0</v>
      </c>
      <c r="AL267" s="186">
        <f t="shared" si="1558"/>
        <v>0</v>
      </c>
      <c r="AM267" s="180"/>
      <c r="AN267" s="180"/>
      <c r="AO267" s="233">
        <f t="shared" si="1559"/>
        <v>0</v>
      </c>
      <c r="AP267" s="225">
        <f t="shared" si="1560"/>
        <v>0</v>
      </c>
      <c r="AQ267" s="234">
        <f t="shared" si="1561"/>
        <v>0</v>
      </c>
      <c r="AR267" s="185">
        <f t="shared" si="1562"/>
        <v>0</v>
      </c>
      <c r="AS267" s="185">
        <f t="shared" si="1563"/>
        <v>0</v>
      </c>
      <c r="AT267" s="186">
        <f t="shared" si="1564"/>
        <v>0</v>
      </c>
      <c r="AU267" s="186">
        <f t="shared" si="1565"/>
        <v>0</v>
      </c>
      <c r="AV267" s="180"/>
      <c r="AW267" s="180"/>
      <c r="AX267" s="186">
        <f>T267+AI267+AR267</f>
        <v>0</v>
      </c>
      <c r="AY267" s="187"/>
      <c r="AZ267" s="185">
        <f>V267+AJ267+AS267</f>
        <v>0</v>
      </c>
      <c r="BA267" s="187"/>
      <c r="BB267" s="186">
        <f>X267+AK267+AT267</f>
        <v>0</v>
      </c>
      <c r="BC267" s="187"/>
      <c r="BD267" s="186">
        <f>Z267+AL267+AU267</f>
        <v>0</v>
      </c>
      <c r="BE267" s="187"/>
      <c r="BF267" s="180"/>
      <c r="BG267" s="180"/>
      <c r="BH267" s="207"/>
      <c r="BI267" s="207"/>
      <c r="BL267" s="244"/>
      <c r="BM267" s="245"/>
      <c r="BN267" s="246"/>
      <c r="BO267" s="247"/>
      <c r="BP267" s="247"/>
      <c r="BQ267" s="248"/>
      <c r="BR267" s="265">
        <f t="shared" si="1566"/>
        <v>0</v>
      </c>
      <c r="BS267" s="180"/>
      <c r="BU267" s="244"/>
      <c r="BV267" s="245"/>
      <c r="BW267" s="246"/>
      <c r="BX267" s="247"/>
      <c r="BY267" s="247"/>
      <c r="BZ267" s="248"/>
      <c r="CA267" s="265">
        <f t="shared" si="1567"/>
        <v>0</v>
      </c>
      <c r="CB267" s="180"/>
      <c r="CD267" s="186">
        <f t="shared" si="1568"/>
        <v>0</v>
      </c>
      <c r="CE267" s="185">
        <f t="shared" si="1568"/>
        <v>0</v>
      </c>
      <c r="CF267" s="186">
        <f t="shared" si="1568"/>
        <v>0</v>
      </c>
      <c r="CG267" s="186">
        <f t="shared" si="1568"/>
        <v>0</v>
      </c>
      <c r="CH267" s="207"/>
      <c r="CI267" s="235"/>
      <c r="CJ267" s="186">
        <f>T267+BO267+BX267</f>
        <v>0</v>
      </c>
      <c r="CK267" s="189"/>
      <c r="CL267" s="186">
        <f>V267+BP267+BY267</f>
        <v>0</v>
      </c>
      <c r="CM267" s="188"/>
      <c r="CN267" s="186">
        <f>X267+BQ267+BZ267</f>
        <v>0</v>
      </c>
      <c r="CO267" s="188"/>
      <c r="CP267" s="186">
        <f t="shared" si="1569"/>
        <v>0</v>
      </c>
      <c r="CQ267" s="188"/>
      <c r="CR267" s="180"/>
    </row>
    <row r="268" spans="1:96" x14ac:dyDescent="0.35">
      <c r="A268" s="190">
        <v>9.3000000000000007</v>
      </c>
      <c r="B268" s="78" t="s">
        <v>120</v>
      </c>
      <c r="C268" s="207"/>
      <c r="D268" s="243"/>
      <c r="E268" s="244"/>
      <c r="F268" s="245"/>
      <c r="G268" s="246"/>
      <c r="H268" s="247"/>
      <c r="I268" s="247"/>
      <c r="J268" s="248"/>
      <c r="K268" s="265">
        <f t="shared" ref="K268" si="1570">F268*G268</f>
        <v>0</v>
      </c>
      <c r="L268" s="180"/>
      <c r="M268" s="207"/>
      <c r="N268" s="248"/>
      <c r="O268" s="248"/>
      <c r="P268" s="248"/>
      <c r="Q268" s="186">
        <f>SUM(N268:O268)</f>
        <v>0</v>
      </c>
      <c r="R268" s="180"/>
      <c r="S268" s="179"/>
      <c r="T268" s="248"/>
      <c r="U268" s="187"/>
      <c r="V268" s="248"/>
      <c r="W268" s="187"/>
      <c r="X268" s="248"/>
      <c r="Y268" s="265"/>
      <c r="Z268" s="186">
        <f t="shared" si="1551"/>
        <v>0</v>
      </c>
      <c r="AA268" s="265"/>
      <c r="AB268" s="180"/>
      <c r="AC268" s="180"/>
      <c r="AD268" s="180"/>
      <c r="AE268" s="179"/>
      <c r="AF268" s="233">
        <f t="shared" si="1552"/>
        <v>0</v>
      </c>
      <c r="AG268" s="225">
        <f t="shared" si="1553"/>
        <v>0</v>
      </c>
      <c r="AH268" s="234">
        <f t="shared" si="1554"/>
        <v>0</v>
      </c>
      <c r="AI268" s="185">
        <f t="shared" si="1555"/>
        <v>0</v>
      </c>
      <c r="AJ268" s="185">
        <f t="shared" si="1556"/>
        <v>0</v>
      </c>
      <c r="AK268" s="186">
        <f t="shared" si="1557"/>
        <v>0</v>
      </c>
      <c r="AL268" s="186">
        <f t="shared" si="1558"/>
        <v>0</v>
      </c>
      <c r="AM268" s="180"/>
      <c r="AN268" s="180"/>
      <c r="AO268" s="233">
        <f t="shared" si="1559"/>
        <v>0</v>
      </c>
      <c r="AP268" s="225">
        <f t="shared" si="1560"/>
        <v>0</v>
      </c>
      <c r="AQ268" s="234">
        <f t="shared" si="1561"/>
        <v>0</v>
      </c>
      <c r="AR268" s="185">
        <f t="shared" si="1562"/>
        <v>0</v>
      </c>
      <c r="AS268" s="185">
        <f t="shared" si="1563"/>
        <v>0</v>
      </c>
      <c r="AT268" s="186">
        <f t="shared" si="1564"/>
        <v>0</v>
      </c>
      <c r="AU268" s="186">
        <f t="shared" si="1565"/>
        <v>0</v>
      </c>
      <c r="AV268" s="180"/>
      <c r="AW268" s="180"/>
      <c r="AX268" s="186">
        <f>T268+AI268+AR268</f>
        <v>0</v>
      </c>
      <c r="AY268" s="187"/>
      <c r="AZ268" s="185">
        <f>V268+AJ268+AS268</f>
        <v>0</v>
      </c>
      <c r="BA268" s="187"/>
      <c r="BB268" s="186">
        <f>X268+AK268+AT268</f>
        <v>0</v>
      </c>
      <c r="BC268" s="187"/>
      <c r="BD268" s="186">
        <f>Z268+AL268+AU268</f>
        <v>0</v>
      </c>
      <c r="BE268" s="187"/>
      <c r="BF268" s="180"/>
      <c r="BG268" s="180"/>
      <c r="BH268" s="207"/>
      <c r="BI268" s="207"/>
      <c r="BL268" s="244"/>
      <c r="BM268" s="245"/>
      <c r="BN268" s="246"/>
      <c r="BO268" s="247"/>
      <c r="BP268" s="247"/>
      <c r="BQ268" s="248"/>
      <c r="BR268" s="265">
        <f t="shared" si="1566"/>
        <v>0</v>
      </c>
      <c r="BS268" s="180"/>
      <c r="BU268" s="244"/>
      <c r="BV268" s="245"/>
      <c r="BW268" s="246"/>
      <c r="BX268" s="247"/>
      <c r="BY268" s="247"/>
      <c r="BZ268" s="248"/>
      <c r="CA268" s="265">
        <f t="shared" si="1567"/>
        <v>0</v>
      </c>
      <c r="CB268" s="180"/>
      <c r="CD268" s="186">
        <f t="shared" si="1568"/>
        <v>0</v>
      </c>
      <c r="CE268" s="185">
        <f t="shared" si="1568"/>
        <v>0</v>
      </c>
      <c r="CF268" s="186">
        <f t="shared" si="1568"/>
        <v>0</v>
      </c>
      <c r="CG268" s="186">
        <f t="shared" si="1568"/>
        <v>0</v>
      </c>
      <c r="CH268" s="207"/>
      <c r="CI268" s="235"/>
      <c r="CJ268" s="186">
        <f>T268+BO268+BX268</f>
        <v>0</v>
      </c>
      <c r="CK268" s="189"/>
      <c r="CL268" s="186">
        <f>V268+BP268+BY268</f>
        <v>0</v>
      </c>
      <c r="CM268" s="188"/>
      <c r="CN268" s="186">
        <f>X268+BQ268+BZ268</f>
        <v>0</v>
      </c>
      <c r="CO268" s="188"/>
      <c r="CP268" s="186">
        <f t="shared" si="1569"/>
        <v>0</v>
      </c>
      <c r="CQ268" s="188"/>
      <c r="CR268" s="180"/>
    </row>
    <row r="269" spans="1:96" x14ac:dyDescent="0.3">
      <c r="C269" s="206"/>
      <c r="H269" s="241"/>
      <c r="I269" s="241"/>
      <c r="J269" s="241"/>
      <c r="K269" s="241"/>
      <c r="L269" s="258"/>
      <c r="M269" s="206"/>
      <c r="N269" s="241"/>
      <c r="O269" s="241"/>
      <c r="P269" s="241"/>
      <c r="Q269" s="241"/>
      <c r="R269" s="179"/>
      <c r="S269" s="179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179"/>
      <c r="AE269" s="179"/>
      <c r="AI269" s="241"/>
      <c r="AJ269" s="241"/>
      <c r="AK269" s="241"/>
      <c r="AL269" s="241"/>
      <c r="AM269" s="257"/>
      <c r="AN269" s="179"/>
      <c r="AR269" s="241"/>
      <c r="AS269" s="241"/>
      <c r="AT269" s="241"/>
      <c r="AU269" s="241"/>
      <c r="AV269" s="179"/>
      <c r="AW269" s="179"/>
      <c r="AX269" s="241"/>
      <c r="AY269" s="241"/>
      <c r="AZ269" s="241"/>
      <c r="BA269" s="241"/>
      <c r="BB269" s="241"/>
      <c r="BC269" s="241"/>
      <c r="BD269" s="241"/>
      <c r="BE269" s="241"/>
      <c r="BF269" s="269"/>
      <c r="BG269" s="269"/>
      <c r="BH269" s="258">
        <f>IFERROR(BD265/BD270,0)</f>
        <v>0</v>
      </c>
      <c r="BI269" s="258"/>
      <c r="BO269" s="241"/>
      <c r="BP269" s="241"/>
      <c r="BQ269" s="241"/>
      <c r="BR269" s="241"/>
      <c r="BS269" s="179"/>
      <c r="BX269" s="241"/>
      <c r="BY269" s="241"/>
      <c r="BZ269" s="241"/>
      <c r="CA269" s="241"/>
      <c r="CB269" s="179"/>
      <c r="CD269" s="241"/>
      <c r="CE269" s="241"/>
      <c r="CF269" s="241"/>
      <c r="CG269" s="241"/>
      <c r="CH269" s="258">
        <f>IFERROR(CG265/CG270,0)</f>
        <v>0</v>
      </c>
      <c r="CI269" s="235"/>
      <c r="CJ269" s="241"/>
      <c r="CK269" s="241"/>
      <c r="CL269" s="241"/>
      <c r="CM269" s="241"/>
      <c r="CN269" s="241"/>
      <c r="CO269" s="241"/>
      <c r="CP269" s="241"/>
      <c r="CQ269" s="241"/>
      <c r="CR269" s="179"/>
    </row>
    <row r="270" spans="1:96" x14ac:dyDescent="0.3">
      <c r="A270" s="190" t="s">
        <v>13</v>
      </c>
      <c r="B270" s="79"/>
      <c r="C270" s="206"/>
      <c r="D270" s="206"/>
      <c r="E270" s="206"/>
      <c r="F270" s="206"/>
      <c r="G270" s="217"/>
      <c r="H270" s="242">
        <f>H9+H41+H73+H105+H137+H169+H201+H233+H265</f>
        <v>52000</v>
      </c>
      <c r="I270" s="242">
        <f>I9+I41+I73+I105+I137+I169+I201+I233+I265</f>
        <v>80000</v>
      </c>
      <c r="J270" s="242">
        <f>J9+J41+J73+J105+J137+J169+J201+J233+J265</f>
        <v>0</v>
      </c>
      <c r="K270" s="242">
        <f>K9+K41+K73+K105+K137+K169+K201+K233+K265</f>
        <v>132000</v>
      </c>
      <c r="L270" s="178"/>
      <c r="M270" s="206"/>
      <c r="N270" s="242">
        <f>N9+N41+N73+N105+N137+N169+N201+N233+N265</f>
        <v>10000</v>
      </c>
      <c r="O270" s="242">
        <f>O9+O41+O73+O105+O137+O169+O201+O233+O265</f>
        <v>0</v>
      </c>
      <c r="P270" s="242">
        <f>P9+P41+P73+P105+P137+P169+P201+P233+P265</f>
        <v>0</v>
      </c>
      <c r="Q270" s="242">
        <f>Q9+Q41+Q73+Q105+Q137+Q169+Q201+Q233+Q265</f>
        <v>10000</v>
      </c>
      <c r="R270" s="178"/>
      <c r="S270" s="179"/>
      <c r="T270" s="242">
        <f>T9+T41+T73+T105+T137+T169+T201+T233+T265</f>
        <v>15000</v>
      </c>
      <c r="U270" s="270">
        <f>IFERROR((T270-H270)/H270,0)</f>
        <v>-0.71153846153846156</v>
      </c>
      <c r="V270" s="242">
        <f>V9+V41+V73+V105+V137+V169+V201+V233+V265</f>
        <v>15000</v>
      </c>
      <c r="W270" s="270">
        <f>IFERROR((V270-I270)/I270,0)</f>
        <v>-0.8125</v>
      </c>
      <c r="X270" s="242">
        <f>X9+X41+X73+X105+X137+X169+X201+X233+X265</f>
        <v>10000</v>
      </c>
      <c r="Y270" s="278">
        <f>IFERROR((X270-J270)/J270,0)</f>
        <v>0</v>
      </c>
      <c r="Z270" s="242">
        <f>Z9+Z41+Z73+Z105+Z137+Z169+Z201+Z233+Z265</f>
        <v>40000</v>
      </c>
      <c r="AA270" s="278">
        <f>IFERROR((Z270-K270)/K270,0)</f>
        <v>-0.69696969696969702</v>
      </c>
      <c r="AB270" s="242"/>
      <c r="AC270" s="242"/>
      <c r="AD270" s="178"/>
      <c r="AE270" s="179"/>
      <c r="AF270" s="232"/>
      <c r="AG270" s="224"/>
      <c r="AH270" s="217"/>
      <c r="AI270" s="242">
        <f>AI9+AI41+AI73+AI105+AI137+AI169+AI201+AI233+AI265</f>
        <v>52000</v>
      </c>
      <c r="AJ270" s="242">
        <f>AJ9+AJ41+AJ73+AJ105+AJ137+AJ169+AJ201+AJ233+AJ265</f>
        <v>80000</v>
      </c>
      <c r="AK270" s="242">
        <f>AK9+AK41+AK73+AK105+AK137+AK169+AK201+AK233+AK265</f>
        <v>0</v>
      </c>
      <c r="AL270" s="242">
        <f>AL9+AL41+AL73+AL105+AL137+AL169+AL201+AL233+AL265</f>
        <v>132000</v>
      </c>
      <c r="AM270" s="178"/>
      <c r="AN270" s="178"/>
      <c r="AO270" s="232"/>
      <c r="AP270" s="224"/>
      <c r="AQ270" s="217"/>
      <c r="AR270" s="242">
        <f>AR9+AR41+AR73+AR105+AR137+AR169+AR201+AR233+AR265</f>
        <v>52000</v>
      </c>
      <c r="AS270" s="242">
        <f>AS9+AS41+AS73+AS105+AS137+AS169+AS201+AS233+AS265</f>
        <v>80000</v>
      </c>
      <c r="AT270" s="242">
        <f>AT9+AT41+AT73+AT105+AT137+AT169+AT201+AT233+AT265</f>
        <v>0</v>
      </c>
      <c r="AU270" s="242">
        <f>AU9+AU41+AU73+AU105+AU137+AU169+AU201+AU233+AU265</f>
        <v>132000</v>
      </c>
      <c r="AV270" s="178"/>
      <c r="AW270" s="178"/>
      <c r="AX270" s="242">
        <f>AX9+AX41+AX73+AX105+AX137+AX169+AX201+AX233+AX265</f>
        <v>119000</v>
      </c>
      <c r="AY270" s="270">
        <f>IFERROR((AX270-CD270)/CD270,0)</f>
        <v>-0.23717948717948717</v>
      </c>
      <c r="AZ270" s="242">
        <f>AZ9+AZ41+AZ73+AZ105+AZ137+AZ169+AZ201+AZ233+AZ265</f>
        <v>175000</v>
      </c>
      <c r="BA270" s="270">
        <f>IFERROR((AZ270-CE270)/CE270,0)</f>
        <v>-0.27083333333333331</v>
      </c>
      <c r="BB270" s="242">
        <f>BB9+BB41+BB73+BB105+BB137+BB169+BB201+BB233+BB265</f>
        <v>10000</v>
      </c>
      <c r="BC270" s="270">
        <f>IFERROR((BB270-CF270)/CF270,0)</f>
        <v>0</v>
      </c>
      <c r="BD270" s="242">
        <f>BD9+BD41+BD73+BD105+BD137+BD169+BD201+BD233+BD265</f>
        <v>304000</v>
      </c>
      <c r="BE270" s="270">
        <f>IFERROR((BD270-CG270)/CG270,0)</f>
        <v>-0.23232323232323232</v>
      </c>
      <c r="BF270" s="242"/>
      <c r="BG270" s="242"/>
      <c r="BH270" s="178"/>
      <c r="BI270" s="178"/>
      <c r="BL270" s="206"/>
      <c r="BM270" s="206"/>
      <c r="BN270" s="217"/>
      <c r="BO270" s="242">
        <f>BO9+BO41+BO73+BO105+BO137+BO169+BO201+BO233+BO265</f>
        <v>52000</v>
      </c>
      <c r="BP270" s="242">
        <f>BP9+BP41+BP73+BP105+BP137+BP169+BP201+BP233+BP265</f>
        <v>80000</v>
      </c>
      <c r="BQ270" s="242">
        <f>BQ9+BQ41+BQ73+BQ105+BQ137+BQ169+BQ201+BQ233+BQ265</f>
        <v>0</v>
      </c>
      <c r="BR270" s="242">
        <f>BR9+BR41+BR73+BR105+BR137+BR169+BR201+BR233+BR265</f>
        <v>132000</v>
      </c>
      <c r="BS270" s="178"/>
      <c r="BU270" s="206"/>
      <c r="BV270" s="206"/>
      <c r="BW270" s="217"/>
      <c r="BX270" s="242">
        <f>BX9+BX41+BX73+BX105+BX137+BX169+BX201+BX233+BX265</f>
        <v>52000</v>
      </c>
      <c r="BY270" s="242">
        <f>BY9+BY41+BY73+BY105+BY137+BY169+BY201+BY233+BY265</f>
        <v>80000</v>
      </c>
      <c r="BZ270" s="242">
        <f>BZ9+BZ41+BZ73+BZ105+BZ137+BZ169+BZ201+BZ233+BZ265</f>
        <v>0</v>
      </c>
      <c r="CA270" s="242">
        <f>CA9+CA41+CA73+CA105+CA137+CA169+CA201+CA233+CA265</f>
        <v>132000</v>
      </c>
      <c r="CB270" s="178"/>
      <c r="CD270" s="242">
        <f>CD9+CD41+CD73+CD105+CD137+CD169+CD201+CD233+CD265</f>
        <v>156000</v>
      </c>
      <c r="CE270" s="242">
        <f>CE9+CE41+CE73+CE105+CE137+CE169+CE201+CE233+CE265</f>
        <v>240000</v>
      </c>
      <c r="CF270" s="242">
        <f>CF9+CF41+CF73+CF105+CF137+CF169+CF201+CF233+CF265</f>
        <v>0</v>
      </c>
      <c r="CG270" s="242">
        <f>CG9+CG41+CG73+CG105+CG137+CG169+CG201+CG233+CG265</f>
        <v>396000</v>
      </c>
      <c r="CH270" s="205"/>
      <c r="CI270" s="235"/>
      <c r="CJ270" s="242">
        <f>CJ9+CJ41+CJ73+CJ105+CJ137+CJ169+CJ201+CJ233+CJ265</f>
        <v>119000</v>
      </c>
      <c r="CK270" s="270">
        <f>IFERROR((CJ270-CD270)/CD270,0)</f>
        <v>-0.23717948717948717</v>
      </c>
      <c r="CL270" s="242">
        <f>CL9+CL41+CL73+CL105+CL137+CL169+CL201+CL233+CL265</f>
        <v>175000</v>
      </c>
      <c r="CM270" s="270">
        <f>IFERROR((CL270-CE270)/CE270,0)</f>
        <v>-0.27083333333333331</v>
      </c>
      <c r="CN270" s="242">
        <f>CN9+CN41+CN73+CN105+CN137+CN169+CN201+CN233+CN265</f>
        <v>10000</v>
      </c>
      <c r="CO270" s="270">
        <f>IFERROR((CN270-CF270)/CF270,0)</f>
        <v>0</v>
      </c>
      <c r="CP270" s="242">
        <f>CP9+CP41+CP73+CP105+CP137+CP169+CP201+CP233+CP265</f>
        <v>304000</v>
      </c>
      <c r="CQ270" s="270">
        <f>IFERROR((CP270-CG270)/CG270,0)</f>
        <v>-0.23232323232323232</v>
      </c>
      <c r="CR270" s="178"/>
    </row>
    <row r="271" spans="1:96" x14ac:dyDescent="0.35">
      <c r="C271" s="78"/>
      <c r="D271" s="78"/>
      <c r="K271" s="78"/>
      <c r="L271" s="78"/>
      <c r="M271" s="78"/>
      <c r="Q271" s="78"/>
      <c r="R271" s="78"/>
      <c r="S271" s="78"/>
      <c r="Z271" s="78"/>
      <c r="AB271" s="78"/>
      <c r="AC271" s="78"/>
      <c r="AD271" s="78"/>
      <c r="AE271" s="78"/>
      <c r="AL271" s="78"/>
      <c r="AM271" s="78"/>
      <c r="AN271" s="78"/>
      <c r="AU271" s="78"/>
      <c r="AV271" s="78"/>
      <c r="AW271" s="78"/>
      <c r="BD271" s="78"/>
      <c r="BF271" s="78"/>
      <c r="BG271" s="78"/>
      <c r="BH271" s="78"/>
      <c r="BI271" s="78"/>
      <c r="BR271" s="78"/>
      <c r="BS271" s="78"/>
      <c r="CA271" s="78"/>
      <c r="CB271" s="78"/>
      <c r="CG271" s="78"/>
      <c r="CH271" s="235"/>
      <c r="CI271" s="235"/>
      <c r="CP271" s="78"/>
      <c r="CR271" s="78"/>
    </row>
  </sheetData>
  <mergeCells count="21">
    <mergeCell ref="L3:L7"/>
    <mergeCell ref="D4:K4"/>
    <mergeCell ref="R3:R7"/>
    <mergeCell ref="AD3:AD7"/>
    <mergeCell ref="AM3:AM7"/>
    <mergeCell ref="N4:Q4"/>
    <mergeCell ref="T4:Z4"/>
    <mergeCell ref="BL4:BR4"/>
    <mergeCell ref="AF4:AL4"/>
    <mergeCell ref="AO4:AU4"/>
    <mergeCell ref="AX4:BD4"/>
    <mergeCell ref="CR3:CR7"/>
    <mergeCell ref="CJ4:CP4"/>
    <mergeCell ref="CD4:CG4"/>
    <mergeCell ref="AV3:AV7"/>
    <mergeCell ref="BH3:BH7"/>
    <mergeCell ref="BS3:BS7"/>
    <mergeCell ref="CB3:CB7"/>
    <mergeCell ref="BU4:CA4"/>
    <mergeCell ref="CH3:CH7"/>
    <mergeCell ref="BJ3:BJ7"/>
  </mergeCells>
  <conditionalFormatting sqref="CH265">
    <cfRule type="containsText" dxfId="1625" priority="1031" operator="containsText" text="&gt;10%">
      <formula>NOT(ISERROR(SEARCH("&gt;10%",CH265)))</formula>
    </cfRule>
  </conditionalFormatting>
  <conditionalFormatting sqref="BH265:BI265">
    <cfRule type="containsText" dxfId="1624" priority="1030" operator="containsText" text="&gt;10%">
      <formula>NOT(ISERROR(SEARCH("&gt;10%",BH265)))</formula>
    </cfRule>
  </conditionalFormatting>
  <conditionalFormatting sqref="Y1:Y268 Y270:Y1048576">
    <cfRule type="cellIs" dxfId="1623" priority="177" operator="lessThan">
      <formula>-0.1</formula>
    </cfRule>
    <cfRule type="cellIs" dxfId="1622" priority="178" operator="greaterThan">
      <formula>0.1</formula>
    </cfRule>
  </conditionalFormatting>
  <conditionalFormatting sqref="AY1:AY268 BA1:BA268 BC1:BC268 BE1:BE268 BE270:BE1048576 BC270:BC1048576 BA270:BA1048576 AY270:AY1048576">
    <cfRule type="cellIs" dxfId="1621" priority="175" operator="lessThan">
      <formula>-0.1</formula>
    </cfRule>
    <cfRule type="cellIs" dxfId="1620" priority="176" operator="greaterThan">
      <formula>0.1</formula>
    </cfRule>
  </conditionalFormatting>
  <conditionalFormatting sqref="U1:U1048576 W1:W1048576">
    <cfRule type="cellIs" dxfId="1619" priority="6" operator="greaterThan">
      <formula>0.1</formula>
    </cfRule>
    <cfRule type="cellIs" dxfId="1618" priority="5" operator="lessThan">
      <formula>-0.1</formula>
    </cfRule>
  </conditionalFormatting>
  <conditionalFormatting sqref="CK1:CK1048576 CM1:CM1048576 CQ1:CQ1048576 CO1:CO1048576">
    <cfRule type="cellIs" dxfId="1617" priority="4" operator="greaterThan">
      <formula>0.1</formula>
    </cfRule>
    <cfRule type="cellIs" dxfId="1616" priority="3" operator="lessThan">
      <formula>-0.1</formula>
    </cfRule>
  </conditionalFormatting>
  <conditionalFormatting sqref="AA1:AA1048576">
    <cfRule type="cellIs" dxfId="1615" priority="2" operator="greaterThan">
      <formula>0.1</formula>
    </cfRule>
    <cfRule type="cellIs" dxfId="1614" priority="1" operator="lessThan">
      <formula>-0.1</formula>
    </cfRule>
  </conditionalFormatting>
  <pageMargins left="0.23" right="0.16" top="0.39370078740157483" bottom="0.55118110236220474" header="0.31496062992125984" footer="0.31496062992125984"/>
  <pageSetup paperSize="9" scale="40" orientation="portrait" r:id="rId1"/>
  <headerFooter>
    <oddHeader>&amp;F</oddHeader>
  </headerFooter>
  <colBreaks count="2" manualBreakCount="2">
    <brk id="70" max="1048575" man="1"/>
    <brk id="7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FA41-C8A1-4349-AB18-4EAF0EE5094D}">
  <dimension ref="A1:L14"/>
  <sheetViews>
    <sheetView tabSelected="1" topLeftCell="E1" zoomScaleNormal="100" workbookViewId="0">
      <selection activeCell="F12" sqref="F12"/>
    </sheetView>
  </sheetViews>
  <sheetFormatPr defaultRowHeight="14.5" x14ac:dyDescent="0.35"/>
  <cols>
    <col min="1" max="1" width="7.26953125" customWidth="1"/>
    <col min="2" max="2" width="23.7265625" bestFit="1" customWidth="1"/>
    <col min="4" max="4" width="17.36328125" bestFit="1" customWidth="1"/>
    <col min="5" max="5" width="30.7265625" customWidth="1"/>
    <col min="6" max="6" width="24.08984375" customWidth="1"/>
    <col min="8" max="8" width="13.08984375" customWidth="1"/>
    <col min="9" max="9" width="23.6328125" customWidth="1"/>
    <col min="10" max="10" width="20.36328125" customWidth="1"/>
    <col min="11" max="11" width="17.90625" customWidth="1"/>
    <col min="12" max="12" width="27.08984375" customWidth="1"/>
  </cols>
  <sheetData>
    <row r="1" spans="1:12" x14ac:dyDescent="0.35">
      <c r="A1" s="306" t="s">
        <v>217</v>
      </c>
    </row>
    <row r="2" spans="1:12" x14ac:dyDescent="0.35">
      <c r="A2" s="306"/>
    </row>
    <row r="3" spans="1:12" x14ac:dyDescent="0.35">
      <c r="D3" s="307" t="s">
        <v>207</v>
      </c>
      <c r="E3" s="307"/>
      <c r="F3" s="307"/>
      <c r="G3" s="307"/>
      <c r="H3" s="308" t="s">
        <v>208</v>
      </c>
      <c r="I3" s="307"/>
      <c r="J3" s="307"/>
      <c r="K3" s="307"/>
    </row>
    <row r="4" spans="1:12" x14ac:dyDescent="0.35">
      <c r="A4" s="309"/>
      <c r="B4" s="309"/>
      <c r="C4" s="310"/>
      <c r="D4" s="311"/>
      <c r="E4" s="312"/>
      <c r="F4" s="313"/>
      <c r="G4" s="310"/>
      <c r="H4" s="314"/>
      <c r="I4" s="314"/>
      <c r="J4" s="314"/>
      <c r="K4" s="314"/>
      <c r="L4" s="314"/>
    </row>
    <row r="5" spans="1:12" ht="30" customHeight="1" x14ac:dyDescent="0.35">
      <c r="A5" s="315" t="s">
        <v>9</v>
      </c>
      <c r="B5" s="316" t="s">
        <v>106</v>
      </c>
      <c r="C5" s="310"/>
      <c r="D5" s="317" t="s">
        <v>92</v>
      </c>
      <c r="E5" s="318" t="s">
        <v>91</v>
      </c>
      <c r="F5" s="319" t="s">
        <v>207</v>
      </c>
      <c r="H5" t="s">
        <v>209</v>
      </c>
      <c r="I5" s="320" t="s">
        <v>210</v>
      </c>
      <c r="J5" s="320"/>
      <c r="K5" s="320" t="s">
        <v>211</v>
      </c>
    </row>
    <row r="6" spans="1:12" x14ac:dyDescent="0.35">
      <c r="A6" s="315"/>
      <c r="C6" s="310"/>
      <c r="D6" s="321"/>
      <c r="E6" s="322"/>
    </row>
    <row r="7" spans="1:12" ht="99" customHeight="1" x14ac:dyDescent="0.35">
      <c r="B7" s="320" t="s">
        <v>212</v>
      </c>
      <c r="D7" s="323"/>
      <c r="E7" s="324" t="s">
        <v>213</v>
      </c>
      <c r="F7" s="324"/>
      <c r="H7" s="324"/>
      <c r="I7" s="326" t="s">
        <v>214</v>
      </c>
      <c r="J7" s="324" t="s">
        <v>218</v>
      </c>
      <c r="K7" s="324" t="s">
        <v>215</v>
      </c>
      <c r="L7" s="324" t="s">
        <v>216</v>
      </c>
    </row>
    <row r="8" spans="1:12" x14ac:dyDescent="0.35">
      <c r="B8" s="325" t="s">
        <v>191</v>
      </c>
      <c r="D8" s="323"/>
      <c r="E8" s="244" t="s">
        <v>108</v>
      </c>
      <c r="F8" s="244"/>
      <c r="H8" s="244"/>
      <c r="I8" s="244"/>
      <c r="J8" s="244"/>
      <c r="K8" s="244"/>
      <c r="L8" s="244"/>
    </row>
    <row r="9" spans="1:12" x14ac:dyDescent="0.35">
      <c r="B9" s="325" t="s">
        <v>191</v>
      </c>
      <c r="D9" s="323"/>
      <c r="E9" s="244" t="s">
        <v>108</v>
      </c>
      <c r="F9" s="244"/>
      <c r="H9" s="244"/>
      <c r="I9" s="244"/>
      <c r="J9" s="244"/>
      <c r="K9" s="244"/>
      <c r="L9" s="244"/>
    </row>
    <row r="10" spans="1:12" x14ac:dyDescent="0.35">
      <c r="B10" s="325" t="s">
        <v>191</v>
      </c>
      <c r="D10" s="323"/>
      <c r="E10" s="244" t="s">
        <v>108</v>
      </c>
      <c r="F10" s="244"/>
      <c r="H10" s="244"/>
      <c r="I10" s="244"/>
      <c r="J10" s="244"/>
      <c r="K10" s="244"/>
      <c r="L10" s="244"/>
    </row>
    <row r="11" spans="1:12" x14ac:dyDescent="0.35">
      <c r="B11" s="325" t="s">
        <v>191</v>
      </c>
      <c r="D11" s="323"/>
      <c r="E11" s="244" t="s">
        <v>108</v>
      </c>
      <c r="F11" s="244"/>
      <c r="H11" s="244"/>
      <c r="I11" s="244"/>
      <c r="J11" s="244"/>
      <c r="K11" s="244"/>
      <c r="L11" s="244"/>
    </row>
    <row r="12" spans="1:12" x14ac:dyDescent="0.35">
      <c r="B12" s="325" t="s">
        <v>191</v>
      </c>
      <c r="D12" s="323"/>
      <c r="E12" s="244" t="s">
        <v>108</v>
      </c>
      <c r="F12" s="244"/>
      <c r="H12" s="244"/>
      <c r="I12" s="244"/>
      <c r="J12" s="244"/>
      <c r="K12" s="244"/>
      <c r="L12" s="244"/>
    </row>
    <row r="13" spans="1:12" x14ac:dyDescent="0.35">
      <c r="B13" s="325" t="s">
        <v>191</v>
      </c>
      <c r="D13" s="323"/>
      <c r="E13" s="244" t="s">
        <v>108</v>
      </c>
      <c r="F13" s="244"/>
      <c r="H13" s="244"/>
      <c r="I13" s="244"/>
      <c r="J13" s="244"/>
      <c r="K13" s="244"/>
      <c r="L13" s="244"/>
    </row>
    <row r="14" spans="1:12" x14ac:dyDescent="0.35">
      <c r="D14" s="323"/>
      <c r="E14" s="244" t="s">
        <v>108</v>
      </c>
      <c r="F14" s="244"/>
      <c r="H14" s="244"/>
      <c r="I14" s="244"/>
      <c r="J14" s="244"/>
      <c r="K14" s="244"/>
      <c r="L14" s="2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0BE2-EF3D-4E57-BF41-AF7D7D088864}">
  <sheetPr>
    <tabColor rgb="FF006600"/>
  </sheetPr>
  <dimension ref="A1:BN115"/>
  <sheetViews>
    <sheetView zoomScale="85" zoomScaleNormal="85" workbookViewId="0">
      <pane xSplit="2" ySplit="6" topLeftCell="C7" activePane="bottomRight" state="frozen"/>
      <selection activeCell="F41" sqref="F41"/>
      <selection pane="topRight" activeCell="F41" sqref="F41"/>
      <selection pane="bottomLeft" activeCell="F41" sqref="F41"/>
      <selection pane="bottomRight" activeCell="Y18" sqref="Y18"/>
    </sheetView>
  </sheetViews>
  <sheetFormatPr defaultColWidth="9.1796875" defaultRowHeight="14.5" outlineLevelCol="1" x14ac:dyDescent="0.35"/>
  <cols>
    <col min="1" max="1" width="5.54296875" style="149" customWidth="1"/>
    <col min="2" max="2" width="52.453125" style="80" customWidth="1"/>
    <col min="3" max="3" width="15.54296875" style="80" customWidth="1"/>
    <col min="4" max="4" width="11.7265625" style="80" customWidth="1"/>
    <col min="5" max="5" width="11.54296875" style="139" customWidth="1"/>
    <col min="6" max="6" width="12.54296875" style="80" customWidth="1"/>
    <col min="7" max="9" width="15.7265625" style="80" customWidth="1"/>
    <col min="10" max="10" width="15.7265625" style="107" customWidth="1"/>
    <col min="11" max="13" width="15.7265625" style="80" customWidth="1" outlineLevel="1"/>
    <col min="14" max="14" width="15.7265625" style="107" customWidth="1" outlineLevel="1"/>
    <col min="15" max="15" width="11" style="107" customWidth="1"/>
    <col min="16" max="18" width="15.7265625" style="80" customWidth="1" outlineLevel="1"/>
    <col min="19" max="19" width="15.7265625" style="107" customWidth="1" outlineLevel="1"/>
    <col min="20" max="20" width="11" style="107" customWidth="1"/>
    <col min="21" max="21" width="1.7265625" style="81" customWidth="1"/>
    <col min="22" max="22" width="11.7265625" style="80" customWidth="1"/>
    <col min="23" max="23" width="11.54296875" style="80" customWidth="1"/>
    <col min="24" max="24" width="12.54296875" style="80" customWidth="1"/>
    <col min="25" max="27" width="15.7265625" style="80" customWidth="1"/>
    <col min="28" max="28" width="15.7265625" style="107" customWidth="1"/>
    <col min="29" max="31" width="15.7265625" style="80" customWidth="1" outlineLevel="1"/>
    <col min="32" max="32" width="15.7265625" style="107" customWidth="1" outlineLevel="1"/>
    <col min="33" max="33" width="11" style="107" customWidth="1"/>
    <col min="34" max="36" width="15.7265625" style="80" customWidth="1" outlineLevel="1"/>
    <col min="37" max="37" width="15.7265625" style="107" customWidth="1" outlineLevel="1"/>
    <col min="38" max="38" width="11" style="107" customWidth="1"/>
    <col min="39" max="39" width="1.7265625" style="81" customWidth="1"/>
    <col min="40" max="40" width="11.7265625" style="80" customWidth="1"/>
    <col min="41" max="41" width="11.54296875" style="80" customWidth="1"/>
    <col min="42" max="42" width="12.54296875" style="80" customWidth="1"/>
    <col min="43" max="45" width="15.7265625" style="80" customWidth="1"/>
    <col min="46" max="46" width="15.7265625" style="107" customWidth="1"/>
    <col min="47" max="49" width="15.7265625" style="80" customWidth="1" outlineLevel="1"/>
    <col min="50" max="50" width="15.7265625" style="107" customWidth="1" outlineLevel="1"/>
    <col min="51" max="51" width="11" style="107" customWidth="1"/>
    <col min="52" max="54" width="15.7265625" style="80" customWidth="1" outlineLevel="1"/>
    <col min="55" max="55" width="15.7265625" style="107" customWidth="1" outlineLevel="1"/>
    <col min="56" max="56" width="11" style="107" customWidth="1"/>
    <col min="57" max="57" width="1.7265625" style="81" customWidth="1"/>
    <col min="58" max="60" width="15.7265625" style="80" customWidth="1"/>
    <col min="61" max="61" width="15.7265625" style="107" customWidth="1"/>
    <col min="62" max="62" width="1.7265625" style="81" customWidth="1"/>
    <col min="63" max="65" width="15.7265625" style="80" customWidth="1"/>
    <col min="66" max="66" width="15.7265625" style="107" customWidth="1"/>
    <col min="67" max="16384" width="9.1796875" style="80"/>
  </cols>
  <sheetData>
    <row r="1" spans="1:66" ht="20.25" customHeight="1" x14ac:dyDescent="0.35">
      <c r="A1" s="77" t="s">
        <v>129</v>
      </c>
      <c r="B1" s="78"/>
      <c r="C1" s="78"/>
      <c r="D1" s="78"/>
      <c r="E1" s="159"/>
      <c r="F1" s="78"/>
      <c r="G1" s="78"/>
      <c r="H1" s="78"/>
      <c r="I1" s="78"/>
      <c r="J1" s="79"/>
      <c r="K1" s="78"/>
      <c r="L1" s="78"/>
      <c r="M1" s="78"/>
      <c r="N1" s="79"/>
      <c r="O1" s="79"/>
      <c r="P1" s="78"/>
      <c r="Q1" s="78"/>
      <c r="R1" s="78"/>
      <c r="S1" s="79"/>
      <c r="T1" s="79"/>
      <c r="U1" s="78"/>
      <c r="V1" s="78"/>
      <c r="W1" s="78"/>
      <c r="X1" s="78"/>
      <c r="Y1" s="78"/>
      <c r="Z1" s="78"/>
      <c r="AA1" s="78"/>
      <c r="AB1" s="79"/>
      <c r="AC1" s="78"/>
      <c r="AD1" s="78"/>
      <c r="AE1" s="78"/>
      <c r="AF1" s="79"/>
      <c r="AG1" s="79"/>
      <c r="AH1" s="78"/>
      <c r="AI1" s="78"/>
      <c r="AJ1" s="78"/>
      <c r="AK1" s="79"/>
      <c r="AL1" s="79"/>
      <c r="AM1" s="78"/>
      <c r="AN1" s="78"/>
      <c r="AO1" s="78"/>
      <c r="AP1" s="78"/>
      <c r="AQ1" s="78"/>
      <c r="AR1" s="78"/>
      <c r="AS1" s="78"/>
      <c r="AT1" s="79"/>
      <c r="AU1" s="78"/>
      <c r="AV1" s="78"/>
      <c r="AW1" s="78"/>
      <c r="AX1" s="79"/>
      <c r="AY1" s="79"/>
      <c r="AZ1" s="78"/>
      <c r="BA1" s="78"/>
      <c r="BB1" s="78"/>
      <c r="BC1" s="79"/>
      <c r="BD1" s="79"/>
      <c r="BE1" s="78"/>
      <c r="BF1" s="78"/>
      <c r="BG1" s="78"/>
      <c r="BH1" s="78"/>
      <c r="BI1" s="79"/>
      <c r="BJ1" s="78"/>
      <c r="BK1" s="78"/>
      <c r="BL1" s="78"/>
      <c r="BM1" s="78"/>
      <c r="BN1" s="79"/>
    </row>
    <row r="2" spans="1:66" s="81" customFormat="1" ht="20.25" customHeight="1" x14ac:dyDescent="0.35">
      <c r="A2" s="77" t="s">
        <v>85</v>
      </c>
      <c r="B2" s="78"/>
      <c r="C2" s="78"/>
      <c r="D2" s="78"/>
      <c r="E2" s="159"/>
      <c r="F2" s="78"/>
      <c r="G2" s="78"/>
      <c r="H2" s="78"/>
      <c r="I2" s="78"/>
      <c r="J2" s="79"/>
      <c r="K2" s="78"/>
      <c r="L2" s="78"/>
      <c r="M2" s="78"/>
      <c r="N2" s="79"/>
      <c r="O2" s="79"/>
      <c r="P2" s="78"/>
      <c r="Q2" s="78"/>
      <c r="R2" s="78"/>
      <c r="S2" s="79"/>
      <c r="T2" s="79"/>
      <c r="U2" s="78"/>
      <c r="V2" s="78"/>
      <c r="W2" s="78"/>
      <c r="X2" s="78"/>
      <c r="Y2" s="78"/>
      <c r="Z2" s="78"/>
      <c r="AA2" s="78"/>
      <c r="AB2" s="79"/>
      <c r="AC2" s="78"/>
      <c r="AD2" s="78"/>
      <c r="AE2" s="78"/>
      <c r="AF2" s="79"/>
      <c r="AG2" s="79"/>
      <c r="AH2" s="78"/>
      <c r="AI2" s="78"/>
      <c r="AJ2" s="78"/>
      <c r="AK2" s="79"/>
      <c r="AL2" s="79"/>
      <c r="AM2" s="78"/>
      <c r="AN2" s="78"/>
      <c r="AO2" s="78"/>
      <c r="AP2" s="78"/>
      <c r="AQ2" s="78"/>
      <c r="AR2" s="78"/>
      <c r="AS2" s="78"/>
      <c r="AT2" s="79"/>
      <c r="AU2" s="78"/>
      <c r="AV2" s="78"/>
      <c r="AW2" s="78"/>
      <c r="AX2" s="79"/>
      <c r="AY2" s="79"/>
      <c r="AZ2" s="78"/>
      <c r="BA2" s="78"/>
      <c r="BB2" s="78"/>
      <c r="BC2" s="79"/>
      <c r="BD2" s="79"/>
      <c r="BE2" s="78"/>
      <c r="BF2" s="78"/>
      <c r="BG2" s="78"/>
      <c r="BH2" s="78"/>
      <c r="BI2" s="79"/>
      <c r="BJ2" s="78"/>
      <c r="BK2" s="78"/>
      <c r="BL2" s="78"/>
      <c r="BM2" s="78"/>
      <c r="BN2" s="79"/>
    </row>
    <row r="3" spans="1:66" s="81" customFormat="1" ht="20.25" customHeight="1" x14ac:dyDescent="0.35">
      <c r="A3" s="77" t="s">
        <v>96</v>
      </c>
      <c r="B3" s="78"/>
      <c r="C3" s="78"/>
      <c r="D3" s="78"/>
      <c r="E3" s="159"/>
      <c r="F3" s="78"/>
      <c r="G3" s="78"/>
      <c r="H3" s="78"/>
      <c r="I3" s="78"/>
      <c r="J3" s="79"/>
      <c r="K3" s="78"/>
      <c r="L3" s="78"/>
      <c r="M3" s="78"/>
      <c r="N3" s="79"/>
      <c r="O3" s="79"/>
      <c r="P3" s="78"/>
      <c r="Q3" s="78"/>
      <c r="R3" s="78"/>
      <c r="S3" s="79"/>
      <c r="T3" s="79"/>
      <c r="U3" s="78"/>
      <c r="V3" s="78"/>
      <c r="W3" s="78"/>
      <c r="X3" s="78"/>
      <c r="Y3" s="78"/>
      <c r="Z3" s="78"/>
      <c r="AA3" s="78"/>
      <c r="AB3" s="79"/>
      <c r="AC3" s="78"/>
      <c r="AD3" s="78"/>
      <c r="AE3" s="78"/>
      <c r="AF3" s="79"/>
      <c r="AG3" s="79"/>
      <c r="AH3" s="78"/>
      <c r="AI3" s="78"/>
      <c r="AJ3" s="78"/>
      <c r="AK3" s="79"/>
      <c r="AL3" s="79"/>
      <c r="AM3" s="78"/>
      <c r="AN3" s="78"/>
      <c r="AO3" s="78"/>
      <c r="AP3" s="78"/>
      <c r="AQ3" s="78"/>
      <c r="AR3" s="78"/>
      <c r="AS3" s="78"/>
      <c r="AT3" s="79"/>
      <c r="AU3" s="78"/>
      <c r="AV3" s="78"/>
      <c r="AW3" s="78"/>
      <c r="AX3" s="79"/>
      <c r="AY3" s="79"/>
      <c r="AZ3" s="78"/>
      <c r="BA3" s="78"/>
      <c r="BB3" s="78"/>
      <c r="BC3" s="79"/>
      <c r="BD3" s="79"/>
      <c r="BE3" s="78"/>
      <c r="BF3" s="78"/>
      <c r="BG3" s="78"/>
      <c r="BH3" s="78"/>
      <c r="BI3" s="79"/>
      <c r="BJ3" s="78"/>
      <c r="BK3" s="78"/>
      <c r="BL3" s="78"/>
      <c r="BM3" s="78"/>
      <c r="BN3" s="79"/>
    </row>
    <row r="4" spans="1:66" s="81" customFormat="1" ht="8.25" customHeight="1" thickBot="1" x14ac:dyDescent="0.4">
      <c r="A4" s="77"/>
      <c r="B4" s="78"/>
      <c r="C4" s="78"/>
      <c r="D4" s="78"/>
      <c r="E4" s="159"/>
      <c r="F4" s="78"/>
      <c r="G4" s="78"/>
      <c r="H4" s="78"/>
      <c r="I4" s="78"/>
      <c r="J4" s="79"/>
      <c r="K4" s="78"/>
      <c r="L4" s="78"/>
      <c r="M4" s="78"/>
      <c r="N4" s="79"/>
      <c r="O4" s="79"/>
      <c r="P4" s="78"/>
      <c r="Q4" s="78"/>
      <c r="R4" s="78"/>
      <c r="S4" s="79"/>
      <c r="T4" s="79"/>
      <c r="U4" s="78"/>
      <c r="V4" s="78"/>
      <c r="W4" s="78"/>
      <c r="X4" s="78"/>
      <c r="Y4" s="78"/>
      <c r="Z4" s="78"/>
      <c r="AA4" s="78"/>
      <c r="AB4" s="79"/>
      <c r="AC4" s="78"/>
      <c r="AD4" s="78"/>
      <c r="AE4" s="78"/>
      <c r="AF4" s="79"/>
      <c r="AG4" s="79"/>
      <c r="AH4" s="78"/>
      <c r="AI4" s="78"/>
      <c r="AJ4" s="78"/>
      <c r="AK4" s="79"/>
      <c r="AL4" s="79"/>
      <c r="AM4" s="78"/>
      <c r="AN4" s="78"/>
      <c r="AO4" s="78"/>
      <c r="AP4" s="78"/>
      <c r="AQ4" s="78"/>
      <c r="AR4" s="78"/>
      <c r="AS4" s="78"/>
      <c r="AT4" s="79"/>
      <c r="AU4" s="78"/>
      <c r="AV4" s="78"/>
      <c r="AW4" s="78"/>
      <c r="AX4" s="79"/>
      <c r="AY4" s="79"/>
      <c r="AZ4" s="78"/>
      <c r="BA4" s="78"/>
      <c r="BB4" s="78"/>
      <c r="BC4" s="79"/>
      <c r="BD4" s="79"/>
      <c r="BE4" s="78"/>
      <c r="BF4" s="78"/>
      <c r="BG4" s="78"/>
      <c r="BH4" s="78"/>
      <c r="BI4" s="79"/>
      <c r="BJ4" s="78"/>
      <c r="BK4" s="78"/>
      <c r="BL4" s="78"/>
      <c r="BM4" s="78"/>
      <c r="BN4" s="79"/>
    </row>
    <row r="5" spans="1:66" s="86" customFormat="1" x14ac:dyDescent="0.35">
      <c r="A5" s="291" t="s">
        <v>9</v>
      </c>
      <c r="B5" s="85"/>
      <c r="C5" s="82" t="s">
        <v>132</v>
      </c>
      <c r="D5" s="288" t="s">
        <v>125</v>
      </c>
      <c r="E5" s="289"/>
      <c r="F5" s="289"/>
      <c r="G5" s="289"/>
      <c r="H5" s="289"/>
      <c r="I5" s="289"/>
      <c r="J5" s="290"/>
      <c r="K5" s="285" t="s">
        <v>130</v>
      </c>
      <c r="L5" s="286"/>
      <c r="M5" s="286"/>
      <c r="N5" s="287"/>
      <c r="O5" s="283" t="s">
        <v>139</v>
      </c>
      <c r="P5" s="285" t="s">
        <v>131</v>
      </c>
      <c r="Q5" s="286"/>
      <c r="R5" s="286"/>
      <c r="S5" s="287"/>
      <c r="T5" s="283" t="s">
        <v>140</v>
      </c>
      <c r="U5" s="78"/>
      <c r="V5" s="288" t="s">
        <v>145</v>
      </c>
      <c r="W5" s="289"/>
      <c r="X5" s="289"/>
      <c r="Y5" s="289"/>
      <c r="Z5" s="289"/>
      <c r="AA5" s="289"/>
      <c r="AB5" s="290"/>
      <c r="AC5" s="285" t="s">
        <v>122</v>
      </c>
      <c r="AD5" s="286"/>
      <c r="AE5" s="286"/>
      <c r="AF5" s="287"/>
      <c r="AG5" s="283" t="s">
        <v>141</v>
      </c>
      <c r="AH5" s="285" t="s">
        <v>121</v>
      </c>
      <c r="AI5" s="286"/>
      <c r="AJ5" s="286"/>
      <c r="AK5" s="287"/>
      <c r="AL5" s="283" t="s">
        <v>142</v>
      </c>
      <c r="AM5" s="78"/>
      <c r="AN5" s="83"/>
      <c r="AO5" s="82"/>
      <c r="AP5" s="82"/>
      <c r="AQ5" s="84" t="s">
        <v>123</v>
      </c>
      <c r="AR5" s="84"/>
      <c r="AS5" s="84"/>
      <c r="AT5" s="85"/>
      <c r="AU5" s="285" t="s">
        <v>126</v>
      </c>
      <c r="AV5" s="286"/>
      <c r="AW5" s="286"/>
      <c r="AX5" s="287"/>
      <c r="AY5" s="283" t="s">
        <v>143</v>
      </c>
      <c r="AZ5" s="285" t="s">
        <v>124</v>
      </c>
      <c r="BA5" s="286"/>
      <c r="BB5" s="286"/>
      <c r="BC5" s="287"/>
      <c r="BD5" s="283" t="s">
        <v>144</v>
      </c>
      <c r="BE5" s="78"/>
      <c r="BF5" s="288" t="s">
        <v>81</v>
      </c>
      <c r="BG5" s="289"/>
      <c r="BH5" s="289"/>
      <c r="BI5" s="290"/>
      <c r="BJ5" s="78"/>
      <c r="BK5" s="285" t="s">
        <v>82</v>
      </c>
      <c r="BL5" s="286"/>
      <c r="BM5" s="286"/>
      <c r="BN5" s="287"/>
    </row>
    <row r="6" spans="1:66" s="86" customFormat="1" x14ac:dyDescent="0.35">
      <c r="A6" s="292"/>
      <c r="B6" s="88" t="s">
        <v>106</v>
      </c>
      <c r="C6" s="87" t="s">
        <v>133</v>
      </c>
      <c r="D6" s="92" t="s">
        <v>91</v>
      </c>
      <c r="E6" s="160" t="s">
        <v>92</v>
      </c>
      <c r="F6" s="87" t="s">
        <v>93</v>
      </c>
      <c r="G6" s="87" t="s">
        <v>0</v>
      </c>
      <c r="H6" s="87" t="str">
        <f>'Introduction &amp; Gen. Information'!$E$35</f>
        <v>&lt;name&gt;</v>
      </c>
      <c r="I6" s="87" t="str">
        <f>'Introduction &amp; Gen. Information'!$E$36</f>
        <v>&lt;name&gt;</v>
      </c>
      <c r="J6" s="88" t="s">
        <v>13</v>
      </c>
      <c r="K6" s="89" t="s">
        <v>0</v>
      </c>
      <c r="L6" s="90" t="str">
        <f>'Introduction &amp; Gen. Information'!$E$35</f>
        <v>&lt;name&gt;</v>
      </c>
      <c r="M6" s="90" t="str">
        <f>'Introduction &amp; Gen. Information'!$E$36</f>
        <v>&lt;name&gt;</v>
      </c>
      <c r="N6" s="91" t="s">
        <v>13</v>
      </c>
      <c r="O6" s="284"/>
      <c r="P6" s="89" t="s">
        <v>0</v>
      </c>
      <c r="Q6" s="90" t="str">
        <f>'Introduction &amp; Gen. Information'!$E$35</f>
        <v>&lt;name&gt;</v>
      </c>
      <c r="R6" s="90" t="str">
        <f>'Introduction &amp; Gen. Information'!$E$36</f>
        <v>&lt;name&gt;</v>
      </c>
      <c r="S6" s="91" t="s">
        <v>13</v>
      </c>
      <c r="T6" s="284"/>
      <c r="U6" s="78"/>
      <c r="V6" s="92" t="s">
        <v>91</v>
      </c>
      <c r="W6" s="87" t="s">
        <v>92</v>
      </c>
      <c r="X6" s="87" t="s">
        <v>93</v>
      </c>
      <c r="Y6" s="87" t="s">
        <v>0</v>
      </c>
      <c r="Z6" s="87" t="str">
        <f>'Introduction &amp; Gen. Information'!$E$35</f>
        <v>&lt;name&gt;</v>
      </c>
      <c r="AA6" s="87" t="str">
        <f>'Introduction &amp; Gen. Information'!$E$36</f>
        <v>&lt;name&gt;</v>
      </c>
      <c r="AB6" s="88" t="s">
        <v>13</v>
      </c>
      <c r="AC6" s="89" t="s">
        <v>0</v>
      </c>
      <c r="AD6" s="90" t="str">
        <f>'Introduction &amp; Gen. Information'!$E$35</f>
        <v>&lt;name&gt;</v>
      </c>
      <c r="AE6" s="90" t="str">
        <f>'Introduction &amp; Gen. Information'!$E$36</f>
        <v>&lt;name&gt;</v>
      </c>
      <c r="AF6" s="91" t="s">
        <v>13</v>
      </c>
      <c r="AG6" s="284"/>
      <c r="AH6" s="89" t="s">
        <v>0</v>
      </c>
      <c r="AI6" s="90" t="str">
        <f>'Introduction &amp; Gen. Information'!$E$35</f>
        <v>&lt;name&gt;</v>
      </c>
      <c r="AJ6" s="90" t="str">
        <f>'Introduction &amp; Gen. Information'!$E$36</f>
        <v>&lt;name&gt;</v>
      </c>
      <c r="AK6" s="91" t="s">
        <v>13</v>
      </c>
      <c r="AL6" s="284"/>
      <c r="AM6" s="78"/>
      <c r="AN6" s="92" t="s">
        <v>91</v>
      </c>
      <c r="AO6" s="87" t="s">
        <v>92</v>
      </c>
      <c r="AP6" s="87" t="s">
        <v>93</v>
      </c>
      <c r="AQ6" s="87" t="s">
        <v>0</v>
      </c>
      <c r="AR6" s="87" t="str">
        <f>'Introduction &amp; Gen. Information'!$E$35</f>
        <v>&lt;name&gt;</v>
      </c>
      <c r="AS6" s="87" t="str">
        <f>'Introduction &amp; Gen. Information'!$E$36</f>
        <v>&lt;name&gt;</v>
      </c>
      <c r="AT6" s="88" t="s">
        <v>13</v>
      </c>
      <c r="AU6" s="89" t="s">
        <v>0</v>
      </c>
      <c r="AV6" s="90" t="str">
        <f>'Introduction &amp; Gen. Information'!$E$35</f>
        <v>&lt;name&gt;</v>
      </c>
      <c r="AW6" s="90" t="str">
        <f>'Introduction &amp; Gen. Information'!$E$36</f>
        <v>&lt;name&gt;</v>
      </c>
      <c r="AX6" s="91" t="s">
        <v>13</v>
      </c>
      <c r="AY6" s="284"/>
      <c r="AZ6" s="89" t="s">
        <v>0</v>
      </c>
      <c r="BA6" s="90" t="str">
        <f>'Introduction &amp; Gen. Information'!$E$35</f>
        <v>&lt;name&gt;</v>
      </c>
      <c r="BB6" s="90" t="str">
        <f>'Introduction &amp; Gen. Information'!$E$36</f>
        <v>&lt;name&gt;</v>
      </c>
      <c r="BC6" s="91" t="s">
        <v>13</v>
      </c>
      <c r="BD6" s="284"/>
      <c r="BE6" s="78"/>
      <c r="BF6" s="92" t="s">
        <v>0</v>
      </c>
      <c r="BG6" s="87" t="str">
        <f>'Introduction &amp; Gen. Information'!$E$35</f>
        <v>&lt;name&gt;</v>
      </c>
      <c r="BH6" s="87" t="str">
        <f>'Introduction &amp; Gen. Information'!$E$36</f>
        <v>&lt;name&gt;</v>
      </c>
      <c r="BI6" s="88" t="s">
        <v>13</v>
      </c>
      <c r="BJ6" s="78"/>
      <c r="BK6" s="89" t="s">
        <v>0</v>
      </c>
      <c r="BL6" s="90" t="str">
        <f>'Introduction &amp; Gen. Information'!$E$35</f>
        <v>&lt;name&gt;</v>
      </c>
      <c r="BM6" s="90" t="str">
        <f>'Introduction &amp; Gen. Information'!$E$36</f>
        <v>&lt;name&gt;</v>
      </c>
      <c r="BN6" s="91" t="s">
        <v>13</v>
      </c>
    </row>
    <row r="7" spans="1:66" s="86" customFormat="1" x14ac:dyDescent="0.35">
      <c r="A7" s="93"/>
      <c r="B7" s="88"/>
      <c r="C7" s="87"/>
      <c r="D7" s="92"/>
      <c r="E7" s="160"/>
      <c r="F7" s="87"/>
      <c r="G7" s="94">
        <f>G111/$J$111</f>
        <v>0.34953111679454396</v>
      </c>
      <c r="H7" s="94">
        <f>H111/$J$111</f>
        <v>0.65046888320545615</v>
      </c>
      <c r="I7" s="94">
        <f>I111/$J$111</f>
        <v>0</v>
      </c>
      <c r="J7" s="94">
        <f>J111/$J$111</f>
        <v>1</v>
      </c>
      <c r="K7" s="95">
        <f>IFERROR(K111/N$111,0)</f>
        <v>0</v>
      </c>
      <c r="L7" s="96">
        <f>IFERROR(L111/N$111,0)</f>
        <v>0</v>
      </c>
      <c r="M7" s="96">
        <f>IFERROR(M111/N$111,0)</f>
        <v>0</v>
      </c>
      <c r="N7" s="97">
        <f>IFERROR(N111/N$111,0)</f>
        <v>0</v>
      </c>
      <c r="O7" s="98"/>
      <c r="P7" s="95">
        <f>IFERROR(P111/S$111,0)</f>
        <v>0</v>
      </c>
      <c r="Q7" s="96">
        <f>IFERROR(Q111/S$111,0)</f>
        <v>0</v>
      </c>
      <c r="R7" s="96">
        <f>IFERROR(R111/S$111,0)</f>
        <v>0</v>
      </c>
      <c r="S7" s="97">
        <f>IFERROR(S111/S$111,0)</f>
        <v>0</v>
      </c>
      <c r="T7" s="98"/>
      <c r="U7" s="78"/>
      <c r="V7" s="92"/>
      <c r="W7" s="87"/>
      <c r="X7" s="87"/>
      <c r="Y7" s="94">
        <f>IFERROR(Y111/AB$111,0)</f>
        <v>0</v>
      </c>
      <c r="Z7" s="94">
        <f>IFERROR(Z111/AB$111,0)</f>
        <v>0</v>
      </c>
      <c r="AA7" s="94">
        <f>IFERROR(AA111/AB$111,0)</f>
        <v>0</v>
      </c>
      <c r="AB7" s="99">
        <f>IFERROR(AB111/AB$111,0)</f>
        <v>0</v>
      </c>
      <c r="AC7" s="95">
        <f>IFERROR(AC111/AF$111,0)</f>
        <v>0</v>
      </c>
      <c r="AD7" s="96">
        <f>IFERROR(AD111/AF$111,0)</f>
        <v>0</v>
      </c>
      <c r="AE7" s="96">
        <f>IFERROR(AE111/AF$111,0)</f>
        <v>0</v>
      </c>
      <c r="AF7" s="97">
        <f>IFERROR(AF111/AF$111,0)</f>
        <v>0</v>
      </c>
      <c r="AG7" s="100"/>
      <c r="AH7" s="95">
        <f>IFERROR(AH111/AK$111,0)</f>
        <v>0</v>
      </c>
      <c r="AI7" s="96">
        <f>IFERROR(AI111/AK$111,0)</f>
        <v>0</v>
      </c>
      <c r="AJ7" s="96">
        <f>IFERROR(AJ111/AK$111,0)</f>
        <v>0</v>
      </c>
      <c r="AK7" s="97">
        <f>IFERROR(AK111/AK$111,0)</f>
        <v>0</v>
      </c>
      <c r="AL7" s="98"/>
      <c r="AM7" s="78"/>
      <c r="AN7" s="92"/>
      <c r="AO7" s="87"/>
      <c r="AP7" s="87"/>
      <c r="AQ7" s="94">
        <f>IFERROR(AQ111/AT$111,0)</f>
        <v>0</v>
      </c>
      <c r="AR7" s="94">
        <f>IFERROR(AR111/AT$111,0)</f>
        <v>0</v>
      </c>
      <c r="AS7" s="94">
        <f>IFERROR(AS111/AT$111,0)</f>
        <v>0</v>
      </c>
      <c r="AT7" s="99">
        <f>IFERROR(AT111/AT$111,0)</f>
        <v>0</v>
      </c>
      <c r="AU7" s="95">
        <f>IFERROR(AU111/AX$111,0)</f>
        <v>0</v>
      </c>
      <c r="AV7" s="96">
        <f>IFERROR(AV111/AX$111,0)</f>
        <v>0</v>
      </c>
      <c r="AW7" s="96">
        <f>IFERROR(AW111/AX$111,0)</f>
        <v>0</v>
      </c>
      <c r="AX7" s="97">
        <f>IFERROR(AX111/AX$111,0)</f>
        <v>0</v>
      </c>
      <c r="AY7" s="100"/>
      <c r="AZ7" s="95">
        <f>IFERROR(AZ111/BC$111,0)</f>
        <v>0</v>
      </c>
      <c r="BA7" s="96">
        <f>IFERROR(BA111/BC$111,0)</f>
        <v>0</v>
      </c>
      <c r="BB7" s="96">
        <f>IFERROR(BB111/BC$111,0)</f>
        <v>0</v>
      </c>
      <c r="BC7" s="97">
        <f>IFERROR(BC111/BC$111,0)</f>
        <v>0</v>
      </c>
      <c r="BD7" s="98"/>
      <c r="BE7" s="78"/>
      <c r="BF7" s="101">
        <f>IFERROR(BF111/BI$111,0)</f>
        <v>0.34953111679454396</v>
      </c>
      <c r="BG7" s="94">
        <f>IFERROR(BG111/BI$111,0)</f>
        <v>0.65046888320545615</v>
      </c>
      <c r="BH7" s="94">
        <f>IFERROR(BH111/BI$111,0)</f>
        <v>0</v>
      </c>
      <c r="BI7" s="99">
        <f>IFERROR(BI111/BI$111,0)</f>
        <v>1</v>
      </c>
      <c r="BJ7" s="78"/>
      <c r="BK7" s="95">
        <f>IFERROR(BK111/BN$111,0)</f>
        <v>0</v>
      </c>
      <c r="BL7" s="96">
        <f>IFERROR(BL111/BN$111,0)</f>
        <v>0</v>
      </c>
      <c r="BM7" s="96">
        <f>IFERROR(BM111/BN$111,0)</f>
        <v>0</v>
      </c>
      <c r="BN7" s="97">
        <f>IFERROR(BN111/BN$111,0)</f>
        <v>0</v>
      </c>
    </row>
    <row r="8" spans="1:66" ht="18.75" customHeight="1" x14ac:dyDescent="0.35">
      <c r="A8" s="102"/>
      <c r="B8" s="103"/>
      <c r="D8" s="105"/>
      <c r="G8" s="154" t="e">
        <f>'Introduction &amp; Gen. Information'!#REF!</f>
        <v>#REF!</v>
      </c>
      <c r="H8" s="154" t="e">
        <f>'Introduction &amp; Gen. Information'!#REF!</f>
        <v>#REF!</v>
      </c>
      <c r="I8" s="154" t="e">
        <f>'Introduction &amp; Gen. Information'!#REF!</f>
        <v>#REF!</v>
      </c>
      <c r="J8" s="154" t="e">
        <f>'Introduction &amp; Gen. Information'!#REF!</f>
        <v>#REF!</v>
      </c>
      <c r="K8" s="155" t="e">
        <f>'Introduction &amp; Gen. Information'!#REF!</f>
        <v>#REF!</v>
      </c>
      <c r="L8" s="154" t="e">
        <f>'Introduction &amp; Gen. Information'!#REF!</f>
        <v>#REF!</v>
      </c>
      <c r="M8" s="154" t="e">
        <f>'Introduction &amp; Gen. Information'!#REF!</f>
        <v>#REF!</v>
      </c>
      <c r="N8" s="156" t="e">
        <f>'Introduction &amp; Gen. Information'!#REF!</f>
        <v>#REF!</v>
      </c>
      <c r="O8" s="106"/>
      <c r="P8" s="155" t="e">
        <f>'Introduction &amp; Gen. Information'!#REF!</f>
        <v>#REF!</v>
      </c>
      <c r="Q8" s="154" t="e">
        <f>'Introduction &amp; Gen. Information'!#REF!</f>
        <v>#REF!</v>
      </c>
      <c r="R8" s="154" t="e">
        <f>'Introduction &amp; Gen. Information'!#REF!</f>
        <v>#REF!</v>
      </c>
      <c r="S8" s="156" t="e">
        <f>'Introduction &amp; Gen. Information'!#REF!</f>
        <v>#REF!</v>
      </c>
      <c r="T8" s="106"/>
      <c r="U8" s="78"/>
      <c r="V8" s="105"/>
      <c r="Y8" s="154" t="e">
        <f>'Introduction &amp; Gen. Information'!#REF!</f>
        <v>#REF!</v>
      </c>
      <c r="Z8" s="154" t="e">
        <f>'Introduction &amp; Gen. Information'!#REF!</f>
        <v>#REF!</v>
      </c>
      <c r="AA8" s="154" t="e">
        <f>'Introduction &amp; Gen. Information'!#REF!</f>
        <v>#REF!</v>
      </c>
      <c r="AB8" s="154" t="e">
        <f>'Introduction &amp; Gen. Information'!#REF!</f>
        <v>#REF!</v>
      </c>
      <c r="AC8" s="155" t="e">
        <f>'Introduction &amp; Gen. Information'!#REF!</f>
        <v>#REF!</v>
      </c>
      <c r="AD8" s="154" t="e">
        <f>'Introduction &amp; Gen. Information'!#REF!</f>
        <v>#REF!</v>
      </c>
      <c r="AE8" s="154" t="e">
        <f>'Introduction &amp; Gen. Information'!#REF!</f>
        <v>#REF!</v>
      </c>
      <c r="AF8" s="156" t="e">
        <f>'Introduction &amp; Gen. Information'!#REF!</f>
        <v>#REF!</v>
      </c>
      <c r="AH8" s="155" t="e">
        <f>'Introduction &amp; Gen. Information'!#REF!</f>
        <v>#REF!</v>
      </c>
      <c r="AI8" s="154" t="e">
        <f>'Introduction &amp; Gen. Information'!#REF!</f>
        <v>#REF!</v>
      </c>
      <c r="AJ8" s="154" t="e">
        <f>'Introduction &amp; Gen. Information'!#REF!</f>
        <v>#REF!</v>
      </c>
      <c r="AK8" s="156" t="e">
        <f>'Introduction &amp; Gen. Information'!#REF!</f>
        <v>#REF!</v>
      </c>
      <c r="AL8" s="106"/>
      <c r="AM8" s="78"/>
      <c r="AN8" s="105"/>
      <c r="AQ8" s="154" t="e">
        <f>'Introduction &amp; Gen. Information'!#REF!</f>
        <v>#REF!</v>
      </c>
      <c r="AR8" s="154" t="e">
        <f>'Introduction &amp; Gen. Information'!#REF!</f>
        <v>#REF!</v>
      </c>
      <c r="AS8" s="154" t="e">
        <f>'Introduction &amp; Gen. Information'!#REF!</f>
        <v>#REF!</v>
      </c>
      <c r="AT8" s="154" t="e">
        <f>'Introduction &amp; Gen. Information'!#REF!</f>
        <v>#REF!</v>
      </c>
      <c r="AU8" s="155" t="e">
        <f>'Introduction &amp; Gen. Information'!#REF!</f>
        <v>#REF!</v>
      </c>
      <c r="AV8" s="154" t="e">
        <f>'Introduction &amp; Gen. Information'!#REF!</f>
        <v>#REF!</v>
      </c>
      <c r="AW8" s="154" t="e">
        <f>'Introduction &amp; Gen. Information'!#REF!</f>
        <v>#REF!</v>
      </c>
      <c r="AX8" s="156" t="e">
        <f>'Introduction &amp; Gen. Information'!#REF!</f>
        <v>#REF!</v>
      </c>
      <c r="AZ8" s="155" t="e">
        <f>'Introduction &amp; Gen. Information'!#REF!</f>
        <v>#REF!</v>
      </c>
      <c r="BA8" s="154" t="e">
        <f>'Introduction &amp; Gen. Information'!#REF!</f>
        <v>#REF!</v>
      </c>
      <c r="BB8" s="154" t="e">
        <f>'Introduction &amp; Gen. Information'!#REF!</f>
        <v>#REF!</v>
      </c>
      <c r="BC8" s="156" t="e">
        <f>'Introduction &amp; Gen. Information'!#REF!</f>
        <v>#REF!</v>
      </c>
      <c r="BD8" s="106"/>
      <c r="BE8" s="78"/>
      <c r="BF8" s="155" t="e">
        <f>'Introduction &amp; Gen. Information'!#REF!</f>
        <v>#REF!</v>
      </c>
      <c r="BG8" s="154" t="e">
        <f>'Introduction &amp; Gen. Information'!#REF!</f>
        <v>#REF!</v>
      </c>
      <c r="BH8" s="154" t="e">
        <f>'Introduction &amp; Gen. Information'!#REF!</f>
        <v>#REF!</v>
      </c>
      <c r="BI8" s="156" t="e">
        <f>'Introduction &amp; Gen. Information'!#REF!</f>
        <v>#REF!</v>
      </c>
      <c r="BJ8" s="78"/>
      <c r="BK8" s="155" t="e">
        <f>'Introduction &amp; Gen. Information'!#REF!</f>
        <v>#REF!</v>
      </c>
      <c r="BL8" s="154" t="e">
        <f>'Introduction &amp; Gen. Information'!#REF!</f>
        <v>#REF!</v>
      </c>
      <c r="BM8" s="154" t="e">
        <f>'Introduction &amp; Gen. Information'!#REF!</f>
        <v>#REF!</v>
      </c>
      <c r="BN8" s="156" t="e">
        <f>'Introduction &amp; Gen. Information'!#REF!</f>
        <v>#REF!</v>
      </c>
    </row>
    <row r="9" spans="1:66" s="107" customFormat="1" x14ac:dyDescent="0.35">
      <c r="A9" s="108">
        <v>1</v>
      </c>
      <c r="B9" s="109" t="s">
        <v>98</v>
      </c>
      <c r="C9" s="110"/>
      <c r="D9" s="115"/>
      <c r="E9" s="111"/>
      <c r="F9" s="110"/>
      <c r="G9" s="111">
        <f t="shared" ref="G9:S9" si="0">G10+G11+G12+G16</f>
        <v>7000</v>
      </c>
      <c r="H9" s="111">
        <f t="shared" si="0"/>
        <v>12100</v>
      </c>
      <c r="I9" s="111">
        <f t="shared" si="0"/>
        <v>0</v>
      </c>
      <c r="J9" s="112">
        <f t="shared" si="0"/>
        <v>19100</v>
      </c>
      <c r="K9" s="113">
        <f t="shared" si="0"/>
        <v>0</v>
      </c>
      <c r="L9" s="111">
        <f t="shared" si="0"/>
        <v>0</v>
      </c>
      <c r="M9" s="111">
        <f t="shared" si="0"/>
        <v>0</v>
      </c>
      <c r="N9" s="112">
        <f t="shared" si="0"/>
        <v>0</v>
      </c>
      <c r="O9" s="114"/>
      <c r="P9" s="113">
        <f t="shared" si="0"/>
        <v>0</v>
      </c>
      <c r="Q9" s="111">
        <f t="shared" si="0"/>
        <v>0</v>
      </c>
      <c r="R9" s="111">
        <f t="shared" si="0"/>
        <v>0</v>
      </c>
      <c r="S9" s="112">
        <f t="shared" si="0"/>
        <v>0</v>
      </c>
      <c r="T9" s="114"/>
      <c r="U9" s="78"/>
      <c r="V9" s="115"/>
      <c r="W9" s="110"/>
      <c r="X9" s="110"/>
      <c r="Y9" s="111">
        <f t="shared" ref="Y9:AK9" si="1">Y10+Y11+Y12+Y16</f>
        <v>0</v>
      </c>
      <c r="Z9" s="111">
        <f t="shared" si="1"/>
        <v>0</v>
      </c>
      <c r="AA9" s="111">
        <f t="shared" si="1"/>
        <v>0</v>
      </c>
      <c r="AB9" s="112">
        <f t="shared" si="1"/>
        <v>0</v>
      </c>
      <c r="AC9" s="113">
        <f t="shared" si="1"/>
        <v>0</v>
      </c>
      <c r="AD9" s="111">
        <f t="shared" si="1"/>
        <v>0</v>
      </c>
      <c r="AE9" s="111">
        <f t="shared" si="1"/>
        <v>0</v>
      </c>
      <c r="AF9" s="112">
        <f t="shared" si="1"/>
        <v>0</v>
      </c>
      <c r="AG9" s="111"/>
      <c r="AH9" s="113">
        <f t="shared" si="1"/>
        <v>0</v>
      </c>
      <c r="AI9" s="111">
        <f t="shared" si="1"/>
        <v>0</v>
      </c>
      <c r="AJ9" s="111">
        <f t="shared" si="1"/>
        <v>0</v>
      </c>
      <c r="AK9" s="112">
        <f t="shared" si="1"/>
        <v>0</v>
      </c>
      <c r="AL9" s="114"/>
      <c r="AM9" s="78"/>
      <c r="AN9" s="115"/>
      <c r="AO9" s="110"/>
      <c r="AP9" s="110"/>
      <c r="AQ9" s="111">
        <f t="shared" ref="AQ9:BC9" si="2">AQ10+AQ11+AQ12+AQ16</f>
        <v>0</v>
      </c>
      <c r="AR9" s="111">
        <f t="shared" si="2"/>
        <v>0</v>
      </c>
      <c r="AS9" s="111">
        <f t="shared" si="2"/>
        <v>0</v>
      </c>
      <c r="AT9" s="112">
        <f t="shared" si="2"/>
        <v>0</v>
      </c>
      <c r="AU9" s="113">
        <f t="shared" si="2"/>
        <v>0</v>
      </c>
      <c r="AV9" s="111">
        <f t="shared" si="2"/>
        <v>0</v>
      </c>
      <c r="AW9" s="111">
        <f t="shared" si="2"/>
        <v>0</v>
      </c>
      <c r="AX9" s="112">
        <f t="shared" si="2"/>
        <v>0</v>
      </c>
      <c r="AY9" s="111"/>
      <c r="AZ9" s="113">
        <f t="shared" si="2"/>
        <v>0</v>
      </c>
      <c r="BA9" s="111">
        <f t="shared" si="2"/>
        <v>0</v>
      </c>
      <c r="BB9" s="111">
        <f t="shared" si="2"/>
        <v>0</v>
      </c>
      <c r="BC9" s="112">
        <f t="shared" si="2"/>
        <v>0</v>
      </c>
      <c r="BD9" s="114"/>
      <c r="BE9" s="78"/>
      <c r="BF9" s="113">
        <f>BF10+BF11+BF12+BF16</f>
        <v>7000</v>
      </c>
      <c r="BG9" s="111">
        <f>BG10+BG11+BG12+BG16</f>
        <v>12100</v>
      </c>
      <c r="BH9" s="111">
        <f>BH10+BH11+BH12+BH16</f>
        <v>0</v>
      </c>
      <c r="BI9" s="112">
        <f>BI10+BI11+BI12+BI16</f>
        <v>19100</v>
      </c>
      <c r="BJ9" s="78"/>
      <c r="BK9" s="113">
        <f>BK10+BK11+BK12+BK16</f>
        <v>0</v>
      </c>
      <c r="BL9" s="111">
        <f>BL10+BL11+BL12+BL16</f>
        <v>0</v>
      </c>
      <c r="BM9" s="111">
        <f>BM10+BM11+BM12+BM16</f>
        <v>0</v>
      </c>
      <c r="BN9" s="112">
        <f>BN10+BN11+BN12+BN16</f>
        <v>0</v>
      </c>
    </row>
    <row r="10" spans="1:66" s="107" customFormat="1" ht="29" x14ac:dyDescent="0.35">
      <c r="A10" s="102">
        <v>1.1000000000000001</v>
      </c>
      <c r="B10" s="116" t="s">
        <v>107</v>
      </c>
      <c r="C10" s="117" t="s">
        <v>135</v>
      </c>
      <c r="D10" s="124" t="s">
        <v>108</v>
      </c>
      <c r="E10" s="120">
        <v>15000</v>
      </c>
      <c r="F10" s="118">
        <v>1</v>
      </c>
      <c r="G10" s="119">
        <f>(E10*F10)/3</f>
        <v>5000</v>
      </c>
      <c r="H10" s="119">
        <f>(E10*F10)/3*2</f>
        <v>10000</v>
      </c>
      <c r="I10" s="120"/>
      <c r="J10" s="121">
        <f>SUM(G10:I10)</f>
        <v>15000</v>
      </c>
      <c r="K10" s="122"/>
      <c r="L10" s="120"/>
      <c r="M10" s="120"/>
      <c r="N10" s="121">
        <f>SUM(K10:M10)</f>
        <v>0</v>
      </c>
      <c r="O10" s="123"/>
      <c r="P10" s="122"/>
      <c r="Q10" s="120"/>
      <c r="R10" s="120"/>
      <c r="S10" s="121">
        <f>SUM(P10:R10)</f>
        <v>0</v>
      </c>
      <c r="T10" s="123"/>
      <c r="U10" s="78"/>
      <c r="V10" s="124"/>
      <c r="W10" s="125"/>
      <c r="X10" s="118"/>
      <c r="Y10" s="119"/>
      <c r="Z10" s="120"/>
      <c r="AA10" s="120"/>
      <c r="AB10" s="121">
        <f>SUM(Y10:AA10)</f>
        <v>0</v>
      </c>
      <c r="AC10" s="122"/>
      <c r="AD10" s="120"/>
      <c r="AE10" s="120"/>
      <c r="AF10" s="121">
        <f>SUM(AC10:AE10)</f>
        <v>0</v>
      </c>
      <c r="AG10" s="126"/>
      <c r="AH10" s="122"/>
      <c r="AI10" s="120"/>
      <c r="AJ10" s="120"/>
      <c r="AK10" s="121">
        <f>SUM(AH10:AJ10)</f>
        <v>0</v>
      </c>
      <c r="AL10" s="123"/>
      <c r="AM10" s="78"/>
      <c r="AN10" s="124"/>
      <c r="AO10" s="118"/>
      <c r="AP10" s="118"/>
      <c r="AQ10" s="119"/>
      <c r="AR10" s="120"/>
      <c r="AS10" s="120"/>
      <c r="AT10" s="121">
        <f>SUM(AQ10:AS10)</f>
        <v>0</v>
      </c>
      <c r="AU10" s="122"/>
      <c r="AV10" s="120"/>
      <c r="AW10" s="120"/>
      <c r="AX10" s="121">
        <f>SUM(AU10:AW10)</f>
        <v>0</v>
      </c>
      <c r="AY10" s="126"/>
      <c r="AZ10" s="122"/>
      <c r="BA10" s="120"/>
      <c r="BB10" s="120"/>
      <c r="BC10" s="121">
        <f>SUM(AZ10:BB10)</f>
        <v>0</v>
      </c>
      <c r="BD10" s="123"/>
      <c r="BE10" s="78"/>
      <c r="BF10" s="127">
        <f>G10+Y10+AQ10</f>
        <v>5000</v>
      </c>
      <c r="BG10" s="128">
        <f>H10+Z10+AR10</f>
        <v>10000</v>
      </c>
      <c r="BH10" s="128">
        <f>I10+AA10+AS10</f>
        <v>0</v>
      </c>
      <c r="BI10" s="129">
        <f>J10+AB10+AT10</f>
        <v>15000</v>
      </c>
      <c r="BJ10" s="78"/>
      <c r="BK10" s="127">
        <f>P10+AH10+AZ10</f>
        <v>0</v>
      </c>
      <c r="BL10" s="128">
        <f>Q10+AI10+BA10</f>
        <v>0</v>
      </c>
      <c r="BM10" s="128">
        <f>R10+AJ10+BB10</f>
        <v>0</v>
      </c>
      <c r="BN10" s="129">
        <f>S10+AK10+BC10</f>
        <v>0</v>
      </c>
    </row>
    <row r="11" spans="1:66" s="107" customFormat="1" ht="29" x14ac:dyDescent="0.35">
      <c r="A11" s="102">
        <v>1.2</v>
      </c>
      <c r="B11" s="116" t="s">
        <v>109</v>
      </c>
      <c r="C11" s="117"/>
      <c r="D11" s="124" t="s">
        <v>108</v>
      </c>
      <c r="E11" s="120">
        <v>1500</v>
      </c>
      <c r="F11" s="118">
        <v>1</v>
      </c>
      <c r="G11" s="119">
        <v>1500</v>
      </c>
      <c r="H11" s="120">
        <v>0</v>
      </c>
      <c r="I11" s="120"/>
      <c r="J11" s="121">
        <f>SUM(G11:I11)</f>
        <v>1500</v>
      </c>
      <c r="K11" s="122"/>
      <c r="L11" s="120"/>
      <c r="M11" s="120"/>
      <c r="N11" s="121">
        <f>SUM(K11:M11)</f>
        <v>0</v>
      </c>
      <c r="O11" s="123"/>
      <c r="P11" s="122"/>
      <c r="Q11" s="120"/>
      <c r="R11" s="120"/>
      <c r="S11" s="121">
        <f>SUM(P11:R11)</f>
        <v>0</v>
      </c>
      <c r="T11" s="123"/>
      <c r="U11" s="78"/>
      <c r="V11" s="124"/>
      <c r="W11" s="125"/>
      <c r="X11" s="118"/>
      <c r="Y11" s="119"/>
      <c r="Z11" s="120"/>
      <c r="AA11" s="120"/>
      <c r="AB11" s="121">
        <f>SUM(Y11:AA11)</f>
        <v>0</v>
      </c>
      <c r="AC11" s="122"/>
      <c r="AD11" s="120"/>
      <c r="AE11" s="120"/>
      <c r="AF11" s="121">
        <f>SUM(AC11:AE11)</f>
        <v>0</v>
      </c>
      <c r="AG11" s="126"/>
      <c r="AH11" s="122"/>
      <c r="AI11" s="120"/>
      <c r="AJ11" s="120"/>
      <c r="AK11" s="121">
        <f>SUM(AH11:AJ11)</f>
        <v>0</v>
      </c>
      <c r="AL11" s="123"/>
      <c r="AM11" s="78"/>
      <c r="AN11" s="124"/>
      <c r="AO11" s="118"/>
      <c r="AP11" s="118"/>
      <c r="AQ11" s="119"/>
      <c r="AR11" s="120"/>
      <c r="AS11" s="120"/>
      <c r="AT11" s="121">
        <f>SUM(AQ11:AS11)</f>
        <v>0</v>
      </c>
      <c r="AU11" s="122"/>
      <c r="AV11" s="120"/>
      <c r="AW11" s="120"/>
      <c r="AX11" s="121">
        <f>SUM(AU11:AW11)</f>
        <v>0</v>
      </c>
      <c r="AY11" s="126"/>
      <c r="AZ11" s="122"/>
      <c r="BA11" s="120"/>
      <c r="BB11" s="120"/>
      <c r="BC11" s="121">
        <f>SUM(AZ11:BB11)</f>
        <v>0</v>
      </c>
      <c r="BD11" s="123"/>
      <c r="BE11" s="78"/>
      <c r="BF11" s="127">
        <f>G11+Y11+AQ11</f>
        <v>1500</v>
      </c>
      <c r="BG11" s="128">
        <f t="shared" ref="BG11:BI11" si="3">H11+Z11+AR11</f>
        <v>0</v>
      </c>
      <c r="BH11" s="128">
        <f t="shared" si="3"/>
        <v>0</v>
      </c>
      <c r="BI11" s="129">
        <f t="shared" si="3"/>
        <v>1500</v>
      </c>
      <c r="BJ11" s="78"/>
      <c r="BK11" s="127">
        <f>P11+AH11+AZ11</f>
        <v>0</v>
      </c>
      <c r="BL11" s="128">
        <f t="shared" ref="BL11:BN11" si="4">Q11+AI11+BA11</f>
        <v>0</v>
      </c>
      <c r="BM11" s="128">
        <f t="shared" si="4"/>
        <v>0</v>
      </c>
      <c r="BN11" s="129">
        <f t="shared" si="4"/>
        <v>0</v>
      </c>
    </row>
    <row r="12" spans="1:66" s="107" customFormat="1" x14ac:dyDescent="0.35">
      <c r="A12" s="102">
        <v>1.3</v>
      </c>
      <c r="B12" s="116" t="s">
        <v>138</v>
      </c>
      <c r="C12" s="130"/>
      <c r="D12" s="133"/>
      <c r="E12" s="126"/>
      <c r="G12" s="131">
        <f>SUM(G13:G15)</f>
        <v>500</v>
      </c>
      <c r="H12" s="126">
        <f t="shared" ref="H12:S12" si="5">SUM(H13:H15)</f>
        <v>2100</v>
      </c>
      <c r="I12" s="126">
        <f t="shared" si="5"/>
        <v>0</v>
      </c>
      <c r="J12" s="121">
        <f t="shared" si="5"/>
        <v>2600</v>
      </c>
      <c r="K12" s="132">
        <f t="shared" si="5"/>
        <v>0</v>
      </c>
      <c r="L12" s="126">
        <f t="shared" si="5"/>
        <v>0</v>
      </c>
      <c r="M12" s="126">
        <f t="shared" si="5"/>
        <v>0</v>
      </c>
      <c r="N12" s="121">
        <f t="shared" si="5"/>
        <v>0</v>
      </c>
      <c r="O12" s="123"/>
      <c r="P12" s="132">
        <f t="shared" si="5"/>
        <v>0</v>
      </c>
      <c r="Q12" s="126">
        <f t="shared" si="5"/>
        <v>0</v>
      </c>
      <c r="R12" s="126">
        <f t="shared" si="5"/>
        <v>0</v>
      </c>
      <c r="S12" s="121">
        <f t="shared" si="5"/>
        <v>0</v>
      </c>
      <c r="T12" s="123"/>
      <c r="U12" s="78"/>
      <c r="V12" s="133"/>
      <c r="Y12" s="126">
        <f t="shared" ref="Y12:AK12" si="6">SUM(Y13:Y15)</f>
        <v>0</v>
      </c>
      <c r="Z12" s="126">
        <f t="shared" si="6"/>
        <v>0</v>
      </c>
      <c r="AA12" s="126">
        <f t="shared" si="6"/>
        <v>0</v>
      </c>
      <c r="AB12" s="121">
        <f t="shared" si="6"/>
        <v>0</v>
      </c>
      <c r="AC12" s="132">
        <f t="shared" si="6"/>
        <v>0</v>
      </c>
      <c r="AD12" s="126">
        <f t="shared" si="6"/>
        <v>0</v>
      </c>
      <c r="AE12" s="126">
        <f t="shared" si="6"/>
        <v>0</v>
      </c>
      <c r="AF12" s="121">
        <f t="shared" si="6"/>
        <v>0</v>
      </c>
      <c r="AG12" s="126"/>
      <c r="AH12" s="132">
        <f t="shared" si="6"/>
        <v>0</v>
      </c>
      <c r="AI12" s="126">
        <f t="shared" si="6"/>
        <v>0</v>
      </c>
      <c r="AJ12" s="126">
        <f t="shared" si="6"/>
        <v>0</v>
      </c>
      <c r="AK12" s="121">
        <f t="shared" si="6"/>
        <v>0</v>
      </c>
      <c r="AL12" s="123"/>
      <c r="AM12" s="78"/>
      <c r="AN12" s="133"/>
      <c r="AQ12" s="126">
        <f t="shared" ref="AQ12:BC12" si="7">SUM(AQ13:AQ15)</f>
        <v>0</v>
      </c>
      <c r="AR12" s="126">
        <f t="shared" si="7"/>
        <v>0</v>
      </c>
      <c r="AS12" s="126">
        <f t="shared" si="7"/>
        <v>0</v>
      </c>
      <c r="AT12" s="121">
        <f t="shared" si="7"/>
        <v>0</v>
      </c>
      <c r="AU12" s="132">
        <f t="shared" si="7"/>
        <v>0</v>
      </c>
      <c r="AV12" s="126">
        <f t="shared" si="7"/>
        <v>0</v>
      </c>
      <c r="AW12" s="126">
        <f t="shared" si="7"/>
        <v>0</v>
      </c>
      <c r="AX12" s="121">
        <f t="shared" si="7"/>
        <v>0</v>
      </c>
      <c r="AY12" s="126"/>
      <c r="AZ12" s="132">
        <f t="shared" si="7"/>
        <v>0</v>
      </c>
      <c r="BA12" s="126">
        <f t="shared" si="7"/>
        <v>0</v>
      </c>
      <c r="BB12" s="126">
        <f t="shared" si="7"/>
        <v>0</v>
      </c>
      <c r="BC12" s="121">
        <f t="shared" si="7"/>
        <v>0</v>
      </c>
      <c r="BD12" s="123"/>
      <c r="BE12" s="78"/>
      <c r="BF12" s="127">
        <f>SUM(BF13:BF15)</f>
        <v>500</v>
      </c>
      <c r="BG12" s="128">
        <f>SUM(BG13:BG15)</f>
        <v>2100</v>
      </c>
      <c r="BH12" s="128">
        <f>SUM(BH13:BH15)</f>
        <v>0</v>
      </c>
      <c r="BI12" s="121">
        <f>SUM(BI13:BI15)</f>
        <v>2600</v>
      </c>
      <c r="BJ12" s="78"/>
      <c r="BK12" s="132">
        <f>SUM(BK13:BK15)</f>
        <v>0</v>
      </c>
      <c r="BL12" s="126">
        <f>SUM(BL13:BL15)</f>
        <v>0</v>
      </c>
      <c r="BM12" s="126">
        <f>SUM(BM13:BM15)</f>
        <v>0</v>
      </c>
      <c r="BN12" s="121">
        <f>SUM(BN13:BN15)</f>
        <v>0</v>
      </c>
    </row>
    <row r="13" spans="1:66" x14ac:dyDescent="0.35">
      <c r="A13" s="102"/>
      <c r="B13" s="150" t="s">
        <v>110</v>
      </c>
      <c r="C13" s="117" t="s">
        <v>134</v>
      </c>
      <c r="D13" s="138" t="s">
        <v>111</v>
      </c>
      <c r="E13" s="136">
        <v>500</v>
      </c>
      <c r="F13" s="134">
        <v>4</v>
      </c>
      <c r="G13" s="135"/>
      <c r="H13" s="136">
        <f>E13*F13</f>
        <v>2000</v>
      </c>
      <c r="I13" s="136"/>
      <c r="J13" s="121">
        <f>SUM(G13:I13)</f>
        <v>2000</v>
      </c>
      <c r="K13" s="137"/>
      <c r="L13" s="136"/>
      <c r="M13" s="136"/>
      <c r="N13" s="121">
        <f>SUM(K13:M13)</f>
        <v>0</v>
      </c>
      <c r="O13" s="123"/>
      <c r="P13" s="137"/>
      <c r="Q13" s="136"/>
      <c r="R13" s="136"/>
      <c r="S13" s="121">
        <f>SUM(P13:R13)</f>
        <v>0</v>
      </c>
      <c r="T13" s="123"/>
      <c r="U13" s="78"/>
      <c r="V13" s="138"/>
      <c r="W13" s="134"/>
      <c r="X13" s="134"/>
      <c r="Y13" s="135"/>
      <c r="Z13" s="136"/>
      <c r="AA13" s="136"/>
      <c r="AB13" s="121">
        <f>SUM(Y13:AA13)</f>
        <v>0</v>
      </c>
      <c r="AC13" s="137"/>
      <c r="AD13" s="136"/>
      <c r="AE13" s="136"/>
      <c r="AF13" s="121">
        <f>SUM(AC13:AE13)</f>
        <v>0</v>
      </c>
      <c r="AG13" s="126"/>
      <c r="AH13" s="137"/>
      <c r="AI13" s="136"/>
      <c r="AJ13" s="136"/>
      <c r="AK13" s="121">
        <f>SUM(AH13:AJ13)</f>
        <v>0</v>
      </c>
      <c r="AL13" s="123"/>
      <c r="AM13" s="78"/>
      <c r="AN13" s="138"/>
      <c r="AO13" s="134"/>
      <c r="AP13" s="134"/>
      <c r="AQ13" s="135"/>
      <c r="AR13" s="136"/>
      <c r="AS13" s="136"/>
      <c r="AT13" s="121">
        <f>SUM(AQ13:AS13)</f>
        <v>0</v>
      </c>
      <c r="AU13" s="137"/>
      <c r="AV13" s="136"/>
      <c r="AW13" s="136"/>
      <c r="AX13" s="121">
        <f>SUM(AU13:AW13)</f>
        <v>0</v>
      </c>
      <c r="AY13" s="126"/>
      <c r="AZ13" s="137"/>
      <c r="BA13" s="136"/>
      <c r="BB13" s="136"/>
      <c r="BC13" s="121">
        <f>SUM(AZ13:BB13)</f>
        <v>0</v>
      </c>
      <c r="BD13" s="123"/>
      <c r="BE13" s="78"/>
      <c r="BF13" s="127">
        <f>G13+Y13+AQ13</f>
        <v>0</v>
      </c>
      <c r="BG13" s="128">
        <f>H13+Z13+AR13</f>
        <v>2000</v>
      </c>
      <c r="BH13" s="128">
        <f>I13+AA13+AS13</f>
        <v>0</v>
      </c>
      <c r="BI13" s="129">
        <f>J13+AB13+AT13</f>
        <v>2000</v>
      </c>
      <c r="BJ13" s="78"/>
      <c r="BK13" s="127">
        <f>P13+AH13+AZ13</f>
        <v>0</v>
      </c>
      <c r="BL13" s="128">
        <f>Q13+AI13+BA13</f>
        <v>0</v>
      </c>
      <c r="BM13" s="128">
        <f>R13+AJ13+BB13</f>
        <v>0</v>
      </c>
      <c r="BN13" s="129">
        <f>S13+AK13+BC13</f>
        <v>0</v>
      </c>
    </row>
    <row r="14" spans="1:66" x14ac:dyDescent="0.35">
      <c r="A14" s="102"/>
      <c r="B14" s="150" t="s">
        <v>112</v>
      </c>
      <c r="C14" s="117"/>
      <c r="D14" s="138" t="s">
        <v>113</v>
      </c>
      <c r="E14" s="136">
        <v>500</v>
      </c>
      <c r="F14" s="134">
        <v>1</v>
      </c>
      <c r="G14" s="135">
        <v>500</v>
      </c>
      <c r="H14" s="136"/>
      <c r="I14" s="136"/>
      <c r="J14" s="121">
        <f>SUM(G14:I14)</f>
        <v>500</v>
      </c>
      <c r="K14" s="137"/>
      <c r="L14" s="136"/>
      <c r="M14" s="136"/>
      <c r="N14" s="121">
        <f>SUM(K14:M14)</f>
        <v>0</v>
      </c>
      <c r="O14" s="123"/>
      <c r="P14" s="137"/>
      <c r="Q14" s="136"/>
      <c r="R14" s="136"/>
      <c r="S14" s="121">
        <f>SUM(P14:R14)</f>
        <v>0</v>
      </c>
      <c r="T14" s="123"/>
      <c r="U14" s="78"/>
      <c r="V14" s="138"/>
      <c r="W14" s="134"/>
      <c r="X14" s="134"/>
      <c r="Y14" s="135"/>
      <c r="Z14" s="136"/>
      <c r="AA14" s="136"/>
      <c r="AB14" s="121">
        <f>SUM(Y14:AA14)</f>
        <v>0</v>
      </c>
      <c r="AC14" s="137"/>
      <c r="AD14" s="136"/>
      <c r="AE14" s="136"/>
      <c r="AF14" s="121">
        <f>SUM(AC14:AE14)</f>
        <v>0</v>
      </c>
      <c r="AG14" s="126"/>
      <c r="AH14" s="137"/>
      <c r="AI14" s="136"/>
      <c r="AJ14" s="136"/>
      <c r="AK14" s="121">
        <f>SUM(AH14:AJ14)</f>
        <v>0</v>
      </c>
      <c r="AL14" s="123"/>
      <c r="AM14" s="78"/>
      <c r="AN14" s="138"/>
      <c r="AO14" s="134"/>
      <c r="AP14" s="134"/>
      <c r="AQ14" s="135"/>
      <c r="AR14" s="136"/>
      <c r="AS14" s="136"/>
      <c r="AT14" s="121">
        <f>SUM(AQ14:AS14)</f>
        <v>0</v>
      </c>
      <c r="AU14" s="137"/>
      <c r="AV14" s="136"/>
      <c r="AW14" s="136"/>
      <c r="AX14" s="121">
        <f>SUM(AU14:AW14)</f>
        <v>0</v>
      </c>
      <c r="AY14" s="126"/>
      <c r="AZ14" s="137"/>
      <c r="BA14" s="136"/>
      <c r="BB14" s="136"/>
      <c r="BC14" s="121">
        <f>SUM(AZ14:BB14)</f>
        <v>0</v>
      </c>
      <c r="BD14" s="123"/>
      <c r="BE14" s="78"/>
      <c r="BF14" s="127">
        <f t="shared" ref="BF14:BI15" si="8">G14+Y14+AQ14</f>
        <v>500</v>
      </c>
      <c r="BG14" s="128">
        <f t="shared" si="8"/>
        <v>0</v>
      </c>
      <c r="BH14" s="128">
        <f t="shared" si="8"/>
        <v>0</v>
      </c>
      <c r="BI14" s="129">
        <f t="shared" si="8"/>
        <v>500</v>
      </c>
      <c r="BJ14" s="78"/>
      <c r="BK14" s="127">
        <f t="shared" ref="BK14:BK15" si="9">P14+AH14+AZ14</f>
        <v>0</v>
      </c>
      <c r="BL14" s="128">
        <f t="shared" ref="BL14:BN15" si="10">Q14+AI14+BA14</f>
        <v>0</v>
      </c>
      <c r="BM14" s="128">
        <f t="shared" si="10"/>
        <v>0</v>
      </c>
      <c r="BN14" s="129">
        <f t="shared" si="10"/>
        <v>0</v>
      </c>
    </row>
    <row r="15" spans="1:66" x14ac:dyDescent="0.35">
      <c r="A15" s="102"/>
      <c r="B15" s="150" t="s">
        <v>114</v>
      </c>
      <c r="C15" s="117"/>
      <c r="D15" s="138" t="s">
        <v>115</v>
      </c>
      <c r="E15" s="136">
        <v>100</v>
      </c>
      <c r="F15" s="134">
        <v>1</v>
      </c>
      <c r="G15" s="135"/>
      <c r="H15" s="136">
        <f>E15*F15</f>
        <v>100</v>
      </c>
      <c r="I15" s="136"/>
      <c r="J15" s="121">
        <f>SUM(G15:I15)</f>
        <v>100</v>
      </c>
      <c r="K15" s="137"/>
      <c r="L15" s="136"/>
      <c r="M15" s="136"/>
      <c r="N15" s="121">
        <f>SUM(K15:M15)</f>
        <v>0</v>
      </c>
      <c r="O15" s="123"/>
      <c r="P15" s="137"/>
      <c r="Q15" s="136"/>
      <c r="R15" s="136"/>
      <c r="S15" s="121">
        <f>SUM(P15:R15)</f>
        <v>0</v>
      </c>
      <c r="T15" s="123"/>
      <c r="U15" s="78"/>
      <c r="V15" s="138"/>
      <c r="W15" s="134"/>
      <c r="X15" s="134"/>
      <c r="Y15" s="135"/>
      <c r="Z15" s="136"/>
      <c r="AA15" s="136"/>
      <c r="AB15" s="121">
        <f>SUM(Y15:AA15)</f>
        <v>0</v>
      </c>
      <c r="AC15" s="137"/>
      <c r="AD15" s="136"/>
      <c r="AE15" s="136"/>
      <c r="AF15" s="121">
        <f>SUM(AC15:AE15)</f>
        <v>0</v>
      </c>
      <c r="AG15" s="126"/>
      <c r="AH15" s="137"/>
      <c r="AI15" s="136"/>
      <c r="AJ15" s="136"/>
      <c r="AK15" s="121">
        <f>SUM(AH15:AJ15)</f>
        <v>0</v>
      </c>
      <c r="AL15" s="123"/>
      <c r="AM15" s="78"/>
      <c r="AN15" s="138"/>
      <c r="AO15" s="134"/>
      <c r="AP15" s="134"/>
      <c r="AQ15" s="135"/>
      <c r="AR15" s="136"/>
      <c r="AS15" s="136"/>
      <c r="AT15" s="121">
        <f>SUM(AQ15:AS15)</f>
        <v>0</v>
      </c>
      <c r="AU15" s="137"/>
      <c r="AV15" s="136"/>
      <c r="AW15" s="136"/>
      <c r="AX15" s="121">
        <f>SUM(AU15:AW15)</f>
        <v>0</v>
      </c>
      <c r="AY15" s="126"/>
      <c r="AZ15" s="137"/>
      <c r="BA15" s="136"/>
      <c r="BB15" s="136"/>
      <c r="BC15" s="121">
        <f>SUM(AZ15:BB15)</f>
        <v>0</v>
      </c>
      <c r="BD15" s="123"/>
      <c r="BE15" s="78"/>
      <c r="BF15" s="127">
        <f t="shared" si="8"/>
        <v>0</v>
      </c>
      <c r="BG15" s="128">
        <f t="shared" si="8"/>
        <v>100</v>
      </c>
      <c r="BH15" s="128">
        <f t="shared" si="8"/>
        <v>0</v>
      </c>
      <c r="BI15" s="129">
        <f t="shared" si="8"/>
        <v>100</v>
      </c>
      <c r="BJ15" s="78"/>
      <c r="BK15" s="127">
        <f t="shared" si="9"/>
        <v>0</v>
      </c>
      <c r="BL15" s="128">
        <f t="shared" si="10"/>
        <v>0</v>
      </c>
      <c r="BM15" s="128">
        <f t="shared" si="10"/>
        <v>0</v>
      </c>
      <c r="BN15" s="129">
        <f t="shared" si="10"/>
        <v>0</v>
      </c>
    </row>
    <row r="16" spans="1:66" s="107" customFormat="1" x14ac:dyDescent="0.35">
      <c r="A16" s="102">
        <v>1.3</v>
      </c>
      <c r="B16" s="103"/>
      <c r="C16" s="130"/>
      <c r="D16" s="133"/>
      <c r="E16" s="126"/>
      <c r="G16" s="131">
        <f t="shared" ref="G16:S16" si="11">SUM(G17:G19)</f>
        <v>0</v>
      </c>
      <c r="H16" s="126">
        <f t="shared" si="11"/>
        <v>0</v>
      </c>
      <c r="I16" s="126">
        <f t="shared" si="11"/>
        <v>0</v>
      </c>
      <c r="J16" s="121">
        <f t="shared" si="11"/>
        <v>0</v>
      </c>
      <c r="K16" s="132">
        <f t="shared" si="11"/>
        <v>0</v>
      </c>
      <c r="L16" s="126">
        <f t="shared" si="11"/>
        <v>0</v>
      </c>
      <c r="M16" s="126">
        <f t="shared" si="11"/>
        <v>0</v>
      </c>
      <c r="N16" s="121">
        <f t="shared" si="11"/>
        <v>0</v>
      </c>
      <c r="O16" s="123"/>
      <c r="P16" s="132">
        <f t="shared" si="11"/>
        <v>0</v>
      </c>
      <c r="Q16" s="126">
        <f t="shared" si="11"/>
        <v>0</v>
      </c>
      <c r="R16" s="126">
        <f t="shared" si="11"/>
        <v>0</v>
      </c>
      <c r="S16" s="121">
        <f t="shared" si="11"/>
        <v>0</v>
      </c>
      <c r="T16" s="123"/>
      <c r="U16" s="78"/>
      <c r="V16" s="133"/>
      <c r="Y16" s="126">
        <f t="shared" ref="Y16:AK16" si="12">SUM(Y17:Y19)</f>
        <v>0</v>
      </c>
      <c r="Z16" s="126">
        <f t="shared" si="12"/>
        <v>0</v>
      </c>
      <c r="AA16" s="126">
        <f t="shared" si="12"/>
        <v>0</v>
      </c>
      <c r="AB16" s="121">
        <f t="shared" si="12"/>
        <v>0</v>
      </c>
      <c r="AC16" s="132">
        <f t="shared" si="12"/>
        <v>0</v>
      </c>
      <c r="AD16" s="126">
        <f t="shared" si="12"/>
        <v>0</v>
      </c>
      <c r="AE16" s="126">
        <f t="shared" si="12"/>
        <v>0</v>
      </c>
      <c r="AF16" s="121">
        <f t="shared" si="12"/>
        <v>0</v>
      </c>
      <c r="AG16" s="126"/>
      <c r="AH16" s="132">
        <f t="shared" si="12"/>
        <v>0</v>
      </c>
      <c r="AI16" s="126">
        <f t="shared" si="12"/>
        <v>0</v>
      </c>
      <c r="AJ16" s="126">
        <f t="shared" si="12"/>
        <v>0</v>
      </c>
      <c r="AK16" s="121">
        <f t="shared" si="12"/>
        <v>0</v>
      </c>
      <c r="AL16" s="123"/>
      <c r="AM16" s="78"/>
      <c r="AN16" s="133"/>
      <c r="AQ16" s="126">
        <f t="shared" ref="AQ16:BC16" si="13">SUM(AQ17:AQ19)</f>
        <v>0</v>
      </c>
      <c r="AR16" s="126">
        <f t="shared" si="13"/>
        <v>0</v>
      </c>
      <c r="AS16" s="126">
        <f t="shared" si="13"/>
        <v>0</v>
      </c>
      <c r="AT16" s="121">
        <f t="shared" si="13"/>
        <v>0</v>
      </c>
      <c r="AU16" s="132">
        <f t="shared" si="13"/>
        <v>0</v>
      </c>
      <c r="AV16" s="126">
        <f t="shared" si="13"/>
        <v>0</v>
      </c>
      <c r="AW16" s="126">
        <f t="shared" si="13"/>
        <v>0</v>
      </c>
      <c r="AX16" s="121">
        <f t="shared" si="13"/>
        <v>0</v>
      </c>
      <c r="AY16" s="126"/>
      <c r="AZ16" s="132">
        <f t="shared" si="13"/>
        <v>0</v>
      </c>
      <c r="BA16" s="126">
        <f t="shared" si="13"/>
        <v>0</v>
      </c>
      <c r="BB16" s="126">
        <f t="shared" si="13"/>
        <v>0</v>
      </c>
      <c r="BC16" s="121">
        <f t="shared" si="13"/>
        <v>0</v>
      </c>
      <c r="BD16" s="123"/>
      <c r="BE16" s="78"/>
      <c r="BF16" s="127">
        <f>SUM(BF17:BF19)</f>
        <v>0</v>
      </c>
      <c r="BG16" s="128">
        <f>SUM(BG17:BG19)</f>
        <v>0</v>
      </c>
      <c r="BH16" s="128">
        <f>SUM(BH17:BH19)</f>
        <v>0</v>
      </c>
      <c r="BI16" s="121">
        <f>SUM(BI17:BI19)</f>
        <v>0</v>
      </c>
      <c r="BJ16" s="78"/>
      <c r="BK16" s="132">
        <f>SUM(BK17:BK19)</f>
        <v>0</v>
      </c>
      <c r="BL16" s="126">
        <f>SUM(BL17:BL19)</f>
        <v>0</v>
      </c>
      <c r="BM16" s="126">
        <f>SUM(BM17:BM19)</f>
        <v>0</v>
      </c>
      <c r="BN16" s="121">
        <f>SUM(BN17:BN19)</f>
        <v>0</v>
      </c>
    </row>
    <row r="17" spans="1:66" x14ac:dyDescent="0.35">
      <c r="A17" s="102"/>
      <c r="B17" s="103"/>
      <c r="C17" s="117"/>
      <c r="D17" s="138"/>
      <c r="E17" s="136"/>
      <c r="F17" s="134"/>
      <c r="G17" s="135"/>
      <c r="H17" s="136"/>
      <c r="I17" s="136"/>
      <c r="J17" s="121">
        <f>SUM(G17:I17)</f>
        <v>0</v>
      </c>
      <c r="K17" s="137"/>
      <c r="L17" s="136"/>
      <c r="M17" s="136"/>
      <c r="N17" s="121">
        <f>SUM(K17:M17)</f>
        <v>0</v>
      </c>
      <c r="O17" s="123"/>
      <c r="P17" s="137"/>
      <c r="Q17" s="136"/>
      <c r="R17" s="136"/>
      <c r="S17" s="121">
        <f>SUM(P17:R17)</f>
        <v>0</v>
      </c>
      <c r="T17" s="123"/>
      <c r="U17" s="78"/>
      <c r="V17" s="138"/>
      <c r="W17" s="134"/>
      <c r="X17" s="134"/>
      <c r="Y17" s="135"/>
      <c r="Z17" s="136"/>
      <c r="AA17" s="136"/>
      <c r="AB17" s="121">
        <f>SUM(Y17:AA17)</f>
        <v>0</v>
      </c>
      <c r="AC17" s="137"/>
      <c r="AD17" s="136"/>
      <c r="AE17" s="136"/>
      <c r="AF17" s="121">
        <f>SUM(AC17:AE17)</f>
        <v>0</v>
      </c>
      <c r="AG17" s="126"/>
      <c r="AH17" s="137"/>
      <c r="AI17" s="136"/>
      <c r="AJ17" s="136"/>
      <c r="AK17" s="121">
        <f>SUM(AH17:AJ17)</f>
        <v>0</v>
      </c>
      <c r="AL17" s="123"/>
      <c r="AM17" s="78"/>
      <c r="AN17" s="138"/>
      <c r="AO17" s="134"/>
      <c r="AP17" s="134"/>
      <c r="AQ17" s="135"/>
      <c r="AR17" s="136"/>
      <c r="AS17" s="136"/>
      <c r="AT17" s="121">
        <f>SUM(AQ17:AS17)</f>
        <v>0</v>
      </c>
      <c r="AU17" s="137"/>
      <c r="AV17" s="136"/>
      <c r="AW17" s="136"/>
      <c r="AX17" s="121">
        <f>SUM(AU17:AW17)</f>
        <v>0</v>
      </c>
      <c r="AY17" s="126"/>
      <c r="AZ17" s="137"/>
      <c r="BA17" s="136"/>
      <c r="BB17" s="136"/>
      <c r="BC17" s="121">
        <f>SUM(AZ17:BB17)</f>
        <v>0</v>
      </c>
      <c r="BD17" s="123"/>
      <c r="BE17" s="78"/>
      <c r="BF17" s="127">
        <f>G17+Y17+AQ17</f>
        <v>0</v>
      </c>
      <c r="BG17" s="128">
        <f>H17+Z17+AR17</f>
        <v>0</v>
      </c>
      <c r="BH17" s="128">
        <f>I17+AA17+AS17</f>
        <v>0</v>
      </c>
      <c r="BI17" s="129">
        <f>J17+AB17+AT17</f>
        <v>0</v>
      </c>
      <c r="BJ17" s="78"/>
      <c r="BK17" s="127">
        <f>P17+AH17+AZ17</f>
        <v>0</v>
      </c>
      <c r="BL17" s="128">
        <f>Q17+AI17+BA17</f>
        <v>0</v>
      </c>
      <c r="BM17" s="128">
        <f>R17+AJ17+BB17</f>
        <v>0</v>
      </c>
      <c r="BN17" s="129">
        <f>S17+AK17+BC17</f>
        <v>0</v>
      </c>
    </row>
    <row r="18" spans="1:66" x14ac:dyDescent="0.35">
      <c r="A18" s="102"/>
      <c r="B18" s="103"/>
      <c r="C18" s="117"/>
      <c r="D18" s="138"/>
      <c r="E18" s="136"/>
      <c r="F18" s="134"/>
      <c r="G18" s="135"/>
      <c r="H18" s="136"/>
      <c r="I18" s="136"/>
      <c r="J18" s="121">
        <f>SUM(G18:I18)</f>
        <v>0</v>
      </c>
      <c r="K18" s="137"/>
      <c r="L18" s="136"/>
      <c r="M18" s="136"/>
      <c r="N18" s="121">
        <f>SUM(K18:M18)</f>
        <v>0</v>
      </c>
      <c r="O18" s="123"/>
      <c r="P18" s="137"/>
      <c r="Q18" s="136"/>
      <c r="R18" s="136"/>
      <c r="S18" s="121">
        <f>SUM(P18:R18)</f>
        <v>0</v>
      </c>
      <c r="T18" s="123"/>
      <c r="U18" s="78"/>
      <c r="V18" s="138"/>
      <c r="W18" s="134"/>
      <c r="X18" s="134"/>
      <c r="Y18" s="135"/>
      <c r="Z18" s="136"/>
      <c r="AA18" s="136"/>
      <c r="AB18" s="121">
        <f>SUM(Y18:AA18)</f>
        <v>0</v>
      </c>
      <c r="AC18" s="137"/>
      <c r="AD18" s="136"/>
      <c r="AE18" s="136"/>
      <c r="AF18" s="121">
        <f>SUM(AC18:AE18)</f>
        <v>0</v>
      </c>
      <c r="AG18" s="126"/>
      <c r="AH18" s="137"/>
      <c r="AI18" s="136"/>
      <c r="AJ18" s="136"/>
      <c r="AK18" s="121">
        <f>SUM(AH18:AJ18)</f>
        <v>0</v>
      </c>
      <c r="AL18" s="123"/>
      <c r="AM18" s="78"/>
      <c r="AN18" s="138"/>
      <c r="AO18" s="134"/>
      <c r="AP18" s="134"/>
      <c r="AQ18" s="135"/>
      <c r="AR18" s="136"/>
      <c r="AS18" s="136"/>
      <c r="AT18" s="121">
        <f>SUM(AQ18:AS18)</f>
        <v>0</v>
      </c>
      <c r="AU18" s="137"/>
      <c r="AV18" s="136"/>
      <c r="AW18" s="136"/>
      <c r="AX18" s="121">
        <f>SUM(AU18:AW18)</f>
        <v>0</v>
      </c>
      <c r="AY18" s="126"/>
      <c r="AZ18" s="137"/>
      <c r="BA18" s="136"/>
      <c r="BB18" s="136"/>
      <c r="BC18" s="121">
        <f>SUM(AZ18:BB18)</f>
        <v>0</v>
      </c>
      <c r="BD18" s="123"/>
      <c r="BE18" s="78"/>
      <c r="BF18" s="127">
        <f t="shared" ref="BF18:BF19" si="14">G18+Y18+AQ18</f>
        <v>0</v>
      </c>
      <c r="BG18" s="128">
        <f t="shared" ref="BG18:BI19" si="15">H18+Z18+AR18</f>
        <v>0</v>
      </c>
      <c r="BH18" s="128">
        <f t="shared" si="15"/>
        <v>0</v>
      </c>
      <c r="BI18" s="129">
        <f t="shared" si="15"/>
        <v>0</v>
      </c>
      <c r="BJ18" s="78"/>
      <c r="BK18" s="127">
        <f t="shared" ref="BK18:BK19" si="16">P18+AH18+AZ18</f>
        <v>0</v>
      </c>
      <c r="BL18" s="128">
        <f t="shared" ref="BL18:BN19" si="17">Q18+AI18+BA18</f>
        <v>0</v>
      </c>
      <c r="BM18" s="128">
        <f t="shared" si="17"/>
        <v>0</v>
      </c>
      <c r="BN18" s="129">
        <f t="shared" si="17"/>
        <v>0</v>
      </c>
    </row>
    <row r="19" spans="1:66" x14ac:dyDescent="0.35">
      <c r="A19" s="102"/>
      <c r="B19" s="103"/>
      <c r="C19" s="117"/>
      <c r="D19" s="138"/>
      <c r="E19" s="136"/>
      <c r="F19" s="134"/>
      <c r="G19" s="135"/>
      <c r="H19" s="136"/>
      <c r="I19" s="136"/>
      <c r="J19" s="121">
        <f>SUM(G19:I19)</f>
        <v>0</v>
      </c>
      <c r="K19" s="137"/>
      <c r="L19" s="136"/>
      <c r="M19" s="136"/>
      <c r="N19" s="121">
        <f>SUM(K19:M19)</f>
        <v>0</v>
      </c>
      <c r="O19" s="123"/>
      <c r="P19" s="137"/>
      <c r="Q19" s="136"/>
      <c r="R19" s="136"/>
      <c r="S19" s="121">
        <f>SUM(P19:R19)</f>
        <v>0</v>
      </c>
      <c r="T19" s="123"/>
      <c r="U19" s="78"/>
      <c r="V19" s="138"/>
      <c r="W19" s="134"/>
      <c r="X19" s="134"/>
      <c r="Y19" s="135"/>
      <c r="Z19" s="136"/>
      <c r="AA19" s="136"/>
      <c r="AB19" s="121">
        <f>SUM(Y19:AA19)</f>
        <v>0</v>
      </c>
      <c r="AC19" s="137"/>
      <c r="AD19" s="136"/>
      <c r="AE19" s="136"/>
      <c r="AF19" s="121">
        <f>SUM(AC19:AE19)</f>
        <v>0</v>
      </c>
      <c r="AG19" s="126"/>
      <c r="AH19" s="137"/>
      <c r="AI19" s="136"/>
      <c r="AJ19" s="136"/>
      <c r="AK19" s="121">
        <f>SUM(AH19:AJ19)</f>
        <v>0</v>
      </c>
      <c r="AL19" s="123"/>
      <c r="AM19" s="78"/>
      <c r="AN19" s="138"/>
      <c r="AO19" s="134"/>
      <c r="AP19" s="134"/>
      <c r="AQ19" s="135"/>
      <c r="AR19" s="136"/>
      <c r="AS19" s="136"/>
      <c r="AT19" s="121">
        <f>SUM(AQ19:AS19)</f>
        <v>0</v>
      </c>
      <c r="AU19" s="137"/>
      <c r="AV19" s="136"/>
      <c r="AW19" s="136"/>
      <c r="AX19" s="121">
        <f>SUM(AU19:AW19)</f>
        <v>0</v>
      </c>
      <c r="AY19" s="126"/>
      <c r="AZ19" s="137"/>
      <c r="BA19" s="136"/>
      <c r="BB19" s="136"/>
      <c r="BC19" s="121">
        <f>SUM(AZ19:BB19)</f>
        <v>0</v>
      </c>
      <c r="BD19" s="123"/>
      <c r="BE19" s="78"/>
      <c r="BF19" s="127">
        <f t="shared" si="14"/>
        <v>0</v>
      </c>
      <c r="BG19" s="128">
        <f t="shared" si="15"/>
        <v>0</v>
      </c>
      <c r="BH19" s="128">
        <f t="shared" si="15"/>
        <v>0</v>
      </c>
      <c r="BI19" s="129">
        <f t="shared" si="15"/>
        <v>0</v>
      </c>
      <c r="BJ19" s="78"/>
      <c r="BK19" s="127">
        <f t="shared" si="16"/>
        <v>0</v>
      </c>
      <c r="BL19" s="128">
        <f t="shared" si="17"/>
        <v>0</v>
      </c>
      <c r="BM19" s="128">
        <f t="shared" si="17"/>
        <v>0</v>
      </c>
      <c r="BN19" s="129">
        <f t="shared" si="17"/>
        <v>0</v>
      </c>
    </row>
    <row r="20" spans="1:66" x14ac:dyDescent="0.35">
      <c r="A20" s="102"/>
      <c r="B20" s="103"/>
      <c r="D20" s="105"/>
      <c r="G20" s="139"/>
      <c r="H20" s="139"/>
      <c r="I20" s="139"/>
      <c r="J20" s="121"/>
      <c r="K20" s="140"/>
      <c r="L20" s="139"/>
      <c r="M20" s="139"/>
      <c r="N20" s="121"/>
      <c r="O20" s="123"/>
      <c r="P20" s="140"/>
      <c r="Q20" s="139"/>
      <c r="R20" s="139"/>
      <c r="S20" s="121"/>
      <c r="T20" s="123"/>
      <c r="U20" s="78"/>
      <c r="V20" s="105"/>
      <c r="Y20" s="139"/>
      <c r="Z20" s="139"/>
      <c r="AA20" s="139"/>
      <c r="AB20" s="121"/>
      <c r="AC20" s="140"/>
      <c r="AD20" s="139"/>
      <c r="AE20" s="139"/>
      <c r="AF20" s="121"/>
      <c r="AG20" s="126"/>
      <c r="AH20" s="140"/>
      <c r="AI20" s="139"/>
      <c r="AJ20" s="139"/>
      <c r="AK20" s="121"/>
      <c r="AL20" s="123"/>
      <c r="AM20" s="78"/>
      <c r="AN20" s="105"/>
      <c r="AQ20" s="139"/>
      <c r="AR20" s="139"/>
      <c r="AS20" s="139"/>
      <c r="AT20" s="121"/>
      <c r="AU20" s="140"/>
      <c r="AV20" s="139"/>
      <c r="AW20" s="139"/>
      <c r="AX20" s="121"/>
      <c r="AY20" s="126"/>
      <c r="AZ20" s="140"/>
      <c r="BA20" s="139"/>
      <c r="BB20" s="139"/>
      <c r="BC20" s="121"/>
      <c r="BD20" s="123"/>
      <c r="BE20" s="78"/>
      <c r="BF20" s="140"/>
      <c r="BG20" s="139"/>
      <c r="BH20" s="139"/>
      <c r="BI20" s="121"/>
      <c r="BJ20" s="78"/>
      <c r="BK20" s="140"/>
      <c r="BL20" s="139"/>
      <c r="BM20" s="139"/>
      <c r="BN20" s="121"/>
    </row>
    <row r="21" spans="1:66" x14ac:dyDescent="0.35">
      <c r="A21" s="108">
        <v>2</v>
      </c>
      <c r="B21" s="109" t="s">
        <v>105</v>
      </c>
      <c r="C21" s="110"/>
      <c r="D21" s="115"/>
      <c r="E21" s="111"/>
      <c r="F21" s="110"/>
      <c r="G21" s="111">
        <f>G22+G23+G24+G28</f>
        <v>6666.666666666667</v>
      </c>
      <c r="H21" s="111">
        <f>H22+H23+H24+H28</f>
        <v>13333.333333333334</v>
      </c>
      <c r="I21" s="111">
        <f>I22+I23+I24+I28</f>
        <v>0</v>
      </c>
      <c r="J21" s="112">
        <f>J22+J23+J24+J28</f>
        <v>20000</v>
      </c>
      <c r="K21" s="113">
        <f t="shared" ref="K21:S21" si="18">K22+K23+K24+K28</f>
        <v>0</v>
      </c>
      <c r="L21" s="111">
        <f t="shared" si="18"/>
        <v>0</v>
      </c>
      <c r="M21" s="111">
        <f t="shared" si="18"/>
        <v>0</v>
      </c>
      <c r="N21" s="112">
        <f t="shared" si="18"/>
        <v>0</v>
      </c>
      <c r="O21" s="114"/>
      <c r="P21" s="113">
        <f t="shared" si="18"/>
        <v>0</v>
      </c>
      <c r="Q21" s="111">
        <f t="shared" si="18"/>
        <v>0</v>
      </c>
      <c r="R21" s="111">
        <f t="shared" si="18"/>
        <v>0</v>
      </c>
      <c r="S21" s="112">
        <f t="shared" si="18"/>
        <v>0</v>
      </c>
      <c r="T21" s="114"/>
      <c r="U21" s="78"/>
      <c r="V21" s="115"/>
      <c r="W21" s="110"/>
      <c r="X21" s="110"/>
      <c r="Y21" s="111">
        <f t="shared" ref="Y21:AK21" si="19">Y22+Y23+Y24+Y28</f>
        <v>0</v>
      </c>
      <c r="Z21" s="111">
        <f t="shared" si="19"/>
        <v>0</v>
      </c>
      <c r="AA21" s="111">
        <f t="shared" si="19"/>
        <v>0</v>
      </c>
      <c r="AB21" s="112">
        <f t="shared" si="19"/>
        <v>0</v>
      </c>
      <c r="AC21" s="113">
        <f t="shared" si="19"/>
        <v>0</v>
      </c>
      <c r="AD21" s="111">
        <f t="shared" si="19"/>
        <v>0</v>
      </c>
      <c r="AE21" s="111">
        <f t="shared" si="19"/>
        <v>0</v>
      </c>
      <c r="AF21" s="112">
        <f t="shared" si="19"/>
        <v>0</v>
      </c>
      <c r="AG21" s="111"/>
      <c r="AH21" s="113">
        <f t="shared" si="19"/>
        <v>0</v>
      </c>
      <c r="AI21" s="111">
        <f t="shared" si="19"/>
        <v>0</v>
      </c>
      <c r="AJ21" s="111">
        <f t="shared" si="19"/>
        <v>0</v>
      </c>
      <c r="AK21" s="112">
        <f t="shared" si="19"/>
        <v>0</v>
      </c>
      <c r="AL21" s="114"/>
      <c r="AM21" s="78"/>
      <c r="AN21" s="115"/>
      <c r="AO21" s="110"/>
      <c r="AP21" s="110"/>
      <c r="AQ21" s="111">
        <f t="shared" ref="AQ21:BC21" si="20">AQ22+AQ23+AQ24+AQ28</f>
        <v>0</v>
      </c>
      <c r="AR21" s="111">
        <f t="shared" si="20"/>
        <v>0</v>
      </c>
      <c r="AS21" s="111">
        <f t="shared" si="20"/>
        <v>0</v>
      </c>
      <c r="AT21" s="112">
        <f t="shared" si="20"/>
        <v>0</v>
      </c>
      <c r="AU21" s="113">
        <f t="shared" si="20"/>
        <v>0</v>
      </c>
      <c r="AV21" s="111">
        <f t="shared" si="20"/>
        <v>0</v>
      </c>
      <c r="AW21" s="111">
        <f t="shared" si="20"/>
        <v>0</v>
      </c>
      <c r="AX21" s="112">
        <f t="shared" si="20"/>
        <v>0</v>
      </c>
      <c r="AY21" s="111"/>
      <c r="AZ21" s="113">
        <f t="shared" si="20"/>
        <v>0</v>
      </c>
      <c r="BA21" s="111">
        <f t="shared" si="20"/>
        <v>0</v>
      </c>
      <c r="BB21" s="111">
        <f t="shared" si="20"/>
        <v>0</v>
      </c>
      <c r="BC21" s="112">
        <f t="shared" si="20"/>
        <v>0</v>
      </c>
      <c r="BD21" s="114"/>
      <c r="BE21" s="78"/>
      <c r="BF21" s="113">
        <f>BF22+BF23+BF24+BF28</f>
        <v>6666.666666666667</v>
      </c>
      <c r="BG21" s="111">
        <f>BG22+BG23+BG24+BG28</f>
        <v>13333.333333333334</v>
      </c>
      <c r="BH21" s="111">
        <f>BH22+BH23+BH24+BH28</f>
        <v>0</v>
      </c>
      <c r="BI21" s="112">
        <f>BI22+BI23+BI24+BI28</f>
        <v>20000</v>
      </c>
      <c r="BJ21" s="78"/>
      <c r="BK21" s="113">
        <f>BK22+BK23+BK24+BK28</f>
        <v>0</v>
      </c>
      <c r="BL21" s="111">
        <f>BL22+BL23+BL24+BL28</f>
        <v>0</v>
      </c>
      <c r="BM21" s="111">
        <f>BM22+BM23+BM24+BM28</f>
        <v>0</v>
      </c>
      <c r="BN21" s="112">
        <f>BN22+BN23+BN24+BN28</f>
        <v>0</v>
      </c>
    </row>
    <row r="22" spans="1:66" s="107" customFormat="1" ht="29" x14ac:dyDescent="0.35">
      <c r="A22" s="102">
        <v>2.1</v>
      </c>
      <c r="B22" s="116" t="s">
        <v>136</v>
      </c>
      <c r="C22" s="117" t="s">
        <v>135</v>
      </c>
      <c r="D22" s="124" t="s">
        <v>108</v>
      </c>
      <c r="E22" s="120">
        <v>15000</v>
      </c>
      <c r="F22" s="118">
        <v>1</v>
      </c>
      <c r="G22" s="119">
        <f>E22/3</f>
        <v>5000</v>
      </c>
      <c r="H22" s="120">
        <f>E22/3*2</f>
        <v>10000</v>
      </c>
      <c r="I22" s="120"/>
      <c r="J22" s="121">
        <f>SUM(G22:I22)</f>
        <v>15000</v>
      </c>
      <c r="K22" s="122"/>
      <c r="L22" s="120"/>
      <c r="M22" s="120"/>
      <c r="N22" s="121">
        <f>SUM(K22:M22)</f>
        <v>0</v>
      </c>
      <c r="O22" s="123"/>
      <c r="P22" s="122"/>
      <c r="Q22" s="120"/>
      <c r="R22" s="120"/>
      <c r="S22" s="121">
        <f>SUM(P22:R22)</f>
        <v>0</v>
      </c>
      <c r="T22" s="123"/>
      <c r="U22" s="78"/>
      <c r="V22" s="124"/>
      <c r="W22" s="118"/>
      <c r="X22" s="118"/>
      <c r="Y22" s="119"/>
      <c r="Z22" s="120"/>
      <c r="AA22" s="120"/>
      <c r="AB22" s="121">
        <f>SUM(Y22:AA22)</f>
        <v>0</v>
      </c>
      <c r="AC22" s="122"/>
      <c r="AD22" s="120"/>
      <c r="AE22" s="120"/>
      <c r="AF22" s="121">
        <f>SUM(AC22:AE22)</f>
        <v>0</v>
      </c>
      <c r="AG22" s="126"/>
      <c r="AH22" s="122"/>
      <c r="AI22" s="120"/>
      <c r="AJ22" s="120"/>
      <c r="AK22" s="121">
        <f>SUM(AH22:AJ22)</f>
        <v>0</v>
      </c>
      <c r="AL22" s="123"/>
      <c r="AM22" s="78"/>
      <c r="AN22" s="124"/>
      <c r="AO22" s="118"/>
      <c r="AP22" s="118"/>
      <c r="AQ22" s="119"/>
      <c r="AR22" s="120"/>
      <c r="AS22" s="120"/>
      <c r="AT22" s="121">
        <f>SUM(AQ22:AS22)</f>
        <v>0</v>
      </c>
      <c r="AU22" s="122"/>
      <c r="AV22" s="120"/>
      <c r="AW22" s="120"/>
      <c r="AX22" s="121">
        <f>SUM(AU22:AW22)</f>
        <v>0</v>
      </c>
      <c r="AY22" s="126"/>
      <c r="AZ22" s="122"/>
      <c r="BA22" s="120"/>
      <c r="BB22" s="120"/>
      <c r="BC22" s="121">
        <f>SUM(AZ22:BB22)</f>
        <v>0</v>
      </c>
      <c r="BD22" s="123"/>
      <c r="BE22" s="78"/>
      <c r="BF22" s="127">
        <f>G22+Y22+AQ22</f>
        <v>5000</v>
      </c>
      <c r="BG22" s="128">
        <f>H22+Z22+AR22</f>
        <v>10000</v>
      </c>
      <c r="BH22" s="128">
        <f>I22+AA22+AS22</f>
        <v>0</v>
      </c>
      <c r="BI22" s="129">
        <f>J22+AB22+AT22</f>
        <v>15000</v>
      </c>
      <c r="BJ22" s="78"/>
      <c r="BK22" s="127">
        <f>P22+AH22+AZ22</f>
        <v>0</v>
      </c>
      <c r="BL22" s="128">
        <f>Q22+AI22+BA22</f>
        <v>0</v>
      </c>
      <c r="BM22" s="128">
        <f>R22+AJ22+BB22</f>
        <v>0</v>
      </c>
      <c r="BN22" s="129">
        <f>S22+AK22+BC22</f>
        <v>0</v>
      </c>
    </row>
    <row r="23" spans="1:66" s="107" customFormat="1" ht="29" x14ac:dyDescent="0.35">
      <c r="A23" s="102">
        <v>2.2000000000000002</v>
      </c>
      <c r="B23" s="116" t="s">
        <v>137</v>
      </c>
      <c r="C23" s="117" t="s">
        <v>135</v>
      </c>
      <c r="D23" s="124" t="s">
        <v>108</v>
      </c>
      <c r="E23" s="120">
        <v>5000</v>
      </c>
      <c r="F23" s="118">
        <v>1</v>
      </c>
      <c r="G23" s="119">
        <f>E23/3</f>
        <v>1666.6666666666667</v>
      </c>
      <c r="H23" s="120">
        <f>E23/3*2</f>
        <v>3333.3333333333335</v>
      </c>
      <c r="I23" s="120"/>
      <c r="J23" s="121">
        <f>SUM(G23:I23)</f>
        <v>5000</v>
      </c>
      <c r="K23" s="122"/>
      <c r="L23" s="120"/>
      <c r="M23" s="120"/>
      <c r="N23" s="121">
        <f>SUM(K23:M23)</f>
        <v>0</v>
      </c>
      <c r="O23" s="123"/>
      <c r="P23" s="122"/>
      <c r="Q23" s="120"/>
      <c r="R23" s="120"/>
      <c r="S23" s="121">
        <f>SUM(P23:R23)</f>
        <v>0</v>
      </c>
      <c r="T23" s="123"/>
      <c r="U23" s="78"/>
      <c r="V23" s="124"/>
      <c r="W23" s="118"/>
      <c r="X23" s="118"/>
      <c r="Y23" s="119"/>
      <c r="Z23" s="120"/>
      <c r="AA23" s="120"/>
      <c r="AB23" s="121">
        <f>SUM(Y23:AA23)</f>
        <v>0</v>
      </c>
      <c r="AC23" s="122"/>
      <c r="AD23" s="120"/>
      <c r="AE23" s="120"/>
      <c r="AF23" s="121">
        <f>SUM(AC23:AE23)</f>
        <v>0</v>
      </c>
      <c r="AG23" s="126"/>
      <c r="AH23" s="122"/>
      <c r="AI23" s="120"/>
      <c r="AJ23" s="120"/>
      <c r="AK23" s="121">
        <f>SUM(AH23:AJ23)</f>
        <v>0</v>
      </c>
      <c r="AL23" s="123"/>
      <c r="AM23" s="78"/>
      <c r="AN23" s="124"/>
      <c r="AO23" s="118"/>
      <c r="AP23" s="118"/>
      <c r="AQ23" s="119"/>
      <c r="AR23" s="120"/>
      <c r="AS23" s="120"/>
      <c r="AT23" s="121">
        <f>SUM(AQ23:AS23)</f>
        <v>0</v>
      </c>
      <c r="AU23" s="122"/>
      <c r="AV23" s="120"/>
      <c r="AW23" s="120"/>
      <c r="AX23" s="121">
        <f>SUM(AU23:AW23)</f>
        <v>0</v>
      </c>
      <c r="AY23" s="126"/>
      <c r="AZ23" s="122"/>
      <c r="BA23" s="120"/>
      <c r="BB23" s="120"/>
      <c r="BC23" s="121">
        <f>SUM(AZ23:BB23)</f>
        <v>0</v>
      </c>
      <c r="BD23" s="123"/>
      <c r="BE23" s="78"/>
      <c r="BF23" s="127">
        <f>G23+Y23+AQ23</f>
        <v>1666.6666666666667</v>
      </c>
      <c r="BG23" s="128">
        <f t="shared" ref="BG23:BI23" si="21">H23+Z23+AR23</f>
        <v>3333.3333333333335</v>
      </c>
      <c r="BH23" s="128">
        <f t="shared" si="21"/>
        <v>0</v>
      </c>
      <c r="BI23" s="129">
        <f t="shared" si="21"/>
        <v>5000</v>
      </c>
      <c r="BJ23" s="78"/>
      <c r="BK23" s="127">
        <f>P23+AH23+AZ23</f>
        <v>0</v>
      </c>
      <c r="BL23" s="128">
        <f t="shared" ref="BL23:BN23" si="22">Q23+AI23+BA23</f>
        <v>0</v>
      </c>
      <c r="BM23" s="128">
        <f t="shared" si="22"/>
        <v>0</v>
      </c>
      <c r="BN23" s="129">
        <f t="shared" si="22"/>
        <v>0</v>
      </c>
    </row>
    <row r="24" spans="1:66" s="107" customFormat="1" x14ac:dyDescent="0.35">
      <c r="A24" s="102">
        <v>2.2999999999999998</v>
      </c>
      <c r="B24" s="104"/>
      <c r="C24" s="130"/>
      <c r="D24" s="133"/>
      <c r="E24" s="126"/>
      <c r="G24" s="126">
        <f t="shared" ref="G24:S24" si="23">SUM(G25:G27)</f>
        <v>0</v>
      </c>
      <c r="H24" s="126">
        <f t="shared" si="23"/>
        <v>0</v>
      </c>
      <c r="I24" s="126">
        <f t="shared" si="23"/>
        <v>0</v>
      </c>
      <c r="J24" s="121">
        <f t="shared" si="23"/>
        <v>0</v>
      </c>
      <c r="K24" s="132">
        <f t="shared" si="23"/>
        <v>0</v>
      </c>
      <c r="L24" s="126">
        <f t="shared" si="23"/>
        <v>0</v>
      </c>
      <c r="M24" s="126">
        <f t="shared" si="23"/>
        <v>0</v>
      </c>
      <c r="N24" s="121">
        <f t="shared" si="23"/>
        <v>0</v>
      </c>
      <c r="O24" s="123"/>
      <c r="P24" s="132">
        <f t="shared" si="23"/>
        <v>0</v>
      </c>
      <c r="Q24" s="126">
        <f t="shared" si="23"/>
        <v>0</v>
      </c>
      <c r="R24" s="126">
        <f t="shared" si="23"/>
        <v>0</v>
      </c>
      <c r="S24" s="121">
        <f t="shared" si="23"/>
        <v>0</v>
      </c>
      <c r="T24" s="123"/>
      <c r="U24" s="78"/>
      <c r="V24" s="133"/>
      <c r="Y24" s="126">
        <f t="shared" ref="Y24:AK24" si="24">SUM(Y25:Y27)</f>
        <v>0</v>
      </c>
      <c r="Z24" s="126">
        <f t="shared" si="24"/>
        <v>0</v>
      </c>
      <c r="AA24" s="126">
        <f t="shared" si="24"/>
        <v>0</v>
      </c>
      <c r="AB24" s="121">
        <f t="shared" si="24"/>
        <v>0</v>
      </c>
      <c r="AC24" s="132">
        <f t="shared" si="24"/>
        <v>0</v>
      </c>
      <c r="AD24" s="126">
        <f t="shared" si="24"/>
        <v>0</v>
      </c>
      <c r="AE24" s="126">
        <f t="shared" si="24"/>
        <v>0</v>
      </c>
      <c r="AF24" s="121">
        <f t="shared" si="24"/>
        <v>0</v>
      </c>
      <c r="AG24" s="126"/>
      <c r="AH24" s="132">
        <f t="shared" si="24"/>
        <v>0</v>
      </c>
      <c r="AI24" s="126">
        <f t="shared" si="24"/>
        <v>0</v>
      </c>
      <c r="AJ24" s="126">
        <f t="shared" si="24"/>
        <v>0</v>
      </c>
      <c r="AK24" s="121">
        <f t="shared" si="24"/>
        <v>0</v>
      </c>
      <c r="AL24" s="123"/>
      <c r="AM24" s="78"/>
      <c r="AN24" s="133"/>
      <c r="AQ24" s="126">
        <f t="shared" ref="AQ24:BC24" si="25">SUM(AQ25:AQ27)</f>
        <v>0</v>
      </c>
      <c r="AR24" s="126">
        <f t="shared" si="25"/>
        <v>0</v>
      </c>
      <c r="AS24" s="126">
        <f t="shared" si="25"/>
        <v>0</v>
      </c>
      <c r="AT24" s="121">
        <f t="shared" si="25"/>
        <v>0</v>
      </c>
      <c r="AU24" s="132">
        <f t="shared" si="25"/>
        <v>0</v>
      </c>
      <c r="AV24" s="126">
        <f t="shared" si="25"/>
        <v>0</v>
      </c>
      <c r="AW24" s="126">
        <f t="shared" si="25"/>
        <v>0</v>
      </c>
      <c r="AX24" s="121">
        <f t="shared" si="25"/>
        <v>0</v>
      </c>
      <c r="AY24" s="126"/>
      <c r="AZ24" s="132">
        <f t="shared" si="25"/>
        <v>0</v>
      </c>
      <c r="BA24" s="126">
        <f t="shared" si="25"/>
        <v>0</v>
      </c>
      <c r="BB24" s="126">
        <f t="shared" si="25"/>
        <v>0</v>
      </c>
      <c r="BC24" s="121">
        <f t="shared" si="25"/>
        <v>0</v>
      </c>
      <c r="BD24" s="123"/>
      <c r="BE24" s="78"/>
      <c r="BF24" s="127">
        <f>SUM(BF25:BF27)</f>
        <v>0</v>
      </c>
      <c r="BG24" s="128">
        <f>SUM(BG25:BG27)</f>
        <v>0</v>
      </c>
      <c r="BH24" s="128">
        <f>SUM(BH25:BH27)</f>
        <v>0</v>
      </c>
      <c r="BI24" s="121">
        <f>SUM(BI25:BI27)</f>
        <v>0</v>
      </c>
      <c r="BJ24" s="78"/>
      <c r="BK24" s="132">
        <f>SUM(BK25:BK27)</f>
        <v>0</v>
      </c>
      <c r="BL24" s="126">
        <f>SUM(BL25:BL27)</f>
        <v>0</v>
      </c>
      <c r="BM24" s="126">
        <f>SUM(BM25:BM27)</f>
        <v>0</v>
      </c>
      <c r="BN24" s="121">
        <f>SUM(BN25:BN27)</f>
        <v>0</v>
      </c>
    </row>
    <row r="25" spans="1:66" x14ac:dyDescent="0.35">
      <c r="A25" s="102"/>
      <c r="B25" s="103"/>
      <c r="C25" s="117"/>
      <c r="D25" s="138"/>
      <c r="E25" s="136"/>
      <c r="F25" s="134"/>
      <c r="G25" s="135"/>
      <c r="H25" s="136"/>
      <c r="I25" s="136"/>
      <c r="J25" s="121">
        <f>SUM(G25:I25)</f>
        <v>0</v>
      </c>
      <c r="K25" s="137"/>
      <c r="L25" s="136"/>
      <c r="M25" s="136"/>
      <c r="N25" s="121">
        <f>SUM(K25:M25)</f>
        <v>0</v>
      </c>
      <c r="O25" s="123"/>
      <c r="P25" s="137"/>
      <c r="Q25" s="136"/>
      <c r="R25" s="136"/>
      <c r="S25" s="121">
        <f>SUM(P25:R25)</f>
        <v>0</v>
      </c>
      <c r="T25" s="123"/>
      <c r="U25" s="78"/>
      <c r="V25" s="138"/>
      <c r="W25" s="134"/>
      <c r="X25" s="134"/>
      <c r="Y25" s="135"/>
      <c r="Z25" s="136"/>
      <c r="AA25" s="136"/>
      <c r="AB25" s="121">
        <f>SUM(Y25:AA25)</f>
        <v>0</v>
      </c>
      <c r="AC25" s="137"/>
      <c r="AD25" s="136"/>
      <c r="AE25" s="136"/>
      <c r="AF25" s="121">
        <f>SUM(AC25:AE25)</f>
        <v>0</v>
      </c>
      <c r="AG25" s="126"/>
      <c r="AH25" s="137"/>
      <c r="AI25" s="136"/>
      <c r="AJ25" s="136"/>
      <c r="AK25" s="121">
        <f>SUM(AH25:AJ25)</f>
        <v>0</v>
      </c>
      <c r="AL25" s="123"/>
      <c r="AM25" s="78"/>
      <c r="AN25" s="138"/>
      <c r="AO25" s="134"/>
      <c r="AP25" s="134"/>
      <c r="AQ25" s="135"/>
      <c r="AR25" s="136"/>
      <c r="AS25" s="136"/>
      <c r="AT25" s="121">
        <f>SUM(AQ25:AS25)</f>
        <v>0</v>
      </c>
      <c r="AU25" s="137"/>
      <c r="AV25" s="136"/>
      <c r="AW25" s="136"/>
      <c r="AX25" s="121">
        <f>SUM(AU25:AW25)</f>
        <v>0</v>
      </c>
      <c r="AY25" s="126"/>
      <c r="AZ25" s="137"/>
      <c r="BA25" s="136"/>
      <c r="BB25" s="136"/>
      <c r="BC25" s="121">
        <f>SUM(AZ25:BB25)</f>
        <v>0</v>
      </c>
      <c r="BD25" s="123"/>
      <c r="BE25" s="78"/>
      <c r="BF25" s="127">
        <f>G25+Y25+AQ25</f>
        <v>0</v>
      </c>
      <c r="BG25" s="128">
        <f>H25+Z25+AR25</f>
        <v>0</v>
      </c>
      <c r="BH25" s="128">
        <f>I25+AA25+AS25</f>
        <v>0</v>
      </c>
      <c r="BI25" s="129">
        <f>J25+AB25+AT25</f>
        <v>0</v>
      </c>
      <c r="BJ25" s="78"/>
      <c r="BK25" s="127">
        <f>P25+AH25+AZ25</f>
        <v>0</v>
      </c>
      <c r="BL25" s="128">
        <f>Q25+AI25+BA25</f>
        <v>0</v>
      </c>
      <c r="BM25" s="128">
        <f>R25+AJ25+BB25</f>
        <v>0</v>
      </c>
      <c r="BN25" s="129">
        <f>S25+AK25+BC25</f>
        <v>0</v>
      </c>
    </row>
    <row r="26" spans="1:66" x14ac:dyDescent="0.35">
      <c r="A26" s="102"/>
      <c r="B26" s="103"/>
      <c r="C26" s="117"/>
      <c r="D26" s="138"/>
      <c r="E26" s="136"/>
      <c r="F26" s="134"/>
      <c r="G26" s="135"/>
      <c r="H26" s="136"/>
      <c r="I26" s="136"/>
      <c r="J26" s="121">
        <f>SUM(G26:I26)</f>
        <v>0</v>
      </c>
      <c r="K26" s="137"/>
      <c r="L26" s="136"/>
      <c r="M26" s="136"/>
      <c r="N26" s="121">
        <f>SUM(K26:M26)</f>
        <v>0</v>
      </c>
      <c r="O26" s="123"/>
      <c r="P26" s="137"/>
      <c r="Q26" s="136"/>
      <c r="R26" s="136"/>
      <c r="S26" s="121">
        <f>SUM(P26:R26)</f>
        <v>0</v>
      </c>
      <c r="T26" s="123"/>
      <c r="U26" s="78"/>
      <c r="V26" s="138"/>
      <c r="W26" s="134"/>
      <c r="X26" s="134"/>
      <c r="Y26" s="135"/>
      <c r="Z26" s="136"/>
      <c r="AA26" s="136"/>
      <c r="AB26" s="121">
        <f>SUM(Y26:AA26)</f>
        <v>0</v>
      </c>
      <c r="AC26" s="137"/>
      <c r="AD26" s="136"/>
      <c r="AE26" s="136"/>
      <c r="AF26" s="121">
        <f>SUM(AC26:AE26)</f>
        <v>0</v>
      </c>
      <c r="AG26" s="126"/>
      <c r="AH26" s="137"/>
      <c r="AI26" s="136"/>
      <c r="AJ26" s="136"/>
      <c r="AK26" s="121">
        <f>SUM(AH26:AJ26)</f>
        <v>0</v>
      </c>
      <c r="AL26" s="123"/>
      <c r="AM26" s="78"/>
      <c r="AN26" s="138"/>
      <c r="AO26" s="134"/>
      <c r="AP26" s="134"/>
      <c r="AQ26" s="135"/>
      <c r="AR26" s="136"/>
      <c r="AS26" s="136"/>
      <c r="AT26" s="121">
        <f>SUM(AQ26:AS26)</f>
        <v>0</v>
      </c>
      <c r="AU26" s="137"/>
      <c r="AV26" s="136"/>
      <c r="AW26" s="136"/>
      <c r="AX26" s="121">
        <f>SUM(AU26:AW26)</f>
        <v>0</v>
      </c>
      <c r="AY26" s="126"/>
      <c r="AZ26" s="137"/>
      <c r="BA26" s="136"/>
      <c r="BB26" s="136"/>
      <c r="BC26" s="121">
        <f>SUM(AZ26:BB26)</f>
        <v>0</v>
      </c>
      <c r="BD26" s="123"/>
      <c r="BE26" s="78"/>
      <c r="BF26" s="127">
        <f t="shared" ref="BF26:BI27" si="26">G26+Y26+AQ26</f>
        <v>0</v>
      </c>
      <c r="BG26" s="128">
        <f t="shared" si="26"/>
        <v>0</v>
      </c>
      <c r="BH26" s="128">
        <f t="shared" si="26"/>
        <v>0</v>
      </c>
      <c r="BI26" s="129">
        <f t="shared" si="26"/>
        <v>0</v>
      </c>
      <c r="BJ26" s="78"/>
      <c r="BK26" s="127">
        <f t="shared" ref="BK26:BN27" si="27">P26+AH26+AZ26</f>
        <v>0</v>
      </c>
      <c r="BL26" s="128">
        <f t="shared" si="27"/>
        <v>0</v>
      </c>
      <c r="BM26" s="128">
        <f t="shared" si="27"/>
        <v>0</v>
      </c>
      <c r="BN26" s="129">
        <f t="shared" si="27"/>
        <v>0</v>
      </c>
    </row>
    <row r="27" spans="1:66" x14ac:dyDescent="0.35">
      <c r="A27" s="102"/>
      <c r="B27" s="103"/>
      <c r="C27" s="117"/>
      <c r="D27" s="138"/>
      <c r="E27" s="136"/>
      <c r="F27" s="134"/>
      <c r="G27" s="135"/>
      <c r="H27" s="136"/>
      <c r="I27" s="136"/>
      <c r="J27" s="121">
        <f>SUM(G27:I27)</f>
        <v>0</v>
      </c>
      <c r="K27" s="137"/>
      <c r="L27" s="136"/>
      <c r="M27" s="136"/>
      <c r="N27" s="121">
        <f>SUM(K27:M27)</f>
        <v>0</v>
      </c>
      <c r="O27" s="123"/>
      <c r="P27" s="137"/>
      <c r="Q27" s="136"/>
      <c r="R27" s="136"/>
      <c r="S27" s="121">
        <f>SUM(P27:R27)</f>
        <v>0</v>
      </c>
      <c r="T27" s="123"/>
      <c r="U27" s="78"/>
      <c r="V27" s="138"/>
      <c r="W27" s="134"/>
      <c r="X27" s="134"/>
      <c r="Y27" s="135"/>
      <c r="Z27" s="136"/>
      <c r="AA27" s="136"/>
      <c r="AB27" s="121">
        <f>SUM(Y27:AA27)</f>
        <v>0</v>
      </c>
      <c r="AC27" s="137"/>
      <c r="AD27" s="136"/>
      <c r="AE27" s="136"/>
      <c r="AF27" s="121">
        <f>SUM(AC27:AE27)</f>
        <v>0</v>
      </c>
      <c r="AG27" s="126"/>
      <c r="AH27" s="137"/>
      <c r="AI27" s="136"/>
      <c r="AJ27" s="136"/>
      <c r="AK27" s="121">
        <f>SUM(AH27:AJ27)</f>
        <v>0</v>
      </c>
      <c r="AL27" s="123"/>
      <c r="AM27" s="78"/>
      <c r="AN27" s="138"/>
      <c r="AO27" s="134"/>
      <c r="AP27" s="134"/>
      <c r="AQ27" s="135"/>
      <c r="AR27" s="136"/>
      <c r="AS27" s="136"/>
      <c r="AT27" s="121">
        <f>SUM(AQ27:AS27)</f>
        <v>0</v>
      </c>
      <c r="AU27" s="137"/>
      <c r="AV27" s="136"/>
      <c r="AW27" s="136"/>
      <c r="AX27" s="121">
        <f>SUM(AU27:AW27)</f>
        <v>0</v>
      </c>
      <c r="AY27" s="126"/>
      <c r="AZ27" s="137"/>
      <c r="BA27" s="136"/>
      <c r="BB27" s="136"/>
      <c r="BC27" s="121">
        <f>SUM(AZ27:BB27)</f>
        <v>0</v>
      </c>
      <c r="BD27" s="123"/>
      <c r="BE27" s="78"/>
      <c r="BF27" s="127">
        <f t="shared" si="26"/>
        <v>0</v>
      </c>
      <c r="BG27" s="128">
        <f t="shared" si="26"/>
        <v>0</v>
      </c>
      <c r="BH27" s="128">
        <f t="shared" si="26"/>
        <v>0</v>
      </c>
      <c r="BI27" s="129">
        <f t="shared" si="26"/>
        <v>0</v>
      </c>
      <c r="BJ27" s="78"/>
      <c r="BK27" s="127">
        <f t="shared" si="27"/>
        <v>0</v>
      </c>
      <c r="BL27" s="128">
        <f t="shared" si="27"/>
        <v>0</v>
      </c>
      <c r="BM27" s="128">
        <f t="shared" si="27"/>
        <v>0</v>
      </c>
      <c r="BN27" s="129">
        <f t="shared" si="27"/>
        <v>0</v>
      </c>
    </row>
    <row r="28" spans="1:66" s="107" customFormat="1" x14ac:dyDescent="0.35">
      <c r="A28" s="102">
        <v>2.4</v>
      </c>
      <c r="B28" s="104"/>
      <c r="C28" s="130"/>
      <c r="D28" s="133"/>
      <c r="E28" s="126"/>
      <c r="G28" s="126">
        <f t="shared" ref="G28:S28" si="28">SUM(G29:G31)</f>
        <v>0</v>
      </c>
      <c r="H28" s="126">
        <f t="shared" si="28"/>
        <v>0</v>
      </c>
      <c r="I28" s="126">
        <f t="shared" si="28"/>
        <v>0</v>
      </c>
      <c r="J28" s="121">
        <f t="shared" si="28"/>
        <v>0</v>
      </c>
      <c r="K28" s="127">
        <f t="shared" si="28"/>
        <v>0</v>
      </c>
      <c r="L28" s="126">
        <f t="shared" si="28"/>
        <v>0</v>
      </c>
      <c r="M28" s="126">
        <f t="shared" si="28"/>
        <v>0</v>
      </c>
      <c r="N28" s="121">
        <f t="shared" si="28"/>
        <v>0</v>
      </c>
      <c r="O28" s="123"/>
      <c r="P28" s="132">
        <f t="shared" si="28"/>
        <v>0</v>
      </c>
      <c r="Q28" s="126">
        <f t="shared" si="28"/>
        <v>0</v>
      </c>
      <c r="R28" s="126">
        <f t="shared" si="28"/>
        <v>0</v>
      </c>
      <c r="S28" s="121">
        <f t="shared" si="28"/>
        <v>0</v>
      </c>
      <c r="T28" s="123"/>
      <c r="U28" s="78"/>
      <c r="V28" s="133"/>
      <c r="Y28" s="126">
        <f t="shared" ref="Y28:AK28" si="29">SUM(Y29:Y31)</f>
        <v>0</v>
      </c>
      <c r="Z28" s="126">
        <f t="shared" si="29"/>
        <v>0</v>
      </c>
      <c r="AA28" s="126">
        <f t="shared" si="29"/>
        <v>0</v>
      </c>
      <c r="AB28" s="121">
        <f t="shared" si="29"/>
        <v>0</v>
      </c>
      <c r="AC28" s="132">
        <f t="shared" si="29"/>
        <v>0</v>
      </c>
      <c r="AD28" s="126">
        <f t="shared" si="29"/>
        <v>0</v>
      </c>
      <c r="AE28" s="126">
        <f t="shared" si="29"/>
        <v>0</v>
      </c>
      <c r="AF28" s="121">
        <f t="shared" si="29"/>
        <v>0</v>
      </c>
      <c r="AG28" s="126"/>
      <c r="AH28" s="132">
        <f t="shared" si="29"/>
        <v>0</v>
      </c>
      <c r="AI28" s="126">
        <f t="shared" si="29"/>
        <v>0</v>
      </c>
      <c r="AJ28" s="126">
        <f t="shared" si="29"/>
        <v>0</v>
      </c>
      <c r="AK28" s="121">
        <f t="shared" si="29"/>
        <v>0</v>
      </c>
      <c r="AL28" s="123"/>
      <c r="AM28" s="78"/>
      <c r="AN28" s="133"/>
      <c r="AQ28" s="126">
        <f t="shared" ref="AQ28:BC28" si="30">SUM(AQ29:AQ31)</f>
        <v>0</v>
      </c>
      <c r="AR28" s="126">
        <f t="shared" si="30"/>
        <v>0</v>
      </c>
      <c r="AS28" s="126">
        <f t="shared" si="30"/>
        <v>0</v>
      </c>
      <c r="AT28" s="121">
        <f t="shared" si="30"/>
        <v>0</v>
      </c>
      <c r="AU28" s="132">
        <f t="shared" si="30"/>
        <v>0</v>
      </c>
      <c r="AV28" s="126">
        <f t="shared" si="30"/>
        <v>0</v>
      </c>
      <c r="AW28" s="126">
        <f t="shared" si="30"/>
        <v>0</v>
      </c>
      <c r="AX28" s="121">
        <f t="shared" si="30"/>
        <v>0</v>
      </c>
      <c r="AY28" s="126"/>
      <c r="AZ28" s="132">
        <f t="shared" si="30"/>
        <v>0</v>
      </c>
      <c r="BA28" s="126">
        <f t="shared" si="30"/>
        <v>0</v>
      </c>
      <c r="BB28" s="126">
        <f t="shared" si="30"/>
        <v>0</v>
      </c>
      <c r="BC28" s="121">
        <f t="shared" si="30"/>
        <v>0</v>
      </c>
      <c r="BD28" s="123"/>
      <c r="BE28" s="78"/>
      <c r="BF28" s="127">
        <f>SUM(BF29:BF31)</f>
        <v>0</v>
      </c>
      <c r="BG28" s="128">
        <f>SUM(BG29:BG31)</f>
        <v>0</v>
      </c>
      <c r="BH28" s="128">
        <f>SUM(BH29:BH31)</f>
        <v>0</v>
      </c>
      <c r="BI28" s="121">
        <f>SUM(BI29:BI31)</f>
        <v>0</v>
      </c>
      <c r="BJ28" s="78"/>
      <c r="BK28" s="132">
        <f>SUM(BK29:BK31)</f>
        <v>0</v>
      </c>
      <c r="BL28" s="126">
        <f>SUM(BL29:BL31)</f>
        <v>0</v>
      </c>
      <c r="BM28" s="126">
        <f>SUM(BM29:BM31)</f>
        <v>0</v>
      </c>
      <c r="BN28" s="121">
        <f>SUM(BN29:BN31)</f>
        <v>0</v>
      </c>
    </row>
    <row r="29" spans="1:66" x14ac:dyDescent="0.35">
      <c r="A29" s="102"/>
      <c r="B29" s="103"/>
      <c r="C29" s="117"/>
      <c r="D29" s="138"/>
      <c r="E29" s="136"/>
      <c r="F29" s="134"/>
      <c r="G29" s="135"/>
      <c r="H29" s="136"/>
      <c r="I29" s="136"/>
      <c r="J29" s="121">
        <f>SUM(G29:I29)</f>
        <v>0</v>
      </c>
      <c r="K29" s="137"/>
      <c r="L29" s="136"/>
      <c r="M29" s="136"/>
      <c r="N29" s="121">
        <f>SUM(K29:M29)</f>
        <v>0</v>
      </c>
      <c r="O29" s="123"/>
      <c r="P29" s="137"/>
      <c r="Q29" s="136"/>
      <c r="R29" s="136"/>
      <c r="S29" s="121">
        <f>SUM(P29:R29)</f>
        <v>0</v>
      </c>
      <c r="T29" s="123"/>
      <c r="U29" s="78"/>
      <c r="V29" s="138"/>
      <c r="W29" s="134"/>
      <c r="X29" s="134"/>
      <c r="Y29" s="135"/>
      <c r="Z29" s="136"/>
      <c r="AA29" s="136"/>
      <c r="AB29" s="121">
        <f>SUM(Y29:AA29)</f>
        <v>0</v>
      </c>
      <c r="AC29" s="137"/>
      <c r="AD29" s="136"/>
      <c r="AE29" s="136"/>
      <c r="AF29" s="121">
        <f>SUM(AC29:AE29)</f>
        <v>0</v>
      </c>
      <c r="AG29" s="126"/>
      <c r="AH29" s="137"/>
      <c r="AI29" s="136"/>
      <c r="AJ29" s="136"/>
      <c r="AK29" s="121">
        <f>SUM(AH29:AJ29)</f>
        <v>0</v>
      </c>
      <c r="AL29" s="123"/>
      <c r="AM29" s="78"/>
      <c r="AN29" s="138"/>
      <c r="AO29" s="134"/>
      <c r="AP29" s="134"/>
      <c r="AQ29" s="135"/>
      <c r="AR29" s="136"/>
      <c r="AS29" s="136"/>
      <c r="AT29" s="121">
        <f>SUM(AQ29:AS29)</f>
        <v>0</v>
      </c>
      <c r="AU29" s="137"/>
      <c r="AV29" s="136"/>
      <c r="AW29" s="136"/>
      <c r="AX29" s="121">
        <f>SUM(AU29:AW29)</f>
        <v>0</v>
      </c>
      <c r="AY29" s="126"/>
      <c r="AZ29" s="137"/>
      <c r="BA29" s="136"/>
      <c r="BB29" s="136"/>
      <c r="BC29" s="121">
        <f>SUM(AZ29:BB29)</f>
        <v>0</v>
      </c>
      <c r="BD29" s="123"/>
      <c r="BE29" s="78"/>
      <c r="BF29" s="127">
        <f>G29+Y29+AQ29</f>
        <v>0</v>
      </c>
      <c r="BG29" s="128">
        <f>H29+Z29+AR29</f>
        <v>0</v>
      </c>
      <c r="BH29" s="128">
        <f>I29+AA29+AS29</f>
        <v>0</v>
      </c>
      <c r="BI29" s="129">
        <f>J29+AB29+AT29</f>
        <v>0</v>
      </c>
      <c r="BJ29" s="78"/>
      <c r="BK29" s="127">
        <f>P29+AH29+AZ29</f>
        <v>0</v>
      </c>
      <c r="BL29" s="128">
        <f>Q29+AI29+BA29</f>
        <v>0</v>
      </c>
      <c r="BM29" s="128">
        <f>R29+AJ29+BB29</f>
        <v>0</v>
      </c>
      <c r="BN29" s="129">
        <f>S29+AK29+BC29</f>
        <v>0</v>
      </c>
    </row>
    <row r="30" spans="1:66" x14ac:dyDescent="0.35">
      <c r="A30" s="102"/>
      <c r="B30" s="103"/>
      <c r="C30" s="117"/>
      <c r="D30" s="138"/>
      <c r="E30" s="136"/>
      <c r="F30" s="134"/>
      <c r="G30" s="135"/>
      <c r="H30" s="136"/>
      <c r="I30" s="136"/>
      <c r="J30" s="121">
        <f>SUM(G30:I30)</f>
        <v>0</v>
      </c>
      <c r="K30" s="137"/>
      <c r="L30" s="136"/>
      <c r="M30" s="136"/>
      <c r="N30" s="121">
        <f>SUM(K30:M30)</f>
        <v>0</v>
      </c>
      <c r="O30" s="123"/>
      <c r="P30" s="137"/>
      <c r="Q30" s="136"/>
      <c r="R30" s="136"/>
      <c r="S30" s="121">
        <f>SUM(P30:R30)</f>
        <v>0</v>
      </c>
      <c r="T30" s="123"/>
      <c r="U30" s="78"/>
      <c r="V30" s="138"/>
      <c r="W30" s="134"/>
      <c r="X30" s="134"/>
      <c r="Y30" s="135"/>
      <c r="Z30" s="136"/>
      <c r="AA30" s="136"/>
      <c r="AB30" s="121">
        <f>SUM(Y30:AA30)</f>
        <v>0</v>
      </c>
      <c r="AC30" s="137"/>
      <c r="AD30" s="136"/>
      <c r="AE30" s="136"/>
      <c r="AF30" s="121">
        <f>SUM(AC30:AE30)</f>
        <v>0</v>
      </c>
      <c r="AG30" s="126"/>
      <c r="AH30" s="137"/>
      <c r="AI30" s="136"/>
      <c r="AJ30" s="136"/>
      <c r="AK30" s="121">
        <f>SUM(AH30:AJ30)</f>
        <v>0</v>
      </c>
      <c r="AL30" s="123"/>
      <c r="AM30" s="78"/>
      <c r="AN30" s="138"/>
      <c r="AO30" s="134"/>
      <c r="AP30" s="134"/>
      <c r="AQ30" s="135"/>
      <c r="AR30" s="136"/>
      <c r="AS30" s="136"/>
      <c r="AT30" s="121">
        <f>SUM(AQ30:AS30)</f>
        <v>0</v>
      </c>
      <c r="AU30" s="137"/>
      <c r="AV30" s="136"/>
      <c r="AW30" s="136"/>
      <c r="AX30" s="121">
        <f>SUM(AU30:AW30)</f>
        <v>0</v>
      </c>
      <c r="AY30" s="126"/>
      <c r="AZ30" s="137"/>
      <c r="BA30" s="136"/>
      <c r="BB30" s="136"/>
      <c r="BC30" s="121">
        <f>SUM(AZ30:BB30)</f>
        <v>0</v>
      </c>
      <c r="BD30" s="123"/>
      <c r="BE30" s="78"/>
      <c r="BF30" s="127">
        <f t="shared" ref="BF30:BF31" si="31">G30+Y30+AQ30</f>
        <v>0</v>
      </c>
      <c r="BG30" s="128">
        <f t="shared" ref="BG30:BI31" si="32">H30+Z30+AR30</f>
        <v>0</v>
      </c>
      <c r="BH30" s="128">
        <f t="shared" si="32"/>
        <v>0</v>
      </c>
      <c r="BI30" s="129">
        <f t="shared" si="32"/>
        <v>0</v>
      </c>
      <c r="BJ30" s="78"/>
      <c r="BK30" s="127">
        <f t="shared" ref="BK30:BK31" si="33">P30+AH30+AZ30</f>
        <v>0</v>
      </c>
      <c r="BL30" s="128">
        <f t="shared" ref="BL30:BN31" si="34">Q30+AI30+BA30</f>
        <v>0</v>
      </c>
      <c r="BM30" s="128">
        <f t="shared" si="34"/>
        <v>0</v>
      </c>
      <c r="BN30" s="129">
        <f t="shared" si="34"/>
        <v>0</v>
      </c>
    </row>
    <row r="31" spans="1:66" x14ac:dyDescent="0.35">
      <c r="A31" s="102"/>
      <c r="B31" s="103"/>
      <c r="C31" s="117"/>
      <c r="D31" s="138"/>
      <c r="E31" s="136"/>
      <c r="F31" s="134"/>
      <c r="G31" s="135"/>
      <c r="H31" s="136"/>
      <c r="I31" s="136"/>
      <c r="J31" s="121">
        <f>SUM(G31:I31)</f>
        <v>0</v>
      </c>
      <c r="K31" s="137"/>
      <c r="L31" s="136"/>
      <c r="M31" s="136"/>
      <c r="N31" s="121">
        <f>SUM(K31:M31)</f>
        <v>0</v>
      </c>
      <c r="O31" s="123"/>
      <c r="P31" s="137"/>
      <c r="Q31" s="136"/>
      <c r="R31" s="136"/>
      <c r="S31" s="121">
        <f>SUM(P31:R31)</f>
        <v>0</v>
      </c>
      <c r="T31" s="123"/>
      <c r="U31" s="78"/>
      <c r="V31" s="138"/>
      <c r="W31" s="134"/>
      <c r="X31" s="134"/>
      <c r="Y31" s="135"/>
      <c r="Z31" s="136"/>
      <c r="AA31" s="136"/>
      <c r="AB31" s="121">
        <f>SUM(Y31:AA31)</f>
        <v>0</v>
      </c>
      <c r="AC31" s="137"/>
      <c r="AD31" s="136"/>
      <c r="AE31" s="136"/>
      <c r="AF31" s="121">
        <f>SUM(AC31:AE31)</f>
        <v>0</v>
      </c>
      <c r="AG31" s="126"/>
      <c r="AH31" s="137"/>
      <c r="AI31" s="136"/>
      <c r="AJ31" s="136"/>
      <c r="AK31" s="121">
        <f>SUM(AH31:AJ31)</f>
        <v>0</v>
      </c>
      <c r="AL31" s="123"/>
      <c r="AM31" s="78"/>
      <c r="AN31" s="138"/>
      <c r="AO31" s="134"/>
      <c r="AP31" s="134"/>
      <c r="AQ31" s="135"/>
      <c r="AR31" s="136"/>
      <c r="AS31" s="136"/>
      <c r="AT31" s="121">
        <f>SUM(AQ31:AS31)</f>
        <v>0</v>
      </c>
      <c r="AU31" s="137"/>
      <c r="AV31" s="136"/>
      <c r="AW31" s="136"/>
      <c r="AX31" s="121">
        <f>SUM(AU31:AW31)</f>
        <v>0</v>
      </c>
      <c r="AY31" s="126"/>
      <c r="AZ31" s="137"/>
      <c r="BA31" s="136"/>
      <c r="BB31" s="136"/>
      <c r="BC31" s="121">
        <f>SUM(AZ31:BB31)</f>
        <v>0</v>
      </c>
      <c r="BD31" s="123"/>
      <c r="BE31" s="78"/>
      <c r="BF31" s="127">
        <f t="shared" si="31"/>
        <v>0</v>
      </c>
      <c r="BG31" s="128">
        <f t="shared" si="32"/>
        <v>0</v>
      </c>
      <c r="BH31" s="128">
        <f t="shared" si="32"/>
        <v>0</v>
      </c>
      <c r="BI31" s="129">
        <f t="shared" si="32"/>
        <v>0</v>
      </c>
      <c r="BJ31" s="78"/>
      <c r="BK31" s="127">
        <f t="shared" si="33"/>
        <v>0</v>
      </c>
      <c r="BL31" s="128">
        <f t="shared" si="34"/>
        <v>0</v>
      </c>
      <c r="BM31" s="128">
        <f t="shared" si="34"/>
        <v>0</v>
      </c>
      <c r="BN31" s="129">
        <f t="shared" si="34"/>
        <v>0</v>
      </c>
    </row>
    <row r="32" spans="1:66" x14ac:dyDescent="0.35">
      <c r="A32" s="102"/>
      <c r="B32" s="103"/>
      <c r="D32" s="105"/>
      <c r="G32" s="139"/>
      <c r="H32" s="139"/>
      <c r="I32" s="139"/>
      <c r="J32" s="121"/>
      <c r="K32" s="140"/>
      <c r="L32" s="139"/>
      <c r="M32" s="139"/>
      <c r="N32" s="121"/>
      <c r="O32" s="123"/>
      <c r="P32" s="140"/>
      <c r="Q32" s="139"/>
      <c r="R32" s="139"/>
      <c r="S32" s="121"/>
      <c r="T32" s="123"/>
      <c r="U32" s="78"/>
      <c r="V32" s="105"/>
      <c r="Y32" s="139"/>
      <c r="Z32" s="139"/>
      <c r="AA32" s="139"/>
      <c r="AB32" s="121"/>
      <c r="AC32" s="140"/>
      <c r="AD32" s="139"/>
      <c r="AE32" s="139"/>
      <c r="AF32" s="121"/>
      <c r="AG32" s="126"/>
      <c r="AH32" s="140"/>
      <c r="AI32" s="139"/>
      <c r="AJ32" s="139"/>
      <c r="AK32" s="121"/>
      <c r="AL32" s="123"/>
      <c r="AM32" s="78"/>
      <c r="AN32" s="105"/>
      <c r="AQ32" s="139"/>
      <c r="AR32" s="139"/>
      <c r="AS32" s="139"/>
      <c r="AT32" s="121"/>
      <c r="AU32" s="140"/>
      <c r="AV32" s="139"/>
      <c r="AW32" s="139"/>
      <c r="AX32" s="121"/>
      <c r="AY32" s="126"/>
      <c r="AZ32" s="140"/>
      <c r="BA32" s="139"/>
      <c r="BB32" s="139"/>
      <c r="BC32" s="121"/>
      <c r="BD32" s="123"/>
      <c r="BE32" s="78"/>
      <c r="BF32" s="140"/>
      <c r="BG32" s="139"/>
      <c r="BH32" s="139"/>
      <c r="BI32" s="121"/>
      <c r="BJ32" s="78"/>
      <c r="BK32" s="140"/>
      <c r="BL32" s="139"/>
      <c r="BM32" s="139"/>
      <c r="BN32" s="121"/>
    </row>
    <row r="33" spans="1:66" x14ac:dyDescent="0.35">
      <c r="A33" s="108">
        <v>3</v>
      </c>
      <c r="B33" s="109" t="s">
        <v>104</v>
      </c>
      <c r="C33" s="110"/>
      <c r="D33" s="115"/>
      <c r="E33" s="111"/>
      <c r="F33" s="110"/>
      <c r="G33" s="111">
        <f t="shared" ref="G33:S33" si="35">G34+G35+G36+G40</f>
        <v>0</v>
      </c>
      <c r="H33" s="111">
        <f t="shared" si="35"/>
        <v>0</v>
      </c>
      <c r="I33" s="111">
        <f t="shared" si="35"/>
        <v>0</v>
      </c>
      <c r="J33" s="112">
        <f t="shared" si="35"/>
        <v>0</v>
      </c>
      <c r="K33" s="113">
        <f t="shared" si="35"/>
        <v>0</v>
      </c>
      <c r="L33" s="111">
        <f t="shared" si="35"/>
        <v>0</v>
      </c>
      <c r="M33" s="111">
        <f t="shared" si="35"/>
        <v>0</v>
      </c>
      <c r="N33" s="112">
        <f t="shared" si="35"/>
        <v>0</v>
      </c>
      <c r="O33" s="114"/>
      <c r="P33" s="113">
        <f t="shared" si="35"/>
        <v>0</v>
      </c>
      <c r="Q33" s="111">
        <f t="shared" si="35"/>
        <v>0</v>
      </c>
      <c r="R33" s="111">
        <f t="shared" si="35"/>
        <v>0</v>
      </c>
      <c r="S33" s="112">
        <f t="shared" si="35"/>
        <v>0</v>
      </c>
      <c r="T33" s="114"/>
      <c r="U33" s="78"/>
      <c r="V33" s="115"/>
      <c r="W33" s="110"/>
      <c r="X33" s="110"/>
      <c r="Y33" s="111">
        <f t="shared" ref="Y33:AK33" si="36">Y34+Y35+Y36+Y40</f>
        <v>0</v>
      </c>
      <c r="Z33" s="111">
        <f t="shared" si="36"/>
        <v>0</v>
      </c>
      <c r="AA33" s="111">
        <f t="shared" si="36"/>
        <v>0</v>
      </c>
      <c r="AB33" s="112">
        <f t="shared" si="36"/>
        <v>0</v>
      </c>
      <c r="AC33" s="113">
        <f t="shared" si="36"/>
        <v>0</v>
      </c>
      <c r="AD33" s="111">
        <f t="shared" si="36"/>
        <v>0</v>
      </c>
      <c r="AE33" s="111">
        <f t="shared" si="36"/>
        <v>0</v>
      </c>
      <c r="AF33" s="112">
        <f t="shared" si="36"/>
        <v>0</v>
      </c>
      <c r="AG33" s="111"/>
      <c r="AH33" s="113">
        <f t="shared" si="36"/>
        <v>0</v>
      </c>
      <c r="AI33" s="111">
        <f t="shared" si="36"/>
        <v>0</v>
      </c>
      <c r="AJ33" s="111">
        <f t="shared" si="36"/>
        <v>0</v>
      </c>
      <c r="AK33" s="112">
        <f t="shared" si="36"/>
        <v>0</v>
      </c>
      <c r="AL33" s="114"/>
      <c r="AM33" s="78"/>
      <c r="AN33" s="115"/>
      <c r="AO33" s="110"/>
      <c r="AP33" s="110"/>
      <c r="AQ33" s="111">
        <f t="shared" ref="AQ33:BC33" si="37">AQ34+AQ35+AQ36+AQ40</f>
        <v>0</v>
      </c>
      <c r="AR33" s="111">
        <f t="shared" si="37"/>
        <v>0</v>
      </c>
      <c r="AS33" s="111">
        <f t="shared" si="37"/>
        <v>0</v>
      </c>
      <c r="AT33" s="112">
        <f t="shared" si="37"/>
        <v>0</v>
      </c>
      <c r="AU33" s="113">
        <f t="shared" si="37"/>
        <v>0</v>
      </c>
      <c r="AV33" s="111">
        <f t="shared" si="37"/>
        <v>0</v>
      </c>
      <c r="AW33" s="111">
        <f t="shared" si="37"/>
        <v>0</v>
      </c>
      <c r="AX33" s="112">
        <f t="shared" si="37"/>
        <v>0</v>
      </c>
      <c r="AY33" s="111"/>
      <c r="AZ33" s="113">
        <f t="shared" si="37"/>
        <v>0</v>
      </c>
      <c r="BA33" s="111">
        <f t="shared" si="37"/>
        <v>0</v>
      </c>
      <c r="BB33" s="111">
        <f t="shared" si="37"/>
        <v>0</v>
      </c>
      <c r="BC33" s="112">
        <f t="shared" si="37"/>
        <v>0</v>
      </c>
      <c r="BD33" s="114"/>
      <c r="BE33" s="78"/>
      <c r="BF33" s="113">
        <f>BF34+BF35+BF36+BF40</f>
        <v>0</v>
      </c>
      <c r="BG33" s="111">
        <f>BG34+BG35+BG36+BG40</f>
        <v>0</v>
      </c>
      <c r="BH33" s="111">
        <f>BH34+BH35+BH36+BH40</f>
        <v>0</v>
      </c>
      <c r="BI33" s="112">
        <f>BI34+BI35+BI36+BI40</f>
        <v>0</v>
      </c>
      <c r="BJ33" s="78"/>
      <c r="BK33" s="113">
        <f>BK34+BK35+BK36+BK40</f>
        <v>0</v>
      </c>
      <c r="BL33" s="111">
        <f>BL34+BL35+BL36+BL40</f>
        <v>0</v>
      </c>
      <c r="BM33" s="111">
        <f>BM34+BM35+BM36+BM40</f>
        <v>0</v>
      </c>
      <c r="BN33" s="112">
        <f>BN34+BN35+BN36+BN40</f>
        <v>0</v>
      </c>
    </row>
    <row r="34" spans="1:66" x14ac:dyDescent="0.35">
      <c r="A34" s="102">
        <v>3.1</v>
      </c>
      <c r="B34" s="104"/>
      <c r="C34" s="117"/>
      <c r="D34" s="124"/>
      <c r="E34" s="120"/>
      <c r="F34" s="118"/>
      <c r="G34" s="119"/>
      <c r="H34" s="120"/>
      <c r="I34" s="120"/>
      <c r="J34" s="121">
        <f>SUM(G34:I34)</f>
        <v>0</v>
      </c>
      <c r="K34" s="122"/>
      <c r="L34" s="120"/>
      <c r="M34" s="120"/>
      <c r="N34" s="121">
        <f>SUM(K34:M34)</f>
        <v>0</v>
      </c>
      <c r="O34" s="123"/>
      <c r="P34" s="122"/>
      <c r="Q34" s="120"/>
      <c r="R34" s="120"/>
      <c r="S34" s="121">
        <f>SUM(P34:R34)</f>
        <v>0</v>
      </c>
      <c r="T34" s="123"/>
      <c r="U34" s="78"/>
      <c r="V34" s="124"/>
      <c r="W34" s="118"/>
      <c r="X34" s="118"/>
      <c r="Y34" s="119"/>
      <c r="Z34" s="120"/>
      <c r="AA34" s="120"/>
      <c r="AB34" s="121">
        <f>SUM(Y34:AA34)</f>
        <v>0</v>
      </c>
      <c r="AC34" s="122"/>
      <c r="AD34" s="120"/>
      <c r="AE34" s="120"/>
      <c r="AF34" s="121">
        <f>SUM(AC34:AE34)</f>
        <v>0</v>
      </c>
      <c r="AG34" s="126"/>
      <c r="AH34" s="122"/>
      <c r="AI34" s="120"/>
      <c r="AJ34" s="120"/>
      <c r="AK34" s="121">
        <f>SUM(AH34:AJ34)</f>
        <v>0</v>
      </c>
      <c r="AL34" s="123"/>
      <c r="AM34" s="78"/>
      <c r="AN34" s="124"/>
      <c r="AO34" s="118"/>
      <c r="AP34" s="118"/>
      <c r="AQ34" s="119"/>
      <c r="AR34" s="120"/>
      <c r="AS34" s="120"/>
      <c r="AT34" s="121">
        <f>SUM(AQ34:AS34)</f>
        <v>0</v>
      </c>
      <c r="AU34" s="122"/>
      <c r="AV34" s="120"/>
      <c r="AW34" s="120"/>
      <c r="AX34" s="121">
        <f>SUM(AU34:AW34)</f>
        <v>0</v>
      </c>
      <c r="AY34" s="126"/>
      <c r="AZ34" s="122"/>
      <c r="BA34" s="120"/>
      <c r="BB34" s="120"/>
      <c r="BC34" s="121">
        <f>SUM(AZ34:BB34)</f>
        <v>0</v>
      </c>
      <c r="BD34" s="123"/>
      <c r="BE34" s="78"/>
      <c r="BF34" s="127">
        <f>G34+Y34+AQ34</f>
        <v>0</v>
      </c>
      <c r="BG34" s="128">
        <f>H34+Z34+AR34</f>
        <v>0</v>
      </c>
      <c r="BH34" s="128">
        <f>I34+AA34+AS34</f>
        <v>0</v>
      </c>
      <c r="BI34" s="129">
        <f>J34+AB34+AT34</f>
        <v>0</v>
      </c>
      <c r="BJ34" s="78"/>
      <c r="BK34" s="127">
        <f>P34+AH34+AZ34</f>
        <v>0</v>
      </c>
      <c r="BL34" s="128">
        <f>Q34+AI34+BA34</f>
        <v>0</v>
      </c>
      <c r="BM34" s="128">
        <f>R34+AJ34+BB34</f>
        <v>0</v>
      </c>
      <c r="BN34" s="129">
        <f>S34+AK34+BC34</f>
        <v>0</v>
      </c>
    </row>
    <row r="35" spans="1:66" x14ac:dyDescent="0.35">
      <c r="A35" s="102">
        <v>3.2</v>
      </c>
      <c r="B35" s="104"/>
      <c r="C35" s="117"/>
      <c r="D35" s="124"/>
      <c r="E35" s="120"/>
      <c r="F35" s="118"/>
      <c r="G35" s="119"/>
      <c r="H35" s="120"/>
      <c r="I35" s="120"/>
      <c r="J35" s="121">
        <f>SUM(G35:I35)</f>
        <v>0</v>
      </c>
      <c r="K35" s="122"/>
      <c r="L35" s="120"/>
      <c r="M35" s="120"/>
      <c r="N35" s="121">
        <f>SUM(K35:M35)</f>
        <v>0</v>
      </c>
      <c r="O35" s="123"/>
      <c r="P35" s="122"/>
      <c r="Q35" s="120"/>
      <c r="R35" s="120"/>
      <c r="S35" s="121">
        <f>SUM(P35:R35)</f>
        <v>0</v>
      </c>
      <c r="T35" s="123"/>
      <c r="U35" s="78"/>
      <c r="V35" s="124"/>
      <c r="W35" s="118"/>
      <c r="X35" s="118"/>
      <c r="Y35" s="119"/>
      <c r="Z35" s="120"/>
      <c r="AA35" s="120"/>
      <c r="AB35" s="121">
        <f>SUM(Y35:AA35)</f>
        <v>0</v>
      </c>
      <c r="AC35" s="122"/>
      <c r="AD35" s="120"/>
      <c r="AE35" s="120"/>
      <c r="AF35" s="121">
        <f>SUM(AC35:AE35)</f>
        <v>0</v>
      </c>
      <c r="AG35" s="126"/>
      <c r="AH35" s="122"/>
      <c r="AI35" s="120"/>
      <c r="AJ35" s="120"/>
      <c r="AK35" s="121">
        <f>SUM(AH35:AJ35)</f>
        <v>0</v>
      </c>
      <c r="AL35" s="123"/>
      <c r="AM35" s="78"/>
      <c r="AN35" s="124"/>
      <c r="AO35" s="118"/>
      <c r="AP35" s="118"/>
      <c r="AQ35" s="119"/>
      <c r="AR35" s="120"/>
      <c r="AS35" s="120"/>
      <c r="AT35" s="121">
        <f>SUM(AQ35:AS35)</f>
        <v>0</v>
      </c>
      <c r="AU35" s="122"/>
      <c r="AV35" s="120"/>
      <c r="AW35" s="120"/>
      <c r="AX35" s="121">
        <f>SUM(AU35:AW35)</f>
        <v>0</v>
      </c>
      <c r="AY35" s="126"/>
      <c r="AZ35" s="122"/>
      <c r="BA35" s="120"/>
      <c r="BB35" s="120"/>
      <c r="BC35" s="121">
        <f>SUM(AZ35:BB35)</f>
        <v>0</v>
      </c>
      <c r="BD35" s="123"/>
      <c r="BE35" s="78"/>
      <c r="BF35" s="127">
        <f>G35+Y35+AQ35</f>
        <v>0</v>
      </c>
      <c r="BG35" s="128">
        <f t="shared" ref="BG35:BI35" si="38">H35+Z35+AR35</f>
        <v>0</v>
      </c>
      <c r="BH35" s="128">
        <f t="shared" si="38"/>
        <v>0</v>
      </c>
      <c r="BI35" s="129">
        <f t="shared" si="38"/>
        <v>0</v>
      </c>
      <c r="BJ35" s="78"/>
      <c r="BK35" s="127">
        <f>P35+AH35+AZ35</f>
        <v>0</v>
      </c>
      <c r="BL35" s="128">
        <f t="shared" ref="BL35:BN35" si="39">Q35+AI35+BA35</f>
        <v>0</v>
      </c>
      <c r="BM35" s="128">
        <f t="shared" si="39"/>
        <v>0</v>
      </c>
      <c r="BN35" s="129">
        <f t="shared" si="39"/>
        <v>0</v>
      </c>
    </row>
    <row r="36" spans="1:66" x14ac:dyDescent="0.35">
      <c r="A36" s="102">
        <v>3.3</v>
      </c>
      <c r="B36" s="104"/>
      <c r="C36" s="130"/>
      <c r="D36" s="133"/>
      <c r="E36" s="126"/>
      <c r="F36" s="107"/>
      <c r="G36" s="126">
        <f t="shared" ref="G36:S36" si="40">SUM(G37:G39)</f>
        <v>0</v>
      </c>
      <c r="H36" s="126">
        <f t="shared" si="40"/>
        <v>0</v>
      </c>
      <c r="I36" s="126">
        <f t="shared" si="40"/>
        <v>0</v>
      </c>
      <c r="J36" s="121">
        <f t="shared" si="40"/>
        <v>0</v>
      </c>
      <c r="K36" s="132">
        <f t="shared" si="40"/>
        <v>0</v>
      </c>
      <c r="L36" s="126">
        <f t="shared" si="40"/>
        <v>0</v>
      </c>
      <c r="M36" s="126">
        <f t="shared" si="40"/>
        <v>0</v>
      </c>
      <c r="N36" s="121">
        <f t="shared" si="40"/>
        <v>0</v>
      </c>
      <c r="O36" s="123"/>
      <c r="P36" s="132">
        <f t="shared" si="40"/>
        <v>0</v>
      </c>
      <c r="Q36" s="126">
        <f t="shared" si="40"/>
        <v>0</v>
      </c>
      <c r="R36" s="126">
        <f t="shared" si="40"/>
        <v>0</v>
      </c>
      <c r="S36" s="121">
        <f t="shared" si="40"/>
        <v>0</v>
      </c>
      <c r="T36" s="123"/>
      <c r="U36" s="78"/>
      <c r="V36" s="133"/>
      <c r="W36" s="107"/>
      <c r="X36" s="107"/>
      <c r="Y36" s="126">
        <f t="shared" ref="Y36:AK36" si="41">SUM(Y37:Y39)</f>
        <v>0</v>
      </c>
      <c r="Z36" s="126">
        <f t="shared" si="41"/>
        <v>0</v>
      </c>
      <c r="AA36" s="126">
        <f t="shared" si="41"/>
        <v>0</v>
      </c>
      <c r="AB36" s="121">
        <f t="shared" si="41"/>
        <v>0</v>
      </c>
      <c r="AC36" s="132">
        <f t="shared" si="41"/>
        <v>0</v>
      </c>
      <c r="AD36" s="126">
        <f t="shared" si="41"/>
        <v>0</v>
      </c>
      <c r="AE36" s="126">
        <f t="shared" si="41"/>
        <v>0</v>
      </c>
      <c r="AF36" s="121">
        <f t="shared" si="41"/>
        <v>0</v>
      </c>
      <c r="AG36" s="126"/>
      <c r="AH36" s="132">
        <f t="shared" si="41"/>
        <v>0</v>
      </c>
      <c r="AI36" s="126">
        <f t="shared" si="41"/>
        <v>0</v>
      </c>
      <c r="AJ36" s="126">
        <f t="shared" si="41"/>
        <v>0</v>
      </c>
      <c r="AK36" s="121">
        <f t="shared" si="41"/>
        <v>0</v>
      </c>
      <c r="AL36" s="123"/>
      <c r="AM36" s="78"/>
      <c r="AN36" s="133"/>
      <c r="AO36" s="107"/>
      <c r="AP36" s="107"/>
      <c r="AQ36" s="126">
        <f t="shared" ref="AQ36:BC36" si="42">SUM(AQ37:AQ39)</f>
        <v>0</v>
      </c>
      <c r="AR36" s="126">
        <f t="shared" si="42"/>
        <v>0</v>
      </c>
      <c r="AS36" s="126">
        <f t="shared" si="42"/>
        <v>0</v>
      </c>
      <c r="AT36" s="121">
        <f t="shared" si="42"/>
        <v>0</v>
      </c>
      <c r="AU36" s="132">
        <f t="shared" si="42"/>
        <v>0</v>
      </c>
      <c r="AV36" s="126">
        <f t="shared" si="42"/>
        <v>0</v>
      </c>
      <c r="AW36" s="126">
        <f t="shared" si="42"/>
        <v>0</v>
      </c>
      <c r="AX36" s="121">
        <f t="shared" si="42"/>
        <v>0</v>
      </c>
      <c r="AY36" s="126"/>
      <c r="AZ36" s="132">
        <f t="shared" si="42"/>
        <v>0</v>
      </c>
      <c r="BA36" s="126">
        <f t="shared" si="42"/>
        <v>0</v>
      </c>
      <c r="BB36" s="126">
        <f t="shared" si="42"/>
        <v>0</v>
      </c>
      <c r="BC36" s="121">
        <f t="shared" si="42"/>
        <v>0</v>
      </c>
      <c r="BD36" s="123"/>
      <c r="BE36" s="78"/>
      <c r="BF36" s="127">
        <f>SUM(BF37:BF39)</f>
        <v>0</v>
      </c>
      <c r="BG36" s="128">
        <f>SUM(BG37:BG39)</f>
        <v>0</v>
      </c>
      <c r="BH36" s="128">
        <f>SUM(BH37:BH39)</f>
        <v>0</v>
      </c>
      <c r="BI36" s="121">
        <f>SUM(BI37:BI39)</f>
        <v>0</v>
      </c>
      <c r="BJ36" s="78"/>
      <c r="BK36" s="132">
        <f>SUM(BK37:BK39)</f>
        <v>0</v>
      </c>
      <c r="BL36" s="126">
        <f>SUM(BL37:BL39)</f>
        <v>0</v>
      </c>
      <c r="BM36" s="126">
        <f>SUM(BM37:BM39)</f>
        <v>0</v>
      </c>
      <c r="BN36" s="121">
        <f>SUM(BN37:BN39)</f>
        <v>0</v>
      </c>
    </row>
    <row r="37" spans="1:66" x14ac:dyDescent="0.35">
      <c r="A37" s="102"/>
      <c r="B37" s="103"/>
      <c r="C37" s="117"/>
      <c r="D37" s="138"/>
      <c r="E37" s="136"/>
      <c r="F37" s="134"/>
      <c r="G37" s="135"/>
      <c r="H37" s="136"/>
      <c r="I37" s="136"/>
      <c r="J37" s="121">
        <f>SUM(G37:I37)</f>
        <v>0</v>
      </c>
      <c r="K37" s="137"/>
      <c r="L37" s="136"/>
      <c r="M37" s="136"/>
      <c r="N37" s="121">
        <f>SUM(K37:M37)</f>
        <v>0</v>
      </c>
      <c r="O37" s="123"/>
      <c r="P37" s="137"/>
      <c r="Q37" s="136"/>
      <c r="R37" s="136"/>
      <c r="S37" s="121">
        <f>SUM(P37:R37)</f>
        <v>0</v>
      </c>
      <c r="T37" s="123"/>
      <c r="U37" s="78"/>
      <c r="V37" s="138"/>
      <c r="W37" s="134"/>
      <c r="X37" s="134"/>
      <c r="Y37" s="135"/>
      <c r="Z37" s="136"/>
      <c r="AA37" s="136"/>
      <c r="AB37" s="121">
        <f>SUM(Y37:AA37)</f>
        <v>0</v>
      </c>
      <c r="AC37" s="137"/>
      <c r="AD37" s="136"/>
      <c r="AE37" s="136"/>
      <c r="AF37" s="121">
        <f>SUM(AC37:AE37)</f>
        <v>0</v>
      </c>
      <c r="AG37" s="126"/>
      <c r="AH37" s="137"/>
      <c r="AI37" s="136"/>
      <c r="AJ37" s="136"/>
      <c r="AK37" s="121">
        <f>SUM(AH37:AJ37)</f>
        <v>0</v>
      </c>
      <c r="AL37" s="123"/>
      <c r="AM37" s="78"/>
      <c r="AN37" s="138"/>
      <c r="AO37" s="134"/>
      <c r="AP37" s="134"/>
      <c r="AQ37" s="135"/>
      <c r="AR37" s="136"/>
      <c r="AS37" s="136"/>
      <c r="AT37" s="121">
        <f>SUM(AQ37:AS37)</f>
        <v>0</v>
      </c>
      <c r="AU37" s="137"/>
      <c r="AV37" s="136"/>
      <c r="AW37" s="136"/>
      <c r="AX37" s="121">
        <f>SUM(AU37:AW37)</f>
        <v>0</v>
      </c>
      <c r="AY37" s="126"/>
      <c r="AZ37" s="137"/>
      <c r="BA37" s="136"/>
      <c r="BB37" s="136"/>
      <c r="BC37" s="121">
        <f>SUM(AZ37:BB37)</f>
        <v>0</v>
      </c>
      <c r="BD37" s="123"/>
      <c r="BE37" s="78"/>
      <c r="BF37" s="127">
        <f>G37+Y37+AQ37</f>
        <v>0</v>
      </c>
      <c r="BG37" s="128">
        <f>H37+Z37+AR37</f>
        <v>0</v>
      </c>
      <c r="BH37" s="128">
        <f>I37+AA37+AS37</f>
        <v>0</v>
      </c>
      <c r="BI37" s="129">
        <f>J37+AB37+AT37</f>
        <v>0</v>
      </c>
      <c r="BJ37" s="78"/>
      <c r="BK37" s="127">
        <f>P37+AH37+AZ37</f>
        <v>0</v>
      </c>
      <c r="BL37" s="128">
        <f>Q37+AI37+BA37</f>
        <v>0</v>
      </c>
      <c r="BM37" s="128">
        <f>R37+AJ37+BB37</f>
        <v>0</v>
      </c>
      <c r="BN37" s="129">
        <f>S37+AK37+BC37</f>
        <v>0</v>
      </c>
    </row>
    <row r="38" spans="1:66" x14ac:dyDescent="0.35">
      <c r="A38" s="102"/>
      <c r="B38" s="103"/>
      <c r="C38" s="117"/>
      <c r="D38" s="138"/>
      <c r="E38" s="136"/>
      <c r="F38" s="134"/>
      <c r="G38" s="135"/>
      <c r="H38" s="136"/>
      <c r="I38" s="136"/>
      <c r="J38" s="121">
        <f>SUM(G38:I38)</f>
        <v>0</v>
      </c>
      <c r="K38" s="137"/>
      <c r="L38" s="136"/>
      <c r="M38" s="136"/>
      <c r="N38" s="121">
        <f>SUM(K38:M38)</f>
        <v>0</v>
      </c>
      <c r="O38" s="123"/>
      <c r="P38" s="137"/>
      <c r="Q38" s="136"/>
      <c r="R38" s="136"/>
      <c r="S38" s="121">
        <f>SUM(P38:R38)</f>
        <v>0</v>
      </c>
      <c r="T38" s="123"/>
      <c r="U38" s="78"/>
      <c r="V38" s="138"/>
      <c r="W38" s="134"/>
      <c r="X38" s="134"/>
      <c r="Y38" s="135"/>
      <c r="Z38" s="136"/>
      <c r="AA38" s="136"/>
      <c r="AB38" s="121">
        <f>SUM(Y38:AA38)</f>
        <v>0</v>
      </c>
      <c r="AC38" s="137"/>
      <c r="AD38" s="136"/>
      <c r="AE38" s="136"/>
      <c r="AF38" s="121">
        <f>SUM(AC38:AE38)</f>
        <v>0</v>
      </c>
      <c r="AG38" s="126"/>
      <c r="AH38" s="137"/>
      <c r="AI38" s="136"/>
      <c r="AJ38" s="136"/>
      <c r="AK38" s="121">
        <f>SUM(AH38:AJ38)</f>
        <v>0</v>
      </c>
      <c r="AL38" s="123"/>
      <c r="AM38" s="78"/>
      <c r="AN38" s="138"/>
      <c r="AO38" s="134"/>
      <c r="AP38" s="134"/>
      <c r="AQ38" s="135"/>
      <c r="AR38" s="136"/>
      <c r="AS38" s="136"/>
      <c r="AT38" s="121">
        <f>SUM(AQ38:AS38)</f>
        <v>0</v>
      </c>
      <c r="AU38" s="137"/>
      <c r="AV38" s="136"/>
      <c r="AW38" s="136"/>
      <c r="AX38" s="121">
        <f>SUM(AU38:AW38)</f>
        <v>0</v>
      </c>
      <c r="AY38" s="126"/>
      <c r="AZ38" s="137"/>
      <c r="BA38" s="136"/>
      <c r="BB38" s="136"/>
      <c r="BC38" s="121">
        <f>SUM(AZ38:BB38)</f>
        <v>0</v>
      </c>
      <c r="BD38" s="123"/>
      <c r="BE38" s="78"/>
      <c r="BF38" s="127">
        <f t="shared" ref="BF38:BI39" si="43">G38+Y38+AQ38</f>
        <v>0</v>
      </c>
      <c r="BG38" s="128">
        <f t="shared" si="43"/>
        <v>0</v>
      </c>
      <c r="BH38" s="128">
        <f t="shared" si="43"/>
        <v>0</v>
      </c>
      <c r="BI38" s="129">
        <f t="shared" si="43"/>
        <v>0</v>
      </c>
      <c r="BJ38" s="78"/>
      <c r="BK38" s="127">
        <f t="shared" ref="BK38:BK39" si="44">P38+AH38+AZ38</f>
        <v>0</v>
      </c>
      <c r="BL38" s="128">
        <f t="shared" ref="BL38:BN39" si="45">Q38+AI38+BA38</f>
        <v>0</v>
      </c>
      <c r="BM38" s="128">
        <f t="shared" si="45"/>
        <v>0</v>
      </c>
      <c r="BN38" s="129">
        <f t="shared" si="45"/>
        <v>0</v>
      </c>
    </row>
    <row r="39" spans="1:66" x14ac:dyDescent="0.35">
      <c r="A39" s="102"/>
      <c r="B39" s="103"/>
      <c r="C39" s="117"/>
      <c r="D39" s="138"/>
      <c r="E39" s="136"/>
      <c r="F39" s="134"/>
      <c r="G39" s="135"/>
      <c r="H39" s="136"/>
      <c r="I39" s="136"/>
      <c r="J39" s="121">
        <f>SUM(G39:I39)</f>
        <v>0</v>
      </c>
      <c r="K39" s="137"/>
      <c r="L39" s="136"/>
      <c r="M39" s="136"/>
      <c r="N39" s="121">
        <f>SUM(K39:M39)</f>
        <v>0</v>
      </c>
      <c r="O39" s="123"/>
      <c r="P39" s="137"/>
      <c r="Q39" s="136"/>
      <c r="R39" s="136"/>
      <c r="S39" s="121">
        <f>SUM(P39:R39)</f>
        <v>0</v>
      </c>
      <c r="T39" s="123"/>
      <c r="U39" s="78"/>
      <c r="V39" s="138"/>
      <c r="W39" s="134"/>
      <c r="X39" s="134"/>
      <c r="Y39" s="135"/>
      <c r="Z39" s="136"/>
      <c r="AA39" s="136"/>
      <c r="AB39" s="121">
        <f>SUM(Y39:AA39)</f>
        <v>0</v>
      </c>
      <c r="AC39" s="137"/>
      <c r="AD39" s="136"/>
      <c r="AE39" s="136"/>
      <c r="AF39" s="121">
        <f>SUM(AC39:AE39)</f>
        <v>0</v>
      </c>
      <c r="AG39" s="126"/>
      <c r="AH39" s="137"/>
      <c r="AI39" s="136"/>
      <c r="AJ39" s="136"/>
      <c r="AK39" s="121">
        <f>SUM(AH39:AJ39)</f>
        <v>0</v>
      </c>
      <c r="AL39" s="123"/>
      <c r="AM39" s="78"/>
      <c r="AN39" s="138"/>
      <c r="AO39" s="134"/>
      <c r="AP39" s="134"/>
      <c r="AQ39" s="135"/>
      <c r="AR39" s="136"/>
      <c r="AS39" s="136"/>
      <c r="AT39" s="121">
        <f>SUM(AQ39:AS39)</f>
        <v>0</v>
      </c>
      <c r="AU39" s="137"/>
      <c r="AV39" s="136"/>
      <c r="AW39" s="136"/>
      <c r="AX39" s="121">
        <f>SUM(AU39:AW39)</f>
        <v>0</v>
      </c>
      <c r="AY39" s="126"/>
      <c r="AZ39" s="137"/>
      <c r="BA39" s="136"/>
      <c r="BB39" s="136"/>
      <c r="BC39" s="121">
        <f>SUM(AZ39:BB39)</f>
        <v>0</v>
      </c>
      <c r="BD39" s="123"/>
      <c r="BE39" s="78"/>
      <c r="BF39" s="127">
        <f t="shared" si="43"/>
        <v>0</v>
      </c>
      <c r="BG39" s="128">
        <f t="shared" si="43"/>
        <v>0</v>
      </c>
      <c r="BH39" s="128">
        <f t="shared" si="43"/>
        <v>0</v>
      </c>
      <c r="BI39" s="129">
        <f t="shared" si="43"/>
        <v>0</v>
      </c>
      <c r="BJ39" s="78"/>
      <c r="BK39" s="127">
        <f t="shared" si="44"/>
        <v>0</v>
      </c>
      <c r="BL39" s="128">
        <f t="shared" si="45"/>
        <v>0</v>
      </c>
      <c r="BM39" s="128">
        <f t="shared" si="45"/>
        <v>0</v>
      </c>
      <c r="BN39" s="129">
        <f t="shared" si="45"/>
        <v>0</v>
      </c>
    </row>
    <row r="40" spans="1:66" s="107" customFormat="1" x14ac:dyDescent="0.35">
      <c r="A40" s="102">
        <v>3.4</v>
      </c>
      <c r="B40" s="104"/>
      <c r="C40" s="130"/>
      <c r="D40" s="133"/>
      <c r="E40" s="126"/>
      <c r="G40" s="126">
        <f t="shared" ref="G40:S40" si="46">SUM(G41:G43)</f>
        <v>0</v>
      </c>
      <c r="H40" s="126">
        <f t="shared" si="46"/>
        <v>0</v>
      </c>
      <c r="I40" s="126">
        <f t="shared" si="46"/>
        <v>0</v>
      </c>
      <c r="J40" s="121">
        <f t="shared" si="46"/>
        <v>0</v>
      </c>
      <c r="K40" s="132">
        <f t="shared" si="46"/>
        <v>0</v>
      </c>
      <c r="L40" s="126">
        <f t="shared" si="46"/>
        <v>0</v>
      </c>
      <c r="M40" s="126">
        <f t="shared" si="46"/>
        <v>0</v>
      </c>
      <c r="N40" s="121">
        <f t="shared" si="46"/>
        <v>0</v>
      </c>
      <c r="O40" s="123"/>
      <c r="P40" s="132">
        <f t="shared" si="46"/>
        <v>0</v>
      </c>
      <c r="Q40" s="126">
        <f t="shared" si="46"/>
        <v>0</v>
      </c>
      <c r="R40" s="126">
        <f t="shared" si="46"/>
        <v>0</v>
      </c>
      <c r="S40" s="121">
        <f t="shared" si="46"/>
        <v>0</v>
      </c>
      <c r="T40" s="123"/>
      <c r="U40" s="78"/>
      <c r="V40" s="133"/>
      <c r="Y40" s="126">
        <f t="shared" ref="Y40:AK40" si="47">SUM(Y41:Y43)</f>
        <v>0</v>
      </c>
      <c r="Z40" s="126">
        <f t="shared" si="47"/>
        <v>0</v>
      </c>
      <c r="AA40" s="126">
        <f t="shared" si="47"/>
        <v>0</v>
      </c>
      <c r="AB40" s="121">
        <f t="shared" si="47"/>
        <v>0</v>
      </c>
      <c r="AC40" s="132">
        <f t="shared" si="47"/>
        <v>0</v>
      </c>
      <c r="AD40" s="126">
        <f t="shared" si="47"/>
        <v>0</v>
      </c>
      <c r="AE40" s="126">
        <f t="shared" si="47"/>
        <v>0</v>
      </c>
      <c r="AF40" s="121">
        <f t="shared" si="47"/>
        <v>0</v>
      </c>
      <c r="AG40" s="126"/>
      <c r="AH40" s="132">
        <f t="shared" si="47"/>
        <v>0</v>
      </c>
      <c r="AI40" s="126">
        <f t="shared" si="47"/>
        <v>0</v>
      </c>
      <c r="AJ40" s="126">
        <f t="shared" si="47"/>
        <v>0</v>
      </c>
      <c r="AK40" s="121">
        <f t="shared" si="47"/>
        <v>0</v>
      </c>
      <c r="AL40" s="123"/>
      <c r="AM40" s="78"/>
      <c r="AN40" s="133"/>
      <c r="AQ40" s="126">
        <f t="shared" ref="AQ40:BC40" si="48">SUM(AQ41:AQ43)</f>
        <v>0</v>
      </c>
      <c r="AR40" s="126">
        <f t="shared" si="48"/>
        <v>0</v>
      </c>
      <c r="AS40" s="126">
        <f t="shared" si="48"/>
        <v>0</v>
      </c>
      <c r="AT40" s="121">
        <f t="shared" si="48"/>
        <v>0</v>
      </c>
      <c r="AU40" s="132">
        <f t="shared" si="48"/>
        <v>0</v>
      </c>
      <c r="AV40" s="126">
        <f t="shared" si="48"/>
        <v>0</v>
      </c>
      <c r="AW40" s="126">
        <f t="shared" si="48"/>
        <v>0</v>
      </c>
      <c r="AX40" s="121">
        <f t="shared" si="48"/>
        <v>0</v>
      </c>
      <c r="AY40" s="126"/>
      <c r="AZ40" s="132">
        <f t="shared" si="48"/>
        <v>0</v>
      </c>
      <c r="BA40" s="126">
        <f t="shared" si="48"/>
        <v>0</v>
      </c>
      <c r="BB40" s="126">
        <f t="shared" si="48"/>
        <v>0</v>
      </c>
      <c r="BC40" s="121">
        <f t="shared" si="48"/>
        <v>0</v>
      </c>
      <c r="BD40" s="123"/>
      <c r="BE40" s="78"/>
      <c r="BF40" s="127">
        <f>SUM(BF41:BF43)</f>
        <v>0</v>
      </c>
      <c r="BG40" s="128">
        <f>SUM(BG41:BG43)</f>
        <v>0</v>
      </c>
      <c r="BH40" s="128">
        <f>SUM(BH41:BH43)</f>
        <v>0</v>
      </c>
      <c r="BI40" s="121">
        <f>SUM(BI41:BI43)</f>
        <v>0</v>
      </c>
      <c r="BJ40" s="78"/>
      <c r="BK40" s="132">
        <f>SUM(BK41:BK43)</f>
        <v>0</v>
      </c>
      <c r="BL40" s="126">
        <f>SUM(BL41:BL43)</f>
        <v>0</v>
      </c>
      <c r="BM40" s="126">
        <f>SUM(BM41:BM43)</f>
        <v>0</v>
      </c>
      <c r="BN40" s="121">
        <f>SUM(BN41:BN43)</f>
        <v>0</v>
      </c>
    </row>
    <row r="41" spans="1:66" x14ac:dyDescent="0.35">
      <c r="A41" s="102"/>
      <c r="B41" s="103"/>
      <c r="C41" s="117"/>
      <c r="D41" s="138"/>
      <c r="E41" s="136"/>
      <c r="F41" s="134"/>
      <c r="G41" s="135"/>
      <c r="H41" s="136"/>
      <c r="I41" s="136"/>
      <c r="J41" s="121">
        <f>SUM(G41:I41)</f>
        <v>0</v>
      </c>
      <c r="K41" s="137"/>
      <c r="L41" s="136"/>
      <c r="M41" s="136"/>
      <c r="N41" s="121">
        <f>SUM(K41:M41)</f>
        <v>0</v>
      </c>
      <c r="O41" s="123"/>
      <c r="P41" s="137"/>
      <c r="Q41" s="136"/>
      <c r="R41" s="136"/>
      <c r="S41" s="121">
        <f>SUM(P41:R41)</f>
        <v>0</v>
      </c>
      <c r="T41" s="123"/>
      <c r="U41" s="78"/>
      <c r="V41" s="138"/>
      <c r="W41" s="134"/>
      <c r="X41" s="134"/>
      <c r="Y41" s="135"/>
      <c r="Z41" s="136"/>
      <c r="AA41" s="136"/>
      <c r="AB41" s="121">
        <f>SUM(Y41:AA41)</f>
        <v>0</v>
      </c>
      <c r="AC41" s="137"/>
      <c r="AD41" s="136"/>
      <c r="AE41" s="136"/>
      <c r="AF41" s="121">
        <f>SUM(AC41:AE41)</f>
        <v>0</v>
      </c>
      <c r="AG41" s="126"/>
      <c r="AH41" s="137"/>
      <c r="AI41" s="136"/>
      <c r="AJ41" s="136"/>
      <c r="AK41" s="121">
        <f>SUM(AH41:AJ41)</f>
        <v>0</v>
      </c>
      <c r="AL41" s="123"/>
      <c r="AM41" s="78"/>
      <c r="AN41" s="138"/>
      <c r="AO41" s="134"/>
      <c r="AP41" s="134"/>
      <c r="AQ41" s="135"/>
      <c r="AR41" s="136"/>
      <c r="AS41" s="136"/>
      <c r="AT41" s="121">
        <f>SUM(AQ41:AS41)</f>
        <v>0</v>
      </c>
      <c r="AU41" s="137"/>
      <c r="AV41" s="136"/>
      <c r="AW41" s="136"/>
      <c r="AX41" s="121">
        <f>SUM(AU41:AW41)</f>
        <v>0</v>
      </c>
      <c r="AY41" s="126"/>
      <c r="AZ41" s="137"/>
      <c r="BA41" s="136"/>
      <c r="BB41" s="136"/>
      <c r="BC41" s="121">
        <f>SUM(AZ41:BB41)</f>
        <v>0</v>
      </c>
      <c r="BD41" s="123"/>
      <c r="BE41" s="78"/>
      <c r="BF41" s="127">
        <f>G41+Y41+AQ41</f>
        <v>0</v>
      </c>
      <c r="BG41" s="128">
        <f>H41+Z41+AR41</f>
        <v>0</v>
      </c>
      <c r="BH41" s="128">
        <f>I41+AA41+AS41</f>
        <v>0</v>
      </c>
      <c r="BI41" s="129">
        <f>J41+AB41+AT41</f>
        <v>0</v>
      </c>
      <c r="BJ41" s="78"/>
      <c r="BK41" s="127">
        <f>P41+AH41+AZ41</f>
        <v>0</v>
      </c>
      <c r="BL41" s="128">
        <f>Q41+AI41+BA41</f>
        <v>0</v>
      </c>
      <c r="BM41" s="128">
        <f>R41+AJ41+BB41</f>
        <v>0</v>
      </c>
      <c r="BN41" s="129">
        <f>S41+AK41+BC41</f>
        <v>0</v>
      </c>
    </row>
    <row r="42" spans="1:66" x14ac:dyDescent="0.35">
      <c r="A42" s="102"/>
      <c r="B42" s="103"/>
      <c r="C42" s="117"/>
      <c r="D42" s="138"/>
      <c r="E42" s="136"/>
      <c r="F42" s="134"/>
      <c r="G42" s="135"/>
      <c r="H42" s="136"/>
      <c r="I42" s="136"/>
      <c r="J42" s="121">
        <f>SUM(G42:I42)</f>
        <v>0</v>
      </c>
      <c r="K42" s="137"/>
      <c r="L42" s="136"/>
      <c r="M42" s="136"/>
      <c r="N42" s="121">
        <f>SUM(K42:M42)</f>
        <v>0</v>
      </c>
      <c r="O42" s="123"/>
      <c r="P42" s="137"/>
      <c r="Q42" s="136"/>
      <c r="R42" s="136"/>
      <c r="S42" s="121">
        <f>SUM(P42:R42)</f>
        <v>0</v>
      </c>
      <c r="T42" s="123"/>
      <c r="U42" s="78"/>
      <c r="V42" s="138"/>
      <c r="W42" s="134"/>
      <c r="X42" s="134"/>
      <c r="Y42" s="135"/>
      <c r="Z42" s="136"/>
      <c r="AA42" s="136"/>
      <c r="AB42" s="121">
        <f>SUM(Y42:AA42)</f>
        <v>0</v>
      </c>
      <c r="AC42" s="137"/>
      <c r="AD42" s="136"/>
      <c r="AE42" s="136"/>
      <c r="AF42" s="121">
        <f>SUM(AC42:AE42)</f>
        <v>0</v>
      </c>
      <c r="AG42" s="126"/>
      <c r="AH42" s="137"/>
      <c r="AI42" s="136"/>
      <c r="AJ42" s="136"/>
      <c r="AK42" s="121">
        <f>SUM(AH42:AJ42)</f>
        <v>0</v>
      </c>
      <c r="AL42" s="123"/>
      <c r="AM42" s="78"/>
      <c r="AN42" s="138"/>
      <c r="AO42" s="134"/>
      <c r="AP42" s="134"/>
      <c r="AQ42" s="135"/>
      <c r="AR42" s="136"/>
      <c r="AS42" s="136"/>
      <c r="AT42" s="121">
        <f>SUM(AQ42:AS42)</f>
        <v>0</v>
      </c>
      <c r="AU42" s="137"/>
      <c r="AV42" s="136"/>
      <c r="AW42" s="136"/>
      <c r="AX42" s="121">
        <f>SUM(AU42:AW42)</f>
        <v>0</v>
      </c>
      <c r="AY42" s="126"/>
      <c r="AZ42" s="137"/>
      <c r="BA42" s="136"/>
      <c r="BB42" s="136"/>
      <c r="BC42" s="121">
        <f>SUM(AZ42:BB42)</f>
        <v>0</v>
      </c>
      <c r="BD42" s="123"/>
      <c r="BE42" s="78"/>
      <c r="BF42" s="127">
        <f t="shared" ref="BF42:BI43" si="49">G42+Y42+AQ42</f>
        <v>0</v>
      </c>
      <c r="BG42" s="128">
        <f t="shared" si="49"/>
        <v>0</v>
      </c>
      <c r="BH42" s="128">
        <f t="shared" si="49"/>
        <v>0</v>
      </c>
      <c r="BI42" s="129">
        <f t="shared" si="49"/>
        <v>0</v>
      </c>
      <c r="BJ42" s="78"/>
      <c r="BK42" s="127">
        <f t="shared" ref="BK42:BK43" si="50">P42+AH42+AZ42</f>
        <v>0</v>
      </c>
      <c r="BL42" s="128">
        <f t="shared" ref="BL42:BN43" si="51">Q42+AI42+BA42</f>
        <v>0</v>
      </c>
      <c r="BM42" s="128">
        <f t="shared" si="51"/>
        <v>0</v>
      </c>
      <c r="BN42" s="129">
        <f t="shared" si="51"/>
        <v>0</v>
      </c>
    </row>
    <row r="43" spans="1:66" x14ac:dyDescent="0.35">
      <c r="A43" s="102"/>
      <c r="B43" s="103"/>
      <c r="C43" s="117"/>
      <c r="D43" s="138"/>
      <c r="E43" s="136"/>
      <c r="F43" s="134"/>
      <c r="G43" s="135"/>
      <c r="H43" s="136"/>
      <c r="I43" s="136"/>
      <c r="J43" s="121">
        <f>SUM(G43:I43)</f>
        <v>0</v>
      </c>
      <c r="K43" s="137"/>
      <c r="L43" s="136"/>
      <c r="M43" s="136"/>
      <c r="N43" s="121">
        <f>SUM(K43:M43)</f>
        <v>0</v>
      </c>
      <c r="O43" s="123"/>
      <c r="P43" s="137"/>
      <c r="Q43" s="136"/>
      <c r="R43" s="136"/>
      <c r="S43" s="121">
        <f>SUM(P43:R43)</f>
        <v>0</v>
      </c>
      <c r="T43" s="123"/>
      <c r="U43" s="78"/>
      <c r="V43" s="138"/>
      <c r="W43" s="134"/>
      <c r="X43" s="134"/>
      <c r="Y43" s="135"/>
      <c r="Z43" s="136"/>
      <c r="AA43" s="136"/>
      <c r="AB43" s="121">
        <f>SUM(Y43:AA43)</f>
        <v>0</v>
      </c>
      <c r="AC43" s="137"/>
      <c r="AD43" s="136"/>
      <c r="AE43" s="136"/>
      <c r="AF43" s="121">
        <f>SUM(AC43:AE43)</f>
        <v>0</v>
      </c>
      <c r="AG43" s="126"/>
      <c r="AH43" s="137"/>
      <c r="AI43" s="136"/>
      <c r="AJ43" s="136"/>
      <c r="AK43" s="121">
        <f>SUM(AH43:AJ43)</f>
        <v>0</v>
      </c>
      <c r="AL43" s="123"/>
      <c r="AM43" s="78"/>
      <c r="AN43" s="138"/>
      <c r="AO43" s="134"/>
      <c r="AP43" s="134"/>
      <c r="AQ43" s="135"/>
      <c r="AR43" s="136"/>
      <c r="AS43" s="136"/>
      <c r="AT43" s="121">
        <f>SUM(AQ43:AS43)</f>
        <v>0</v>
      </c>
      <c r="AU43" s="137"/>
      <c r="AV43" s="136"/>
      <c r="AW43" s="136"/>
      <c r="AX43" s="121">
        <f>SUM(AU43:AW43)</f>
        <v>0</v>
      </c>
      <c r="AY43" s="126"/>
      <c r="AZ43" s="137"/>
      <c r="BA43" s="136"/>
      <c r="BB43" s="136"/>
      <c r="BC43" s="121">
        <f>SUM(AZ43:BB43)</f>
        <v>0</v>
      </c>
      <c r="BD43" s="123"/>
      <c r="BE43" s="78"/>
      <c r="BF43" s="127">
        <f t="shared" si="49"/>
        <v>0</v>
      </c>
      <c r="BG43" s="128">
        <f t="shared" si="49"/>
        <v>0</v>
      </c>
      <c r="BH43" s="128">
        <f t="shared" si="49"/>
        <v>0</v>
      </c>
      <c r="BI43" s="129">
        <f t="shared" si="49"/>
        <v>0</v>
      </c>
      <c r="BJ43" s="78"/>
      <c r="BK43" s="127">
        <f t="shared" si="50"/>
        <v>0</v>
      </c>
      <c r="BL43" s="128">
        <f t="shared" si="51"/>
        <v>0</v>
      </c>
      <c r="BM43" s="128">
        <f t="shared" si="51"/>
        <v>0</v>
      </c>
      <c r="BN43" s="129">
        <f t="shared" si="51"/>
        <v>0</v>
      </c>
    </row>
    <row r="44" spans="1:66" x14ac:dyDescent="0.35">
      <c r="A44" s="102"/>
      <c r="B44" s="103"/>
      <c r="D44" s="105"/>
      <c r="G44" s="139"/>
      <c r="H44" s="139"/>
      <c r="I44" s="139"/>
      <c r="J44" s="121"/>
      <c r="K44" s="140"/>
      <c r="L44" s="139"/>
      <c r="M44" s="139"/>
      <c r="N44" s="121"/>
      <c r="O44" s="123"/>
      <c r="P44" s="140"/>
      <c r="Q44" s="139"/>
      <c r="R44" s="139"/>
      <c r="S44" s="121"/>
      <c r="T44" s="123"/>
      <c r="U44" s="78"/>
      <c r="V44" s="105"/>
      <c r="Y44" s="139"/>
      <c r="Z44" s="139"/>
      <c r="AA44" s="139"/>
      <c r="AB44" s="121"/>
      <c r="AC44" s="140"/>
      <c r="AD44" s="139"/>
      <c r="AE44" s="139"/>
      <c r="AF44" s="121"/>
      <c r="AG44" s="126"/>
      <c r="AH44" s="140"/>
      <c r="AI44" s="139"/>
      <c r="AJ44" s="139"/>
      <c r="AK44" s="121"/>
      <c r="AL44" s="123"/>
      <c r="AM44" s="78"/>
      <c r="AN44" s="105"/>
      <c r="AQ44" s="139"/>
      <c r="AR44" s="139"/>
      <c r="AS44" s="139"/>
      <c r="AT44" s="121"/>
      <c r="AU44" s="140"/>
      <c r="AV44" s="139"/>
      <c r="AW44" s="139"/>
      <c r="AX44" s="121"/>
      <c r="AY44" s="126"/>
      <c r="AZ44" s="140"/>
      <c r="BA44" s="139"/>
      <c r="BB44" s="139"/>
      <c r="BC44" s="121"/>
      <c r="BD44" s="123"/>
      <c r="BE44" s="78"/>
      <c r="BF44" s="140"/>
      <c r="BG44" s="139"/>
      <c r="BH44" s="139"/>
      <c r="BI44" s="121"/>
      <c r="BJ44" s="78"/>
      <c r="BK44" s="140"/>
      <c r="BL44" s="139"/>
      <c r="BM44" s="139"/>
      <c r="BN44" s="121"/>
    </row>
    <row r="45" spans="1:66" x14ac:dyDescent="0.35">
      <c r="A45" s="108">
        <v>4</v>
      </c>
      <c r="B45" s="109" t="s">
        <v>103</v>
      </c>
      <c r="C45" s="110"/>
      <c r="D45" s="115"/>
      <c r="E45" s="111"/>
      <c r="F45" s="110"/>
      <c r="G45" s="111">
        <f t="shared" ref="G45:S45" si="52">G46+G47+G48+G52</f>
        <v>0</v>
      </c>
      <c r="H45" s="111">
        <f t="shared" si="52"/>
        <v>0</v>
      </c>
      <c r="I45" s="111">
        <f t="shared" si="52"/>
        <v>0</v>
      </c>
      <c r="J45" s="112">
        <f t="shared" si="52"/>
        <v>0</v>
      </c>
      <c r="K45" s="113">
        <f t="shared" si="52"/>
        <v>0</v>
      </c>
      <c r="L45" s="111">
        <f t="shared" si="52"/>
        <v>0</v>
      </c>
      <c r="M45" s="111">
        <f t="shared" si="52"/>
        <v>0</v>
      </c>
      <c r="N45" s="112">
        <f t="shared" si="52"/>
        <v>0</v>
      </c>
      <c r="O45" s="114"/>
      <c r="P45" s="113">
        <f t="shared" si="52"/>
        <v>0</v>
      </c>
      <c r="Q45" s="111">
        <f t="shared" si="52"/>
        <v>0</v>
      </c>
      <c r="R45" s="111">
        <f t="shared" si="52"/>
        <v>0</v>
      </c>
      <c r="S45" s="112">
        <f t="shared" si="52"/>
        <v>0</v>
      </c>
      <c r="T45" s="114"/>
      <c r="U45" s="78"/>
      <c r="V45" s="115"/>
      <c r="W45" s="110"/>
      <c r="X45" s="110"/>
      <c r="Y45" s="111">
        <f t="shared" ref="Y45:AK45" si="53">Y46+Y47+Y48+Y52</f>
        <v>0</v>
      </c>
      <c r="Z45" s="111">
        <f t="shared" si="53"/>
        <v>0</v>
      </c>
      <c r="AA45" s="111">
        <f t="shared" si="53"/>
        <v>0</v>
      </c>
      <c r="AB45" s="112">
        <f t="shared" si="53"/>
        <v>0</v>
      </c>
      <c r="AC45" s="113">
        <f t="shared" si="53"/>
        <v>0</v>
      </c>
      <c r="AD45" s="111">
        <f t="shared" si="53"/>
        <v>0</v>
      </c>
      <c r="AE45" s="111">
        <f t="shared" si="53"/>
        <v>0</v>
      </c>
      <c r="AF45" s="112">
        <f t="shared" si="53"/>
        <v>0</v>
      </c>
      <c r="AG45" s="111"/>
      <c r="AH45" s="113">
        <f t="shared" si="53"/>
        <v>0</v>
      </c>
      <c r="AI45" s="111">
        <f t="shared" si="53"/>
        <v>0</v>
      </c>
      <c r="AJ45" s="111">
        <f t="shared" si="53"/>
        <v>0</v>
      </c>
      <c r="AK45" s="112">
        <f t="shared" si="53"/>
        <v>0</v>
      </c>
      <c r="AL45" s="114"/>
      <c r="AM45" s="78"/>
      <c r="AN45" s="115"/>
      <c r="AO45" s="110"/>
      <c r="AP45" s="110"/>
      <c r="AQ45" s="111">
        <f t="shared" ref="AQ45:BC45" si="54">AQ46+AQ47+AQ48+AQ52</f>
        <v>0</v>
      </c>
      <c r="AR45" s="111">
        <f t="shared" si="54"/>
        <v>0</v>
      </c>
      <c r="AS45" s="111">
        <f t="shared" si="54"/>
        <v>0</v>
      </c>
      <c r="AT45" s="112">
        <f t="shared" si="54"/>
        <v>0</v>
      </c>
      <c r="AU45" s="113">
        <f t="shared" si="54"/>
        <v>0</v>
      </c>
      <c r="AV45" s="111">
        <f t="shared" si="54"/>
        <v>0</v>
      </c>
      <c r="AW45" s="111">
        <f t="shared" si="54"/>
        <v>0</v>
      </c>
      <c r="AX45" s="112">
        <f t="shared" si="54"/>
        <v>0</v>
      </c>
      <c r="AY45" s="111"/>
      <c r="AZ45" s="113">
        <f t="shared" si="54"/>
        <v>0</v>
      </c>
      <c r="BA45" s="111">
        <f t="shared" si="54"/>
        <v>0</v>
      </c>
      <c r="BB45" s="111">
        <f t="shared" si="54"/>
        <v>0</v>
      </c>
      <c r="BC45" s="112">
        <f t="shared" si="54"/>
        <v>0</v>
      </c>
      <c r="BD45" s="114"/>
      <c r="BE45" s="78"/>
      <c r="BF45" s="113">
        <f>BF46+BF47+BF48+BF52</f>
        <v>0</v>
      </c>
      <c r="BG45" s="111">
        <f>BG46+BG47+BG48+BG52</f>
        <v>0</v>
      </c>
      <c r="BH45" s="111">
        <f>BH46+BH47+BH48+BH52</f>
        <v>0</v>
      </c>
      <c r="BI45" s="112">
        <f>BI46+BI47+BI48+BI52</f>
        <v>0</v>
      </c>
      <c r="BJ45" s="78"/>
      <c r="BK45" s="113">
        <f>BK46+BK47+BK48+BK52</f>
        <v>0</v>
      </c>
      <c r="BL45" s="111">
        <f>BL46+BL47+BL48+BL52</f>
        <v>0</v>
      </c>
      <c r="BM45" s="111">
        <f>BM46+BM47+BM48+BM52</f>
        <v>0</v>
      </c>
      <c r="BN45" s="112">
        <f>BN46+BN47+BN48+BN52</f>
        <v>0</v>
      </c>
    </row>
    <row r="46" spans="1:66" s="107" customFormat="1" x14ac:dyDescent="0.35">
      <c r="A46" s="102">
        <v>4.0999999999999996</v>
      </c>
      <c r="B46" s="104"/>
      <c r="C46" s="117"/>
      <c r="D46" s="124"/>
      <c r="E46" s="120"/>
      <c r="F46" s="118"/>
      <c r="G46" s="119"/>
      <c r="H46" s="120"/>
      <c r="I46" s="120"/>
      <c r="J46" s="121">
        <f>SUM(G46:I46)</f>
        <v>0</v>
      </c>
      <c r="K46" s="122"/>
      <c r="L46" s="120"/>
      <c r="M46" s="120"/>
      <c r="N46" s="121">
        <f>SUM(K46:M46)</f>
        <v>0</v>
      </c>
      <c r="O46" s="123"/>
      <c r="P46" s="122"/>
      <c r="Q46" s="120"/>
      <c r="R46" s="120"/>
      <c r="S46" s="121">
        <f>SUM(P46:R46)</f>
        <v>0</v>
      </c>
      <c r="T46" s="123"/>
      <c r="U46" s="78"/>
      <c r="V46" s="124"/>
      <c r="W46" s="118"/>
      <c r="X46" s="118"/>
      <c r="Y46" s="119"/>
      <c r="Z46" s="120"/>
      <c r="AA46" s="120"/>
      <c r="AB46" s="121">
        <f>SUM(Y46:AA46)</f>
        <v>0</v>
      </c>
      <c r="AC46" s="122"/>
      <c r="AD46" s="120"/>
      <c r="AE46" s="120"/>
      <c r="AF46" s="121">
        <f>SUM(AC46:AE46)</f>
        <v>0</v>
      </c>
      <c r="AG46" s="126"/>
      <c r="AH46" s="122"/>
      <c r="AI46" s="120"/>
      <c r="AJ46" s="120"/>
      <c r="AK46" s="121">
        <f>SUM(AH46:AJ46)</f>
        <v>0</v>
      </c>
      <c r="AL46" s="123"/>
      <c r="AM46" s="78"/>
      <c r="AN46" s="124"/>
      <c r="AO46" s="118"/>
      <c r="AP46" s="118"/>
      <c r="AQ46" s="119"/>
      <c r="AR46" s="120"/>
      <c r="AS46" s="120"/>
      <c r="AT46" s="121">
        <f>SUM(AQ46:AS46)</f>
        <v>0</v>
      </c>
      <c r="AU46" s="122"/>
      <c r="AV46" s="120"/>
      <c r="AW46" s="120"/>
      <c r="AX46" s="121">
        <f>SUM(AU46:AW46)</f>
        <v>0</v>
      </c>
      <c r="AY46" s="126"/>
      <c r="AZ46" s="122"/>
      <c r="BA46" s="120"/>
      <c r="BB46" s="120"/>
      <c r="BC46" s="121">
        <f>SUM(AZ46:BB46)</f>
        <v>0</v>
      </c>
      <c r="BD46" s="123"/>
      <c r="BE46" s="78"/>
      <c r="BF46" s="127">
        <f>G46+Y46+AQ46</f>
        <v>0</v>
      </c>
      <c r="BG46" s="128">
        <f>H46+Z46+AR46</f>
        <v>0</v>
      </c>
      <c r="BH46" s="128">
        <f>I46+AA46+AS46</f>
        <v>0</v>
      </c>
      <c r="BI46" s="129">
        <f>J46+AB46+AT46</f>
        <v>0</v>
      </c>
      <c r="BJ46" s="78"/>
      <c r="BK46" s="127">
        <f t="shared" ref="BK46:BN47" si="55">P46+AH46+AZ46</f>
        <v>0</v>
      </c>
      <c r="BL46" s="128">
        <f t="shared" si="55"/>
        <v>0</v>
      </c>
      <c r="BM46" s="128">
        <f t="shared" si="55"/>
        <v>0</v>
      </c>
      <c r="BN46" s="129">
        <f t="shared" si="55"/>
        <v>0</v>
      </c>
    </row>
    <row r="47" spans="1:66" s="107" customFormat="1" x14ac:dyDescent="0.35">
      <c r="A47" s="102">
        <v>4.2</v>
      </c>
      <c r="B47" s="104"/>
      <c r="C47" s="117"/>
      <c r="D47" s="124"/>
      <c r="E47" s="120"/>
      <c r="F47" s="118"/>
      <c r="G47" s="119"/>
      <c r="H47" s="120"/>
      <c r="I47" s="120"/>
      <c r="J47" s="121">
        <f>SUM(G47:I47)</f>
        <v>0</v>
      </c>
      <c r="K47" s="122"/>
      <c r="L47" s="120"/>
      <c r="M47" s="120"/>
      <c r="N47" s="121">
        <f>SUM(K47:M47)</f>
        <v>0</v>
      </c>
      <c r="O47" s="123"/>
      <c r="P47" s="122"/>
      <c r="Q47" s="120"/>
      <c r="R47" s="120"/>
      <c r="S47" s="121">
        <f>SUM(P47:R47)</f>
        <v>0</v>
      </c>
      <c r="T47" s="123"/>
      <c r="U47" s="78"/>
      <c r="V47" s="124"/>
      <c r="W47" s="118"/>
      <c r="X47" s="118"/>
      <c r="Y47" s="119"/>
      <c r="Z47" s="120"/>
      <c r="AA47" s="120"/>
      <c r="AB47" s="121">
        <f>SUM(Y47:AA47)</f>
        <v>0</v>
      </c>
      <c r="AC47" s="122"/>
      <c r="AD47" s="120"/>
      <c r="AE47" s="120"/>
      <c r="AF47" s="121">
        <f>SUM(AC47:AE47)</f>
        <v>0</v>
      </c>
      <c r="AG47" s="126"/>
      <c r="AH47" s="122"/>
      <c r="AI47" s="120"/>
      <c r="AJ47" s="120"/>
      <c r="AK47" s="121">
        <f>SUM(AH47:AJ47)</f>
        <v>0</v>
      </c>
      <c r="AL47" s="123"/>
      <c r="AM47" s="78"/>
      <c r="AN47" s="124"/>
      <c r="AO47" s="118"/>
      <c r="AP47" s="118"/>
      <c r="AQ47" s="119"/>
      <c r="AR47" s="120"/>
      <c r="AS47" s="120"/>
      <c r="AT47" s="121">
        <f>SUM(AQ47:AS47)</f>
        <v>0</v>
      </c>
      <c r="AU47" s="122"/>
      <c r="AV47" s="120"/>
      <c r="AW47" s="120"/>
      <c r="AX47" s="121">
        <f>SUM(AU47:AW47)</f>
        <v>0</v>
      </c>
      <c r="AY47" s="126"/>
      <c r="AZ47" s="122"/>
      <c r="BA47" s="120"/>
      <c r="BB47" s="120"/>
      <c r="BC47" s="121">
        <f>SUM(AZ47:BB47)</f>
        <v>0</v>
      </c>
      <c r="BD47" s="123"/>
      <c r="BE47" s="78"/>
      <c r="BF47" s="127">
        <f>G47+Y47+AQ47</f>
        <v>0</v>
      </c>
      <c r="BG47" s="128">
        <f t="shared" ref="BG47:BI47" si="56">H47+Z47+AR47</f>
        <v>0</v>
      </c>
      <c r="BH47" s="128">
        <f t="shared" si="56"/>
        <v>0</v>
      </c>
      <c r="BI47" s="129">
        <f t="shared" si="56"/>
        <v>0</v>
      </c>
      <c r="BJ47" s="78"/>
      <c r="BK47" s="127">
        <f t="shared" si="55"/>
        <v>0</v>
      </c>
      <c r="BL47" s="128">
        <f t="shared" si="55"/>
        <v>0</v>
      </c>
      <c r="BM47" s="128">
        <f t="shared" si="55"/>
        <v>0</v>
      </c>
      <c r="BN47" s="129">
        <f t="shared" si="55"/>
        <v>0</v>
      </c>
    </row>
    <row r="48" spans="1:66" s="107" customFormat="1" x14ac:dyDescent="0.35">
      <c r="A48" s="102">
        <v>4.3</v>
      </c>
      <c r="B48" s="104"/>
      <c r="C48" s="130"/>
      <c r="D48" s="133"/>
      <c r="E48" s="126"/>
      <c r="G48" s="126">
        <f t="shared" ref="G48:S48" si="57">SUM(G49:G51)</f>
        <v>0</v>
      </c>
      <c r="H48" s="126">
        <f t="shared" si="57"/>
        <v>0</v>
      </c>
      <c r="I48" s="126">
        <f t="shared" si="57"/>
        <v>0</v>
      </c>
      <c r="J48" s="121">
        <f t="shared" si="57"/>
        <v>0</v>
      </c>
      <c r="K48" s="132">
        <f t="shared" si="57"/>
        <v>0</v>
      </c>
      <c r="L48" s="126">
        <f t="shared" si="57"/>
        <v>0</v>
      </c>
      <c r="M48" s="126">
        <f t="shared" si="57"/>
        <v>0</v>
      </c>
      <c r="N48" s="121">
        <f t="shared" si="57"/>
        <v>0</v>
      </c>
      <c r="O48" s="123"/>
      <c r="P48" s="132">
        <f t="shared" si="57"/>
        <v>0</v>
      </c>
      <c r="Q48" s="126">
        <f t="shared" si="57"/>
        <v>0</v>
      </c>
      <c r="R48" s="126">
        <f t="shared" si="57"/>
        <v>0</v>
      </c>
      <c r="S48" s="121">
        <f t="shared" si="57"/>
        <v>0</v>
      </c>
      <c r="T48" s="123"/>
      <c r="U48" s="78"/>
      <c r="V48" s="133"/>
      <c r="Y48" s="126">
        <f t="shared" ref="Y48:AK48" si="58">SUM(Y49:Y51)</f>
        <v>0</v>
      </c>
      <c r="Z48" s="126">
        <f t="shared" si="58"/>
        <v>0</v>
      </c>
      <c r="AA48" s="126">
        <f t="shared" si="58"/>
        <v>0</v>
      </c>
      <c r="AB48" s="121">
        <f t="shared" si="58"/>
        <v>0</v>
      </c>
      <c r="AC48" s="132">
        <f t="shared" si="58"/>
        <v>0</v>
      </c>
      <c r="AD48" s="126">
        <f t="shared" si="58"/>
        <v>0</v>
      </c>
      <c r="AE48" s="126">
        <f t="shared" si="58"/>
        <v>0</v>
      </c>
      <c r="AF48" s="121">
        <f t="shared" si="58"/>
        <v>0</v>
      </c>
      <c r="AG48" s="126"/>
      <c r="AH48" s="132">
        <f t="shared" si="58"/>
        <v>0</v>
      </c>
      <c r="AI48" s="126">
        <f t="shared" si="58"/>
        <v>0</v>
      </c>
      <c r="AJ48" s="126">
        <f t="shared" si="58"/>
        <v>0</v>
      </c>
      <c r="AK48" s="121">
        <f t="shared" si="58"/>
        <v>0</v>
      </c>
      <c r="AL48" s="123"/>
      <c r="AM48" s="78"/>
      <c r="AN48" s="133"/>
      <c r="AQ48" s="126">
        <f t="shared" ref="AQ48:BC48" si="59">SUM(AQ49:AQ51)</f>
        <v>0</v>
      </c>
      <c r="AR48" s="126">
        <f t="shared" si="59"/>
        <v>0</v>
      </c>
      <c r="AS48" s="126">
        <f t="shared" si="59"/>
        <v>0</v>
      </c>
      <c r="AT48" s="121">
        <f t="shared" si="59"/>
        <v>0</v>
      </c>
      <c r="AU48" s="132">
        <f t="shared" si="59"/>
        <v>0</v>
      </c>
      <c r="AV48" s="126">
        <f t="shared" si="59"/>
        <v>0</v>
      </c>
      <c r="AW48" s="126">
        <f t="shared" si="59"/>
        <v>0</v>
      </c>
      <c r="AX48" s="121">
        <f t="shared" si="59"/>
        <v>0</v>
      </c>
      <c r="AY48" s="126"/>
      <c r="AZ48" s="132">
        <f t="shared" si="59"/>
        <v>0</v>
      </c>
      <c r="BA48" s="126">
        <f t="shared" si="59"/>
        <v>0</v>
      </c>
      <c r="BB48" s="126">
        <f t="shared" si="59"/>
        <v>0</v>
      </c>
      <c r="BC48" s="121">
        <f t="shared" si="59"/>
        <v>0</v>
      </c>
      <c r="BD48" s="123"/>
      <c r="BE48" s="78"/>
      <c r="BF48" s="127">
        <f>SUM(BF49:BF51)</f>
        <v>0</v>
      </c>
      <c r="BG48" s="128">
        <f>SUM(BG49:BG51)</f>
        <v>0</v>
      </c>
      <c r="BH48" s="128">
        <f>SUM(BH49:BH51)</f>
        <v>0</v>
      </c>
      <c r="BI48" s="121">
        <f>SUM(BI49:BI51)</f>
        <v>0</v>
      </c>
      <c r="BJ48" s="78"/>
      <c r="BK48" s="132">
        <f>SUM(BK49:BK51)</f>
        <v>0</v>
      </c>
      <c r="BL48" s="126">
        <f>SUM(BL49:BL51)</f>
        <v>0</v>
      </c>
      <c r="BM48" s="126">
        <f>SUM(BM49:BM51)</f>
        <v>0</v>
      </c>
      <c r="BN48" s="121">
        <f>SUM(BN49:BN51)</f>
        <v>0</v>
      </c>
    </row>
    <row r="49" spans="1:66" x14ac:dyDescent="0.35">
      <c r="A49" s="102"/>
      <c r="B49" s="103"/>
      <c r="C49" s="117"/>
      <c r="D49" s="138"/>
      <c r="E49" s="136"/>
      <c r="F49" s="134"/>
      <c r="G49" s="135"/>
      <c r="H49" s="136"/>
      <c r="I49" s="136"/>
      <c r="J49" s="121">
        <f>SUM(G49:I49)</f>
        <v>0</v>
      </c>
      <c r="K49" s="137"/>
      <c r="L49" s="136"/>
      <c r="M49" s="136"/>
      <c r="N49" s="121">
        <f>SUM(K49:M49)</f>
        <v>0</v>
      </c>
      <c r="O49" s="123"/>
      <c r="P49" s="137"/>
      <c r="Q49" s="136"/>
      <c r="R49" s="136"/>
      <c r="S49" s="121">
        <f>SUM(P49:R49)</f>
        <v>0</v>
      </c>
      <c r="T49" s="123"/>
      <c r="U49" s="78"/>
      <c r="V49" s="138"/>
      <c r="W49" s="134"/>
      <c r="X49" s="134"/>
      <c r="Y49" s="135"/>
      <c r="Z49" s="136"/>
      <c r="AA49" s="136"/>
      <c r="AB49" s="121">
        <f>SUM(Y49:AA49)</f>
        <v>0</v>
      </c>
      <c r="AC49" s="137"/>
      <c r="AD49" s="136"/>
      <c r="AE49" s="136"/>
      <c r="AF49" s="121">
        <f>SUM(AC49:AE49)</f>
        <v>0</v>
      </c>
      <c r="AG49" s="126"/>
      <c r="AH49" s="137"/>
      <c r="AI49" s="136"/>
      <c r="AJ49" s="136"/>
      <c r="AK49" s="121">
        <f>SUM(AH49:AJ49)</f>
        <v>0</v>
      </c>
      <c r="AL49" s="123"/>
      <c r="AM49" s="78"/>
      <c r="AN49" s="138"/>
      <c r="AO49" s="134"/>
      <c r="AP49" s="134"/>
      <c r="AQ49" s="135"/>
      <c r="AR49" s="136"/>
      <c r="AS49" s="136"/>
      <c r="AT49" s="121">
        <f>SUM(AQ49:AS49)</f>
        <v>0</v>
      </c>
      <c r="AU49" s="137"/>
      <c r="AV49" s="136"/>
      <c r="AW49" s="136"/>
      <c r="AX49" s="121">
        <f>SUM(AU49:AW49)</f>
        <v>0</v>
      </c>
      <c r="AY49" s="126"/>
      <c r="AZ49" s="137"/>
      <c r="BA49" s="136"/>
      <c r="BB49" s="136"/>
      <c r="BC49" s="121">
        <f>SUM(AZ49:BB49)</f>
        <v>0</v>
      </c>
      <c r="BD49" s="123"/>
      <c r="BE49" s="78"/>
      <c r="BF49" s="127">
        <f>G49+Y49+AQ49</f>
        <v>0</v>
      </c>
      <c r="BG49" s="128">
        <f>H49+Z49+AR49</f>
        <v>0</v>
      </c>
      <c r="BH49" s="128">
        <f>I49+AA49+AS49</f>
        <v>0</v>
      </c>
      <c r="BI49" s="129">
        <f>J49+AB49+AT49</f>
        <v>0</v>
      </c>
      <c r="BJ49" s="78"/>
      <c r="BK49" s="127">
        <f>P49+AH49+AZ49</f>
        <v>0</v>
      </c>
      <c r="BL49" s="128">
        <f>Q49+AI49+BA49</f>
        <v>0</v>
      </c>
      <c r="BM49" s="128">
        <f>R49+AJ49+BB49</f>
        <v>0</v>
      </c>
      <c r="BN49" s="129">
        <f>S49+AK49+BC49</f>
        <v>0</v>
      </c>
    </row>
    <row r="50" spans="1:66" x14ac:dyDescent="0.35">
      <c r="A50" s="102"/>
      <c r="B50" s="103"/>
      <c r="C50" s="117"/>
      <c r="D50" s="138"/>
      <c r="E50" s="136"/>
      <c r="F50" s="134"/>
      <c r="G50" s="135"/>
      <c r="H50" s="136"/>
      <c r="I50" s="136"/>
      <c r="J50" s="121">
        <f>SUM(G50:I50)</f>
        <v>0</v>
      </c>
      <c r="K50" s="137"/>
      <c r="L50" s="136"/>
      <c r="M50" s="136"/>
      <c r="N50" s="121">
        <f>SUM(K50:M50)</f>
        <v>0</v>
      </c>
      <c r="O50" s="123"/>
      <c r="P50" s="137"/>
      <c r="Q50" s="136"/>
      <c r="R50" s="136"/>
      <c r="S50" s="121">
        <f>SUM(P50:R50)</f>
        <v>0</v>
      </c>
      <c r="T50" s="123"/>
      <c r="U50" s="78"/>
      <c r="V50" s="138"/>
      <c r="W50" s="134"/>
      <c r="X50" s="134"/>
      <c r="Y50" s="135"/>
      <c r="Z50" s="136"/>
      <c r="AA50" s="136"/>
      <c r="AB50" s="121">
        <f>SUM(Y50:AA50)</f>
        <v>0</v>
      </c>
      <c r="AC50" s="137"/>
      <c r="AD50" s="136"/>
      <c r="AE50" s="136"/>
      <c r="AF50" s="121">
        <f>SUM(AC50:AE50)</f>
        <v>0</v>
      </c>
      <c r="AG50" s="126"/>
      <c r="AH50" s="137"/>
      <c r="AI50" s="136"/>
      <c r="AJ50" s="136"/>
      <c r="AK50" s="121">
        <f>SUM(AH50:AJ50)</f>
        <v>0</v>
      </c>
      <c r="AL50" s="123"/>
      <c r="AM50" s="78"/>
      <c r="AN50" s="138"/>
      <c r="AO50" s="134"/>
      <c r="AP50" s="134"/>
      <c r="AQ50" s="135"/>
      <c r="AR50" s="136"/>
      <c r="AS50" s="136"/>
      <c r="AT50" s="121">
        <f>SUM(AQ50:AS50)</f>
        <v>0</v>
      </c>
      <c r="AU50" s="137"/>
      <c r="AV50" s="136"/>
      <c r="AW50" s="136"/>
      <c r="AX50" s="121">
        <f>SUM(AU50:AW50)</f>
        <v>0</v>
      </c>
      <c r="AY50" s="126"/>
      <c r="AZ50" s="137"/>
      <c r="BA50" s="136"/>
      <c r="BB50" s="136"/>
      <c r="BC50" s="121">
        <f>SUM(AZ50:BB50)</f>
        <v>0</v>
      </c>
      <c r="BD50" s="123"/>
      <c r="BE50" s="78"/>
      <c r="BF50" s="127">
        <f t="shared" ref="BF50:BI51" si="60">G50+Y50+AQ50</f>
        <v>0</v>
      </c>
      <c r="BG50" s="128">
        <f t="shared" si="60"/>
        <v>0</v>
      </c>
      <c r="BH50" s="128">
        <f t="shared" si="60"/>
        <v>0</v>
      </c>
      <c r="BI50" s="129">
        <f t="shared" si="60"/>
        <v>0</v>
      </c>
      <c r="BJ50" s="78"/>
      <c r="BK50" s="127">
        <f t="shared" ref="BK50:BK51" si="61">P50+AH50+AZ50</f>
        <v>0</v>
      </c>
      <c r="BL50" s="128">
        <f t="shared" ref="BL50:BN51" si="62">Q50+AI50+BA50</f>
        <v>0</v>
      </c>
      <c r="BM50" s="128">
        <f t="shared" si="62"/>
        <v>0</v>
      </c>
      <c r="BN50" s="129">
        <f t="shared" si="62"/>
        <v>0</v>
      </c>
    </row>
    <row r="51" spans="1:66" x14ac:dyDescent="0.35">
      <c r="A51" s="102"/>
      <c r="B51" s="103"/>
      <c r="C51" s="117"/>
      <c r="D51" s="138"/>
      <c r="E51" s="136"/>
      <c r="F51" s="134"/>
      <c r="G51" s="135"/>
      <c r="H51" s="136"/>
      <c r="I51" s="136"/>
      <c r="J51" s="121">
        <f>SUM(G51:I51)</f>
        <v>0</v>
      </c>
      <c r="K51" s="137"/>
      <c r="L51" s="136"/>
      <c r="M51" s="136"/>
      <c r="N51" s="121">
        <f>SUM(K51:M51)</f>
        <v>0</v>
      </c>
      <c r="O51" s="123"/>
      <c r="P51" s="137"/>
      <c r="Q51" s="136"/>
      <c r="R51" s="136"/>
      <c r="S51" s="121">
        <f>SUM(P51:R51)</f>
        <v>0</v>
      </c>
      <c r="T51" s="123"/>
      <c r="U51" s="78"/>
      <c r="V51" s="138"/>
      <c r="W51" s="134"/>
      <c r="X51" s="134"/>
      <c r="Y51" s="135"/>
      <c r="Z51" s="136"/>
      <c r="AA51" s="136"/>
      <c r="AB51" s="121">
        <f>SUM(Y51:AA51)</f>
        <v>0</v>
      </c>
      <c r="AC51" s="137"/>
      <c r="AD51" s="136"/>
      <c r="AE51" s="136"/>
      <c r="AF51" s="121">
        <f>SUM(AC51:AE51)</f>
        <v>0</v>
      </c>
      <c r="AG51" s="126"/>
      <c r="AH51" s="137"/>
      <c r="AI51" s="136"/>
      <c r="AJ51" s="136"/>
      <c r="AK51" s="121">
        <f>SUM(AH51:AJ51)</f>
        <v>0</v>
      </c>
      <c r="AL51" s="123"/>
      <c r="AM51" s="78"/>
      <c r="AN51" s="138"/>
      <c r="AO51" s="134"/>
      <c r="AP51" s="134"/>
      <c r="AQ51" s="135"/>
      <c r="AR51" s="136"/>
      <c r="AS51" s="136"/>
      <c r="AT51" s="121">
        <f>SUM(AQ51:AS51)</f>
        <v>0</v>
      </c>
      <c r="AU51" s="137"/>
      <c r="AV51" s="136"/>
      <c r="AW51" s="136"/>
      <c r="AX51" s="121">
        <f>SUM(AU51:AW51)</f>
        <v>0</v>
      </c>
      <c r="AY51" s="126"/>
      <c r="AZ51" s="137"/>
      <c r="BA51" s="136"/>
      <c r="BB51" s="136"/>
      <c r="BC51" s="121">
        <f>SUM(AZ51:BB51)</f>
        <v>0</v>
      </c>
      <c r="BD51" s="123"/>
      <c r="BE51" s="78"/>
      <c r="BF51" s="127">
        <f t="shared" si="60"/>
        <v>0</v>
      </c>
      <c r="BG51" s="128">
        <f t="shared" si="60"/>
        <v>0</v>
      </c>
      <c r="BH51" s="128">
        <f t="shared" si="60"/>
        <v>0</v>
      </c>
      <c r="BI51" s="129">
        <f t="shared" si="60"/>
        <v>0</v>
      </c>
      <c r="BJ51" s="78"/>
      <c r="BK51" s="127">
        <f t="shared" si="61"/>
        <v>0</v>
      </c>
      <c r="BL51" s="128">
        <f t="shared" si="62"/>
        <v>0</v>
      </c>
      <c r="BM51" s="128">
        <f t="shared" si="62"/>
        <v>0</v>
      </c>
      <c r="BN51" s="129">
        <f t="shared" si="62"/>
        <v>0</v>
      </c>
    </row>
    <row r="52" spans="1:66" s="107" customFormat="1" x14ac:dyDescent="0.35">
      <c r="A52" s="102">
        <v>4.4000000000000004</v>
      </c>
      <c r="B52" s="104"/>
      <c r="C52" s="130"/>
      <c r="D52" s="133"/>
      <c r="E52" s="126"/>
      <c r="G52" s="126">
        <f t="shared" ref="G52:S52" si="63">SUM(G53:G55)</f>
        <v>0</v>
      </c>
      <c r="H52" s="126">
        <f t="shared" si="63"/>
        <v>0</v>
      </c>
      <c r="I52" s="126">
        <f t="shared" si="63"/>
        <v>0</v>
      </c>
      <c r="J52" s="121">
        <f t="shared" si="63"/>
        <v>0</v>
      </c>
      <c r="K52" s="132">
        <f t="shared" si="63"/>
        <v>0</v>
      </c>
      <c r="L52" s="126">
        <f t="shared" si="63"/>
        <v>0</v>
      </c>
      <c r="M52" s="126">
        <f t="shared" si="63"/>
        <v>0</v>
      </c>
      <c r="N52" s="121">
        <f t="shared" si="63"/>
        <v>0</v>
      </c>
      <c r="O52" s="123"/>
      <c r="P52" s="132">
        <f t="shared" si="63"/>
        <v>0</v>
      </c>
      <c r="Q52" s="126">
        <f t="shared" si="63"/>
        <v>0</v>
      </c>
      <c r="R52" s="126">
        <f t="shared" si="63"/>
        <v>0</v>
      </c>
      <c r="S52" s="121">
        <f t="shared" si="63"/>
        <v>0</v>
      </c>
      <c r="T52" s="123"/>
      <c r="U52" s="78"/>
      <c r="V52" s="133"/>
      <c r="Y52" s="126">
        <f t="shared" ref="Y52:AK52" si="64">SUM(Y53:Y55)</f>
        <v>0</v>
      </c>
      <c r="Z52" s="126">
        <f t="shared" si="64"/>
        <v>0</v>
      </c>
      <c r="AA52" s="126">
        <f t="shared" si="64"/>
        <v>0</v>
      </c>
      <c r="AB52" s="121">
        <f t="shared" si="64"/>
        <v>0</v>
      </c>
      <c r="AC52" s="132">
        <f t="shared" si="64"/>
        <v>0</v>
      </c>
      <c r="AD52" s="126">
        <f t="shared" si="64"/>
        <v>0</v>
      </c>
      <c r="AE52" s="126">
        <f t="shared" si="64"/>
        <v>0</v>
      </c>
      <c r="AF52" s="121">
        <f t="shared" si="64"/>
        <v>0</v>
      </c>
      <c r="AG52" s="126"/>
      <c r="AH52" s="132">
        <f t="shared" si="64"/>
        <v>0</v>
      </c>
      <c r="AI52" s="126">
        <f t="shared" si="64"/>
        <v>0</v>
      </c>
      <c r="AJ52" s="126">
        <f t="shared" si="64"/>
        <v>0</v>
      </c>
      <c r="AK52" s="121">
        <f t="shared" si="64"/>
        <v>0</v>
      </c>
      <c r="AL52" s="123"/>
      <c r="AM52" s="78"/>
      <c r="AN52" s="133"/>
      <c r="AQ52" s="126">
        <f t="shared" ref="AQ52:BC52" si="65">SUM(AQ53:AQ55)</f>
        <v>0</v>
      </c>
      <c r="AR52" s="126">
        <f t="shared" si="65"/>
        <v>0</v>
      </c>
      <c r="AS52" s="126">
        <f t="shared" si="65"/>
        <v>0</v>
      </c>
      <c r="AT52" s="121">
        <f t="shared" si="65"/>
        <v>0</v>
      </c>
      <c r="AU52" s="132">
        <f t="shared" si="65"/>
        <v>0</v>
      </c>
      <c r="AV52" s="126">
        <f t="shared" si="65"/>
        <v>0</v>
      </c>
      <c r="AW52" s="126">
        <f t="shared" si="65"/>
        <v>0</v>
      </c>
      <c r="AX52" s="121">
        <f t="shared" si="65"/>
        <v>0</v>
      </c>
      <c r="AY52" s="126"/>
      <c r="AZ52" s="132">
        <f t="shared" si="65"/>
        <v>0</v>
      </c>
      <c r="BA52" s="126">
        <f t="shared" si="65"/>
        <v>0</v>
      </c>
      <c r="BB52" s="126">
        <f t="shared" si="65"/>
        <v>0</v>
      </c>
      <c r="BC52" s="121">
        <f t="shared" si="65"/>
        <v>0</v>
      </c>
      <c r="BD52" s="123"/>
      <c r="BE52" s="78"/>
      <c r="BF52" s="127">
        <f>SUM(BF53:BF55)</f>
        <v>0</v>
      </c>
      <c r="BG52" s="128">
        <f>SUM(BG53:BG55)</f>
        <v>0</v>
      </c>
      <c r="BH52" s="128">
        <f>SUM(BH53:BH55)</f>
        <v>0</v>
      </c>
      <c r="BI52" s="121">
        <f>SUM(BI53:BI55)</f>
        <v>0</v>
      </c>
      <c r="BJ52" s="78"/>
      <c r="BK52" s="132">
        <f>SUM(BK53:BK55)</f>
        <v>0</v>
      </c>
      <c r="BL52" s="126">
        <f>SUM(BL53:BL55)</f>
        <v>0</v>
      </c>
      <c r="BM52" s="126">
        <f>SUM(BM53:BM55)</f>
        <v>0</v>
      </c>
      <c r="BN52" s="121">
        <f>SUM(BN53:BN55)</f>
        <v>0</v>
      </c>
    </row>
    <row r="53" spans="1:66" x14ac:dyDescent="0.35">
      <c r="A53" s="102"/>
      <c r="B53" s="103"/>
      <c r="C53" s="117"/>
      <c r="D53" s="138"/>
      <c r="E53" s="136"/>
      <c r="F53" s="134"/>
      <c r="G53" s="135"/>
      <c r="H53" s="136"/>
      <c r="I53" s="136"/>
      <c r="J53" s="121">
        <f>SUM(G53:I53)</f>
        <v>0</v>
      </c>
      <c r="K53" s="137"/>
      <c r="L53" s="136"/>
      <c r="M53" s="136"/>
      <c r="N53" s="121">
        <f>SUM(K53:M53)</f>
        <v>0</v>
      </c>
      <c r="O53" s="123"/>
      <c r="P53" s="137"/>
      <c r="Q53" s="136"/>
      <c r="R53" s="136"/>
      <c r="S53" s="121">
        <f>SUM(P53:R53)</f>
        <v>0</v>
      </c>
      <c r="T53" s="123"/>
      <c r="U53" s="78"/>
      <c r="V53" s="138"/>
      <c r="W53" s="134"/>
      <c r="X53" s="134"/>
      <c r="Y53" s="135"/>
      <c r="Z53" s="136"/>
      <c r="AA53" s="136"/>
      <c r="AB53" s="121">
        <f>SUM(Y53:AA53)</f>
        <v>0</v>
      </c>
      <c r="AC53" s="137"/>
      <c r="AD53" s="136"/>
      <c r="AE53" s="136"/>
      <c r="AF53" s="121">
        <f>SUM(AC53:AE53)</f>
        <v>0</v>
      </c>
      <c r="AG53" s="126"/>
      <c r="AH53" s="137"/>
      <c r="AI53" s="136"/>
      <c r="AJ53" s="136"/>
      <c r="AK53" s="121">
        <f>SUM(AH53:AJ53)</f>
        <v>0</v>
      </c>
      <c r="AL53" s="123"/>
      <c r="AM53" s="78"/>
      <c r="AN53" s="138"/>
      <c r="AO53" s="134"/>
      <c r="AP53" s="134"/>
      <c r="AQ53" s="135"/>
      <c r="AR53" s="136"/>
      <c r="AS53" s="136"/>
      <c r="AT53" s="121">
        <f>SUM(AQ53:AS53)</f>
        <v>0</v>
      </c>
      <c r="AU53" s="137"/>
      <c r="AV53" s="136"/>
      <c r="AW53" s="136"/>
      <c r="AX53" s="121">
        <f>SUM(AU53:AW53)</f>
        <v>0</v>
      </c>
      <c r="AY53" s="126"/>
      <c r="AZ53" s="137"/>
      <c r="BA53" s="136"/>
      <c r="BB53" s="136"/>
      <c r="BC53" s="121">
        <f>SUM(AZ53:BB53)</f>
        <v>0</v>
      </c>
      <c r="BD53" s="123"/>
      <c r="BE53" s="78"/>
      <c r="BF53" s="127">
        <f>G53+Y53+AQ53</f>
        <v>0</v>
      </c>
      <c r="BG53" s="128">
        <f>H53+Z53+AR53</f>
        <v>0</v>
      </c>
      <c r="BH53" s="128">
        <f>I53+AA53+AS53</f>
        <v>0</v>
      </c>
      <c r="BI53" s="129">
        <f>J53+AB53+AT53</f>
        <v>0</v>
      </c>
      <c r="BJ53" s="78"/>
      <c r="BK53" s="127">
        <f>P53+AH53+AZ53</f>
        <v>0</v>
      </c>
      <c r="BL53" s="128">
        <f>Q53+AI53+BA53</f>
        <v>0</v>
      </c>
      <c r="BM53" s="128">
        <f>R53+AJ53+BB53</f>
        <v>0</v>
      </c>
      <c r="BN53" s="129">
        <f>S53+AK53+BC53</f>
        <v>0</v>
      </c>
    </row>
    <row r="54" spans="1:66" x14ac:dyDescent="0.35">
      <c r="A54" s="102"/>
      <c r="B54" s="103"/>
      <c r="C54" s="117"/>
      <c r="D54" s="138"/>
      <c r="E54" s="136"/>
      <c r="F54" s="134"/>
      <c r="G54" s="135"/>
      <c r="H54" s="136"/>
      <c r="I54" s="136"/>
      <c r="J54" s="121">
        <f>SUM(G54:I54)</f>
        <v>0</v>
      </c>
      <c r="K54" s="137"/>
      <c r="L54" s="136"/>
      <c r="M54" s="136"/>
      <c r="N54" s="121">
        <f>SUM(K54:M54)</f>
        <v>0</v>
      </c>
      <c r="O54" s="123"/>
      <c r="P54" s="137"/>
      <c r="Q54" s="136"/>
      <c r="R54" s="136"/>
      <c r="S54" s="121">
        <f>SUM(P54:R54)</f>
        <v>0</v>
      </c>
      <c r="T54" s="123"/>
      <c r="U54" s="78"/>
      <c r="V54" s="138"/>
      <c r="W54" s="134"/>
      <c r="X54" s="134"/>
      <c r="Y54" s="135"/>
      <c r="Z54" s="136"/>
      <c r="AA54" s="136"/>
      <c r="AB54" s="121">
        <f>SUM(Y54:AA54)</f>
        <v>0</v>
      </c>
      <c r="AC54" s="137"/>
      <c r="AD54" s="136"/>
      <c r="AE54" s="136"/>
      <c r="AF54" s="121">
        <f>SUM(AC54:AE54)</f>
        <v>0</v>
      </c>
      <c r="AG54" s="126"/>
      <c r="AH54" s="137"/>
      <c r="AI54" s="136"/>
      <c r="AJ54" s="136"/>
      <c r="AK54" s="121">
        <f>SUM(AH54:AJ54)</f>
        <v>0</v>
      </c>
      <c r="AL54" s="123"/>
      <c r="AM54" s="78"/>
      <c r="AN54" s="138"/>
      <c r="AO54" s="134"/>
      <c r="AP54" s="134"/>
      <c r="AQ54" s="135"/>
      <c r="AR54" s="136"/>
      <c r="AS54" s="136"/>
      <c r="AT54" s="121">
        <f>SUM(AQ54:AS54)</f>
        <v>0</v>
      </c>
      <c r="AU54" s="137"/>
      <c r="AV54" s="136"/>
      <c r="AW54" s="136"/>
      <c r="AX54" s="121">
        <f>SUM(AU54:AW54)</f>
        <v>0</v>
      </c>
      <c r="AY54" s="126"/>
      <c r="AZ54" s="137"/>
      <c r="BA54" s="136"/>
      <c r="BB54" s="136"/>
      <c r="BC54" s="121">
        <f>SUM(AZ54:BB54)</f>
        <v>0</v>
      </c>
      <c r="BD54" s="123"/>
      <c r="BE54" s="78"/>
      <c r="BF54" s="127">
        <f t="shared" ref="BF54:BF55" si="66">G54+Y54+AQ54</f>
        <v>0</v>
      </c>
      <c r="BG54" s="128">
        <f t="shared" ref="BG54:BI55" si="67">H54+Z54+AR54</f>
        <v>0</v>
      </c>
      <c r="BH54" s="128">
        <f t="shared" si="67"/>
        <v>0</v>
      </c>
      <c r="BI54" s="129">
        <f t="shared" si="67"/>
        <v>0</v>
      </c>
      <c r="BJ54" s="78"/>
      <c r="BK54" s="127">
        <f t="shared" ref="BK54:BK55" si="68">P54+AH54+AZ54</f>
        <v>0</v>
      </c>
      <c r="BL54" s="128">
        <f t="shared" ref="BL54:BN55" si="69">Q54+AI54+BA54</f>
        <v>0</v>
      </c>
      <c r="BM54" s="128">
        <f t="shared" si="69"/>
        <v>0</v>
      </c>
      <c r="BN54" s="129">
        <f t="shared" si="69"/>
        <v>0</v>
      </c>
    </row>
    <row r="55" spans="1:66" x14ac:dyDescent="0.35">
      <c r="A55" s="102"/>
      <c r="B55" s="103"/>
      <c r="C55" s="117"/>
      <c r="D55" s="138"/>
      <c r="E55" s="136"/>
      <c r="F55" s="134"/>
      <c r="G55" s="135"/>
      <c r="H55" s="136"/>
      <c r="I55" s="136"/>
      <c r="J55" s="121">
        <f>SUM(G55:I55)</f>
        <v>0</v>
      </c>
      <c r="K55" s="137"/>
      <c r="L55" s="136"/>
      <c r="M55" s="136"/>
      <c r="N55" s="121">
        <f>SUM(K55:M55)</f>
        <v>0</v>
      </c>
      <c r="O55" s="123"/>
      <c r="P55" s="137"/>
      <c r="Q55" s="136"/>
      <c r="R55" s="136"/>
      <c r="S55" s="121">
        <f>SUM(P55:R55)</f>
        <v>0</v>
      </c>
      <c r="T55" s="123"/>
      <c r="U55" s="78"/>
      <c r="V55" s="138"/>
      <c r="W55" s="134"/>
      <c r="X55" s="134"/>
      <c r="Y55" s="135"/>
      <c r="Z55" s="136"/>
      <c r="AA55" s="136"/>
      <c r="AB55" s="121">
        <f>SUM(Y55:AA55)</f>
        <v>0</v>
      </c>
      <c r="AC55" s="137"/>
      <c r="AD55" s="136"/>
      <c r="AE55" s="136"/>
      <c r="AF55" s="121">
        <f>SUM(AC55:AE55)</f>
        <v>0</v>
      </c>
      <c r="AG55" s="126"/>
      <c r="AH55" s="137"/>
      <c r="AI55" s="136"/>
      <c r="AJ55" s="136"/>
      <c r="AK55" s="121">
        <f>SUM(AH55:AJ55)</f>
        <v>0</v>
      </c>
      <c r="AL55" s="123"/>
      <c r="AM55" s="78"/>
      <c r="AN55" s="138"/>
      <c r="AO55" s="134"/>
      <c r="AP55" s="134"/>
      <c r="AQ55" s="135"/>
      <c r="AR55" s="136"/>
      <c r="AS55" s="136"/>
      <c r="AT55" s="121">
        <f>SUM(AQ55:AS55)</f>
        <v>0</v>
      </c>
      <c r="AU55" s="137"/>
      <c r="AV55" s="136"/>
      <c r="AW55" s="136"/>
      <c r="AX55" s="121">
        <f>SUM(AU55:AW55)</f>
        <v>0</v>
      </c>
      <c r="AY55" s="126"/>
      <c r="AZ55" s="137"/>
      <c r="BA55" s="136"/>
      <c r="BB55" s="136"/>
      <c r="BC55" s="121">
        <f>SUM(AZ55:BB55)</f>
        <v>0</v>
      </c>
      <c r="BD55" s="123"/>
      <c r="BE55" s="78"/>
      <c r="BF55" s="127">
        <f t="shared" si="66"/>
        <v>0</v>
      </c>
      <c r="BG55" s="128">
        <f t="shared" si="67"/>
        <v>0</v>
      </c>
      <c r="BH55" s="128">
        <f t="shared" si="67"/>
        <v>0</v>
      </c>
      <c r="BI55" s="129">
        <f t="shared" si="67"/>
        <v>0</v>
      </c>
      <c r="BJ55" s="78"/>
      <c r="BK55" s="127">
        <f t="shared" si="68"/>
        <v>0</v>
      </c>
      <c r="BL55" s="128">
        <f t="shared" si="69"/>
        <v>0</v>
      </c>
      <c r="BM55" s="128">
        <f t="shared" si="69"/>
        <v>0</v>
      </c>
      <c r="BN55" s="129">
        <f t="shared" si="69"/>
        <v>0</v>
      </c>
    </row>
    <row r="56" spans="1:66" x14ac:dyDescent="0.35">
      <c r="A56" s="102"/>
      <c r="B56" s="103"/>
      <c r="D56" s="105"/>
      <c r="G56" s="139"/>
      <c r="H56" s="139"/>
      <c r="I56" s="139"/>
      <c r="J56" s="121"/>
      <c r="K56" s="140"/>
      <c r="L56" s="139"/>
      <c r="M56" s="139"/>
      <c r="N56" s="121"/>
      <c r="O56" s="123"/>
      <c r="P56" s="140"/>
      <c r="Q56" s="139"/>
      <c r="R56" s="139"/>
      <c r="S56" s="121"/>
      <c r="T56" s="123"/>
      <c r="U56" s="78"/>
      <c r="V56" s="105"/>
      <c r="Y56" s="139"/>
      <c r="Z56" s="139"/>
      <c r="AA56" s="139"/>
      <c r="AB56" s="121"/>
      <c r="AC56" s="140"/>
      <c r="AD56" s="139"/>
      <c r="AE56" s="139"/>
      <c r="AF56" s="121"/>
      <c r="AG56" s="126"/>
      <c r="AH56" s="140"/>
      <c r="AI56" s="139"/>
      <c r="AJ56" s="139"/>
      <c r="AK56" s="121"/>
      <c r="AL56" s="123"/>
      <c r="AM56" s="78"/>
      <c r="AN56" s="105"/>
      <c r="AQ56" s="139"/>
      <c r="AR56" s="139"/>
      <c r="AS56" s="139"/>
      <c r="AT56" s="121"/>
      <c r="AU56" s="140"/>
      <c r="AV56" s="139"/>
      <c r="AW56" s="139"/>
      <c r="AX56" s="121"/>
      <c r="AY56" s="126"/>
      <c r="AZ56" s="140"/>
      <c r="BA56" s="139"/>
      <c r="BB56" s="139"/>
      <c r="BC56" s="121"/>
      <c r="BD56" s="123"/>
      <c r="BE56" s="78"/>
      <c r="BF56" s="140"/>
      <c r="BG56" s="139"/>
      <c r="BH56" s="139"/>
      <c r="BI56" s="121"/>
      <c r="BJ56" s="78"/>
      <c r="BK56" s="140"/>
      <c r="BL56" s="139"/>
      <c r="BM56" s="139"/>
      <c r="BN56" s="121"/>
    </row>
    <row r="57" spans="1:66" x14ac:dyDescent="0.35">
      <c r="A57" s="108">
        <v>5</v>
      </c>
      <c r="B57" s="109" t="s">
        <v>102</v>
      </c>
      <c r="C57" s="110"/>
      <c r="D57" s="115"/>
      <c r="E57" s="111"/>
      <c r="F57" s="110"/>
      <c r="G57" s="111">
        <f t="shared" ref="G57:S57" si="70">G58+G59+G60+G64</f>
        <v>0</v>
      </c>
      <c r="H57" s="111">
        <f t="shared" si="70"/>
        <v>0</v>
      </c>
      <c r="I57" s="111">
        <f t="shared" si="70"/>
        <v>0</v>
      </c>
      <c r="J57" s="112">
        <f t="shared" si="70"/>
        <v>0</v>
      </c>
      <c r="K57" s="113">
        <f t="shared" si="70"/>
        <v>0</v>
      </c>
      <c r="L57" s="111">
        <f t="shared" si="70"/>
        <v>0</v>
      </c>
      <c r="M57" s="111">
        <f t="shared" si="70"/>
        <v>0</v>
      </c>
      <c r="N57" s="112">
        <f t="shared" si="70"/>
        <v>0</v>
      </c>
      <c r="O57" s="114"/>
      <c r="P57" s="113">
        <f t="shared" si="70"/>
        <v>0</v>
      </c>
      <c r="Q57" s="111">
        <f t="shared" si="70"/>
        <v>0</v>
      </c>
      <c r="R57" s="111">
        <f t="shared" si="70"/>
        <v>0</v>
      </c>
      <c r="S57" s="112">
        <f t="shared" si="70"/>
        <v>0</v>
      </c>
      <c r="T57" s="114"/>
      <c r="U57" s="78"/>
      <c r="V57" s="115"/>
      <c r="W57" s="110"/>
      <c r="X57" s="110"/>
      <c r="Y57" s="111">
        <f t="shared" ref="Y57:AK57" si="71">Y58+Y59+Y60+Y64</f>
        <v>0</v>
      </c>
      <c r="Z57" s="111">
        <f t="shared" si="71"/>
        <v>0</v>
      </c>
      <c r="AA57" s="111">
        <f t="shared" si="71"/>
        <v>0</v>
      </c>
      <c r="AB57" s="112">
        <f t="shared" si="71"/>
        <v>0</v>
      </c>
      <c r="AC57" s="113">
        <f t="shared" si="71"/>
        <v>0</v>
      </c>
      <c r="AD57" s="111">
        <f t="shared" si="71"/>
        <v>0</v>
      </c>
      <c r="AE57" s="111">
        <f t="shared" si="71"/>
        <v>0</v>
      </c>
      <c r="AF57" s="112">
        <f t="shared" si="71"/>
        <v>0</v>
      </c>
      <c r="AG57" s="111"/>
      <c r="AH57" s="113">
        <f t="shared" si="71"/>
        <v>0</v>
      </c>
      <c r="AI57" s="111">
        <f t="shared" si="71"/>
        <v>0</v>
      </c>
      <c r="AJ57" s="111">
        <f t="shared" si="71"/>
        <v>0</v>
      </c>
      <c r="AK57" s="112">
        <f t="shared" si="71"/>
        <v>0</v>
      </c>
      <c r="AL57" s="114"/>
      <c r="AM57" s="78"/>
      <c r="AN57" s="115"/>
      <c r="AO57" s="110"/>
      <c r="AP57" s="110"/>
      <c r="AQ57" s="111">
        <f t="shared" ref="AQ57:BC57" si="72">AQ58+AQ59+AQ60+AQ64</f>
        <v>0</v>
      </c>
      <c r="AR57" s="111">
        <f t="shared" si="72"/>
        <v>0</v>
      </c>
      <c r="AS57" s="111">
        <f t="shared" si="72"/>
        <v>0</v>
      </c>
      <c r="AT57" s="112">
        <f t="shared" si="72"/>
        <v>0</v>
      </c>
      <c r="AU57" s="113">
        <f t="shared" si="72"/>
        <v>0</v>
      </c>
      <c r="AV57" s="111">
        <f t="shared" si="72"/>
        <v>0</v>
      </c>
      <c r="AW57" s="111">
        <f t="shared" si="72"/>
        <v>0</v>
      </c>
      <c r="AX57" s="112">
        <f t="shared" si="72"/>
        <v>0</v>
      </c>
      <c r="AY57" s="111"/>
      <c r="AZ57" s="113">
        <f t="shared" si="72"/>
        <v>0</v>
      </c>
      <c r="BA57" s="111">
        <f t="shared" si="72"/>
        <v>0</v>
      </c>
      <c r="BB57" s="111">
        <f t="shared" si="72"/>
        <v>0</v>
      </c>
      <c r="BC57" s="112">
        <f t="shared" si="72"/>
        <v>0</v>
      </c>
      <c r="BD57" s="114"/>
      <c r="BE57" s="78"/>
      <c r="BF57" s="113">
        <f>BF58+BF59+BF60+BF64</f>
        <v>0</v>
      </c>
      <c r="BG57" s="111">
        <f>BG58+BG59+BG60+BG64</f>
        <v>0</v>
      </c>
      <c r="BH57" s="111">
        <f>BH58+BH59+BH60+BH64</f>
        <v>0</v>
      </c>
      <c r="BI57" s="112">
        <f>BI58+BI59+BI60+BI64</f>
        <v>0</v>
      </c>
      <c r="BJ57" s="78"/>
      <c r="BK57" s="113">
        <f>BK58+BK59+BK60+BK64</f>
        <v>0</v>
      </c>
      <c r="BL57" s="111">
        <f>BL58+BL59+BL60+BL64</f>
        <v>0</v>
      </c>
      <c r="BM57" s="111">
        <f>BM58+BM59+BM60+BM64</f>
        <v>0</v>
      </c>
      <c r="BN57" s="112">
        <f>BN58+BN59+BN60+BN64</f>
        <v>0</v>
      </c>
    </row>
    <row r="58" spans="1:66" s="107" customFormat="1" x14ac:dyDescent="0.35">
      <c r="A58" s="102">
        <v>5.0999999999999996</v>
      </c>
      <c r="B58" s="104"/>
      <c r="C58" s="117"/>
      <c r="D58" s="124"/>
      <c r="E58" s="120"/>
      <c r="F58" s="118"/>
      <c r="G58" s="119"/>
      <c r="H58" s="120"/>
      <c r="I58" s="120"/>
      <c r="J58" s="121">
        <f>SUM(G58:I58)</f>
        <v>0</v>
      </c>
      <c r="K58" s="122"/>
      <c r="L58" s="120"/>
      <c r="M58" s="120"/>
      <c r="N58" s="121">
        <f>SUM(K58:M58)</f>
        <v>0</v>
      </c>
      <c r="O58" s="123"/>
      <c r="P58" s="122"/>
      <c r="Q58" s="120"/>
      <c r="R58" s="120"/>
      <c r="S58" s="121">
        <f>SUM(P58:R58)</f>
        <v>0</v>
      </c>
      <c r="T58" s="123"/>
      <c r="U58" s="78"/>
      <c r="V58" s="124"/>
      <c r="W58" s="118"/>
      <c r="X58" s="118"/>
      <c r="Y58" s="119"/>
      <c r="Z58" s="120"/>
      <c r="AA58" s="120"/>
      <c r="AB58" s="121">
        <f>SUM(Y58:AA58)</f>
        <v>0</v>
      </c>
      <c r="AC58" s="122"/>
      <c r="AD58" s="120"/>
      <c r="AE58" s="120"/>
      <c r="AF58" s="121">
        <f>SUM(AC58:AE58)</f>
        <v>0</v>
      </c>
      <c r="AG58" s="126"/>
      <c r="AH58" s="122"/>
      <c r="AI58" s="120"/>
      <c r="AJ58" s="120"/>
      <c r="AK58" s="121">
        <f>SUM(AH58:AJ58)</f>
        <v>0</v>
      </c>
      <c r="AL58" s="123"/>
      <c r="AM58" s="78"/>
      <c r="AN58" s="124"/>
      <c r="AO58" s="118"/>
      <c r="AP58" s="118"/>
      <c r="AQ58" s="119"/>
      <c r="AR58" s="120"/>
      <c r="AS58" s="120"/>
      <c r="AT58" s="121">
        <f>SUM(AQ58:AS58)</f>
        <v>0</v>
      </c>
      <c r="AU58" s="122"/>
      <c r="AV58" s="120"/>
      <c r="AW58" s="120"/>
      <c r="AX58" s="121">
        <f>SUM(AU58:AW58)</f>
        <v>0</v>
      </c>
      <c r="AY58" s="126"/>
      <c r="AZ58" s="122"/>
      <c r="BA58" s="120"/>
      <c r="BB58" s="120"/>
      <c r="BC58" s="121">
        <f>SUM(AZ58:BB58)</f>
        <v>0</v>
      </c>
      <c r="BD58" s="123"/>
      <c r="BE58" s="78"/>
      <c r="BF58" s="127">
        <f>G58+Y58+AQ58</f>
        <v>0</v>
      </c>
      <c r="BG58" s="128">
        <f>H58+Z58+AR58</f>
        <v>0</v>
      </c>
      <c r="BH58" s="128">
        <f>I58+AA58+AS58</f>
        <v>0</v>
      </c>
      <c r="BI58" s="129">
        <f>J58+AB58+AT58</f>
        <v>0</v>
      </c>
      <c r="BJ58" s="78"/>
      <c r="BK58" s="127">
        <f>P58+AH58+AZ58</f>
        <v>0</v>
      </c>
      <c r="BL58" s="128">
        <f>Q58+AI58+BA58</f>
        <v>0</v>
      </c>
      <c r="BM58" s="128">
        <f>R58+AJ58+BB58</f>
        <v>0</v>
      </c>
      <c r="BN58" s="129">
        <f>S58+AK58+BC58</f>
        <v>0</v>
      </c>
    </row>
    <row r="59" spans="1:66" s="107" customFormat="1" x14ac:dyDescent="0.35">
      <c r="A59" s="102">
        <v>5.2</v>
      </c>
      <c r="B59" s="104"/>
      <c r="C59" s="117"/>
      <c r="D59" s="124"/>
      <c r="E59" s="120"/>
      <c r="F59" s="118"/>
      <c r="G59" s="119"/>
      <c r="H59" s="120"/>
      <c r="I59" s="120"/>
      <c r="J59" s="121">
        <f>SUM(G59:I59)</f>
        <v>0</v>
      </c>
      <c r="K59" s="122"/>
      <c r="L59" s="120"/>
      <c r="M59" s="120"/>
      <c r="N59" s="121">
        <f>SUM(K59:M59)</f>
        <v>0</v>
      </c>
      <c r="O59" s="123"/>
      <c r="P59" s="122"/>
      <c r="Q59" s="120"/>
      <c r="R59" s="120"/>
      <c r="S59" s="121">
        <f>SUM(P59:R59)</f>
        <v>0</v>
      </c>
      <c r="T59" s="123"/>
      <c r="U59" s="78"/>
      <c r="V59" s="124"/>
      <c r="W59" s="118"/>
      <c r="X59" s="118"/>
      <c r="Y59" s="119"/>
      <c r="Z59" s="120"/>
      <c r="AA59" s="120"/>
      <c r="AB59" s="121">
        <f>SUM(Y59:AA59)</f>
        <v>0</v>
      </c>
      <c r="AC59" s="122"/>
      <c r="AD59" s="120"/>
      <c r="AE59" s="120"/>
      <c r="AF59" s="121">
        <f>SUM(AC59:AE59)</f>
        <v>0</v>
      </c>
      <c r="AG59" s="126"/>
      <c r="AH59" s="122"/>
      <c r="AI59" s="120"/>
      <c r="AJ59" s="120"/>
      <c r="AK59" s="121">
        <f>SUM(AH59:AJ59)</f>
        <v>0</v>
      </c>
      <c r="AL59" s="123"/>
      <c r="AM59" s="78"/>
      <c r="AN59" s="124"/>
      <c r="AO59" s="118"/>
      <c r="AP59" s="118"/>
      <c r="AQ59" s="119"/>
      <c r="AR59" s="120"/>
      <c r="AS59" s="120"/>
      <c r="AT59" s="121">
        <f>SUM(AQ59:AS59)</f>
        <v>0</v>
      </c>
      <c r="AU59" s="122"/>
      <c r="AV59" s="120"/>
      <c r="AW59" s="120"/>
      <c r="AX59" s="121">
        <f>SUM(AU59:AW59)</f>
        <v>0</v>
      </c>
      <c r="AY59" s="126"/>
      <c r="AZ59" s="122"/>
      <c r="BA59" s="120"/>
      <c r="BB59" s="120"/>
      <c r="BC59" s="121">
        <f>SUM(AZ59:BB59)</f>
        <v>0</v>
      </c>
      <c r="BD59" s="123"/>
      <c r="BE59" s="78"/>
      <c r="BF59" s="127">
        <f>G59+Y59+AQ59</f>
        <v>0</v>
      </c>
      <c r="BG59" s="128">
        <f t="shared" ref="BG59:BI59" si="73">H59+Z59+AR59</f>
        <v>0</v>
      </c>
      <c r="BH59" s="128">
        <f t="shared" si="73"/>
        <v>0</v>
      </c>
      <c r="BI59" s="129">
        <f t="shared" si="73"/>
        <v>0</v>
      </c>
      <c r="BJ59" s="78"/>
      <c r="BK59" s="127">
        <f>P59+AH59+AZ59</f>
        <v>0</v>
      </c>
      <c r="BL59" s="128">
        <f t="shared" ref="BL59:BN59" si="74">Q59+AI59+BA59</f>
        <v>0</v>
      </c>
      <c r="BM59" s="128">
        <f t="shared" si="74"/>
        <v>0</v>
      </c>
      <c r="BN59" s="129">
        <f t="shared" si="74"/>
        <v>0</v>
      </c>
    </row>
    <row r="60" spans="1:66" s="107" customFormat="1" x14ac:dyDescent="0.35">
      <c r="A60" s="102">
        <v>5.3</v>
      </c>
      <c r="B60" s="104"/>
      <c r="C60" s="130"/>
      <c r="D60" s="133"/>
      <c r="E60" s="126"/>
      <c r="G60" s="126">
        <f t="shared" ref="G60:S60" si="75">SUM(G61:G63)</f>
        <v>0</v>
      </c>
      <c r="H60" s="126">
        <f t="shared" si="75"/>
        <v>0</v>
      </c>
      <c r="I60" s="126">
        <f t="shared" si="75"/>
        <v>0</v>
      </c>
      <c r="J60" s="121">
        <f t="shared" si="75"/>
        <v>0</v>
      </c>
      <c r="K60" s="132">
        <f t="shared" si="75"/>
        <v>0</v>
      </c>
      <c r="L60" s="126">
        <f t="shared" si="75"/>
        <v>0</v>
      </c>
      <c r="M60" s="126">
        <f t="shared" si="75"/>
        <v>0</v>
      </c>
      <c r="N60" s="121">
        <f t="shared" si="75"/>
        <v>0</v>
      </c>
      <c r="O60" s="123"/>
      <c r="P60" s="132">
        <f t="shared" si="75"/>
        <v>0</v>
      </c>
      <c r="Q60" s="126">
        <f t="shared" si="75"/>
        <v>0</v>
      </c>
      <c r="R60" s="126">
        <f t="shared" si="75"/>
        <v>0</v>
      </c>
      <c r="S60" s="121">
        <f t="shared" si="75"/>
        <v>0</v>
      </c>
      <c r="T60" s="123"/>
      <c r="U60" s="78"/>
      <c r="V60" s="133"/>
      <c r="Y60" s="126">
        <f t="shared" ref="Y60:AK60" si="76">SUM(Y61:Y63)</f>
        <v>0</v>
      </c>
      <c r="Z60" s="126">
        <f t="shared" si="76"/>
        <v>0</v>
      </c>
      <c r="AA60" s="126">
        <f t="shared" si="76"/>
        <v>0</v>
      </c>
      <c r="AB60" s="121">
        <f t="shared" si="76"/>
        <v>0</v>
      </c>
      <c r="AC60" s="132">
        <f t="shared" si="76"/>
        <v>0</v>
      </c>
      <c r="AD60" s="126">
        <f t="shared" si="76"/>
        <v>0</v>
      </c>
      <c r="AE60" s="126">
        <f t="shared" si="76"/>
        <v>0</v>
      </c>
      <c r="AF60" s="121">
        <f t="shared" si="76"/>
        <v>0</v>
      </c>
      <c r="AG60" s="126"/>
      <c r="AH60" s="132">
        <f t="shared" si="76"/>
        <v>0</v>
      </c>
      <c r="AI60" s="126">
        <f t="shared" si="76"/>
        <v>0</v>
      </c>
      <c r="AJ60" s="126">
        <f t="shared" si="76"/>
        <v>0</v>
      </c>
      <c r="AK60" s="121">
        <f t="shared" si="76"/>
        <v>0</v>
      </c>
      <c r="AL60" s="123"/>
      <c r="AM60" s="78"/>
      <c r="AN60" s="133"/>
      <c r="AQ60" s="126">
        <f t="shared" ref="AQ60:BC60" si="77">SUM(AQ61:AQ63)</f>
        <v>0</v>
      </c>
      <c r="AR60" s="126">
        <f t="shared" si="77"/>
        <v>0</v>
      </c>
      <c r="AS60" s="126">
        <f t="shared" si="77"/>
        <v>0</v>
      </c>
      <c r="AT60" s="121">
        <f t="shared" si="77"/>
        <v>0</v>
      </c>
      <c r="AU60" s="132">
        <f t="shared" si="77"/>
        <v>0</v>
      </c>
      <c r="AV60" s="126">
        <f t="shared" si="77"/>
        <v>0</v>
      </c>
      <c r="AW60" s="126">
        <f t="shared" si="77"/>
        <v>0</v>
      </c>
      <c r="AX60" s="121">
        <f t="shared" si="77"/>
        <v>0</v>
      </c>
      <c r="AY60" s="126"/>
      <c r="AZ60" s="132">
        <f t="shared" si="77"/>
        <v>0</v>
      </c>
      <c r="BA60" s="126">
        <f t="shared" si="77"/>
        <v>0</v>
      </c>
      <c r="BB60" s="126">
        <f t="shared" si="77"/>
        <v>0</v>
      </c>
      <c r="BC60" s="121">
        <f t="shared" si="77"/>
        <v>0</v>
      </c>
      <c r="BD60" s="123"/>
      <c r="BE60" s="78"/>
      <c r="BF60" s="127">
        <f>SUM(BF61:BF63)</f>
        <v>0</v>
      </c>
      <c r="BG60" s="128">
        <f>SUM(BG61:BG63)</f>
        <v>0</v>
      </c>
      <c r="BH60" s="128">
        <f>SUM(BH61:BH63)</f>
        <v>0</v>
      </c>
      <c r="BI60" s="121">
        <f>SUM(BI61:BI63)</f>
        <v>0</v>
      </c>
      <c r="BJ60" s="78"/>
      <c r="BK60" s="132">
        <f>SUM(BK61:BK63)</f>
        <v>0</v>
      </c>
      <c r="BL60" s="126">
        <f>SUM(BL61:BL63)</f>
        <v>0</v>
      </c>
      <c r="BM60" s="126">
        <f>SUM(BM61:BM63)</f>
        <v>0</v>
      </c>
      <c r="BN60" s="121">
        <f>SUM(BN61:BN63)</f>
        <v>0</v>
      </c>
    </row>
    <row r="61" spans="1:66" x14ac:dyDescent="0.35">
      <c r="A61" s="102"/>
      <c r="B61" s="103"/>
      <c r="C61" s="117"/>
      <c r="D61" s="138"/>
      <c r="E61" s="136"/>
      <c r="F61" s="134"/>
      <c r="G61" s="135"/>
      <c r="H61" s="136"/>
      <c r="I61" s="136"/>
      <c r="J61" s="121">
        <f>SUM(G61:I61)</f>
        <v>0</v>
      </c>
      <c r="K61" s="137"/>
      <c r="L61" s="136"/>
      <c r="M61" s="136"/>
      <c r="N61" s="121">
        <f>SUM(K61:M61)</f>
        <v>0</v>
      </c>
      <c r="O61" s="123"/>
      <c r="P61" s="137"/>
      <c r="Q61" s="136"/>
      <c r="R61" s="136"/>
      <c r="S61" s="121">
        <f>SUM(P61:R61)</f>
        <v>0</v>
      </c>
      <c r="T61" s="123"/>
      <c r="U61" s="78"/>
      <c r="V61" s="138"/>
      <c r="W61" s="134"/>
      <c r="X61" s="134"/>
      <c r="Y61" s="135"/>
      <c r="Z61" s="136"/>
      <c r="AA61" s="136"/>
      <c r="AB61" s="121">
        <f>SUM(Y61:AA61)</f>
        <v>0</v>
      </c>
      <c r="AC61" s="137"/>
      <c r="AD61" s="136"/>
      <c r="AE61" s="136"/>
      <c r="AF61" s="121">
        <f>SUM(AC61:AE61)</f>
        <v>0</v>
      </c>
      <c r="AG61" s="126"/>
      <c r="AH61" s="137"/>
      <c r="AI61" s="136"/>
      <c r="AJ61" s="136"/>
      <c r="AK61" s="121">
        <f>SUM(AH61:AJ61)</f>
        <v>0</v>
      </c>
      <c r="AL61" s="123"/>
      <c r="AM61" s="78"/>
      <c r="AN61" s="138"/>
      <c r="AO61" s="134"/>
      <c r="AP61" s="134"/>
      <c r="AQ61" s="135"/>
      <c r="AR61" s="136"/>
      <c r="AS61" s="136"/>
      <c r="AT61" s="121">
        <f>SUM(AQ61:AS61)</f>
        <v>0</v>
      </c>
      <c r="AU61" s="137"/>
      <c r="AV61" s="136"/>
      <c r="AW61" s="136"/>
      <c r="AX61" s="121">
        <f>SUM(AU61:AW61)</f>
        <v>0</v>
      </c>
      <c r="AY61" s="126"/>
      <c r="AZ61" s="137"/>
      <c r="BA61" s="136"/>
      <c r="BB61" s="136"/>
      <c r="BC61" s="121">
        <f>SUM(AZ61:BB61)</f>
        <v>0</v>
      </c>
      <c r="BD61" s="123"/>
      <c r="BE61" s="78"/>
      <c r="BF61" s="127">
        <f>G61+Y61+AQ61</f>
        <v>0</v>
      </c>
      <c r="BG61" s="128">
        <f>H61+Z61+AR61</f>
        <v>0</v>
      </c>
      <c r="BH61" s="128">
        <f>I61+AA61+AS61</f>
        <v>0</v>
      </c>
      <c r="BI61" s="129">
        <f>J61+AB61+AT61</f>
        <v>0</v>
      </c>
      <c r="BJ61" s="78"/>
      <c r="BK61" s="127">
        <f>P61+AH61+AZ61</f>
        <v>0</v>
      </c>
      <c r="BL61" s="128">
        <f>Q61+AI61+BA61</f>
        <v>0</v>
      </c>
      <c r="BM61" s="128">
        <f>R61+AJ61+BB61</f>
        <v>0</v>
      </c>
      <c r="BN61" s="129">
        <f>S61+AK61+BC61</f>
        <v>0</v>
      </c>
    </row>
    <row r="62" spans="1:66" x14ac:dyDescent="0.35">
      <c r="A62" s="102"/>
      <c r="B62" s="103"/>
      <c r="C62" s="117"/>
      <c r="D62" s="138"/>
      <c r="E62" s="136"/>
      <c r="F62" s="134"/>
      <c r="G62" s="135"/>
      <c r="H62" s="136"/>
      <c r="I62" s="136"/>
      <c r="J62" s="121">
        <f>SUM(G62:I62)</f>
        <v>0</v>
      </c>
      <c r="K62" s="137"/>
      <c r="L62" s="136"/>
      <c r="M62" s="136"/>
      <c r="N62" s="121">
        <f>SUM(K62:M62)</f>
        <v>0</v>
      </c>
      <c r="O62" s="123"/>
      <c r="P62" s="137"/>
      <c r="Q62" s="136"/>
      <c r="R62" s="136"/>
      <c r="S62" s="121">
        <f>SUM(P62:R62)</f>
        <v>0</v>
      </c>
      <c r="T62" s="123"/>
      <c r="U62" s="78"/>
      <c r="V62" s="138"/>
      <c r="W62" s="134"/>
      <c r="X62" s="134"/>
      <c r="Y62" s="135"/>
      <c r="Z62" s="136"/>
      <c r="AA62" s="136"/>
      <c r="AB62" s="121">
        <f>SUM(Y62:AA62)</f>
        <v>0</v>
      </c>
      <c r="AC62" s="137"/>
      <c r="AD62" s="136"/>
      <c r="AE62" s="136"/>
      <c r="AF62" s="121">
        <f>SUM(AC62:AE62)</f>
        <v>0</v>
      </c>
      <c r="AG62" s="126"/>
      <c r="AH62" s="137"/>
      <c r="AI62" s="136"/>
      <c r="AJ62" s="136"/>
      <c r="AK62" s="121">
        <f>SUM(AH62:AJ62)</f>
        <v>0</v>
      </c>
      <c r="AL62" s="123"/>
      <c r="AM62" s="78"/>
      <c r="AN62" s="138"/>
      <c r="AO62" s="134"/>
      <c r="AP62" s="134"/>
      <c r="AQ62" s="135"/>
      <c r="AR62" s="136"/>
      <c r="AS62" s="136"/>
      <c r="AT62" s="121">
        <f>SUM(AQ62:AS62)</f>
        <v>0</v>
      </c>
      <c r="AU62" s="137"/>
      <c r="AV62" s="136"/>
      <c r="AW62" s="136"/>
      <c r="AX62" s="121">
        <f>SUM(AU62:AW62)</f>
        <v>0</v>
      </c>
      <c r="AY62" s="126"/>
      <c r="AZ62" s="137"/>
      <c r="BA62" s="136"/>
      <c r="BB62" s="136"/>
      <c r="BC62" s="121">
        <f>SUM(AZ62:BB62)</f>
        <v>0</v>
      </c>
      <c r="BD62" s="123"/>
      <c r="BE62" s="78"/>
      <c r="BF62" s="127">
        <f t="shared" ref="BF62:BI63" si="78">G62+Y62+AQ62</f>
        <v>0</v>
      </c>
      <c r="BG62" s="128">
        <f t="shared" si="78"/>
        <v>0</v>
      </c>
      <c r="BH62" s="128">
        <f t="shared" si="78"/>
        <v>0</v>
      </c>
      <c r="BI62" s="129">
        <f t="shared" si="78"/>
        <v>0</v>
      </c>
      <c r="BJ62" s="78"/>
      <c r="BK62" s="127">
        <f t="shared" ref="BK62:BK63" si="79">P62+AH62+AZ62</f>
        <v>0</v>
      </c>
      <c r="BL62" s="128">
        <f t="shared" ref="BL62:BN63" si="80">Q62+AI62+BA62</f>
        <v>0</v>
      </c>
      <c r="BM62" s="128">
        <f t="shared" si="80"/>
        <v>0</v>
      </c>
      <c r="BN62" s="129">
        <f t="shared" si="80"/>
        <v>0</v>
      </c>
    </row>
    <row r="63" spans="1:66" x14ac:dyDescent="0.35">
      <c r="A63" s="102"/>
      <c r="B63" s="103"/>
      <c r="C63" s="117"/>
      <c r="D63" s="138"/>
      <c r="E63" s="136"/>
      <c r="F63" s="134"/>
      <c r="G63" s="135"/>
      <c r="H63" s="136"/>
      <c r="I63" s="136"/>
      <c r="J63" s="121">
        <f>SUM(G63:I63)</f>
        <v>0</v>
      </c>
      <c r="K63" s="137"/>
      <c r="L63" s="136"/>
      <c r="M63" s="136"/>
      <c r="N63" s="121">
        <f>SUM(K63:M63)</f>
        <v>0</v>
      </c>
      <c r="O63" s="123"/>
      <c r="P63" s="137"/>
      <c r="Q63" s="136"/>
      <c r="R63" s="136"/>
      <c r="S63" s="121">
        <f>SUM(P63:R63)</f>
        <v>0</v>
      </c>
      <c r="T63" s="123"/>
      <c r="U63" s="78"/>
      <c r="V63" s="138"/>
      <c r="W63" s="134"/>
      <c r="X63" s="134"/>
      <c r="Y63" s="135"/>
      <c r="Z63" s="136"/>
      <c r="AA63" s="136"/>
      <c r="AB63" s="121">
        <f>SUM(Y63:AA63)</f>
        <v>0</v>
      </c>
      <c r="AC63" s="137"/>
      <c r="AD63" s="136"/>
      <c r="AE63" s="136"/>
      <c r="AF63" s="121">
        <f>SUM(AC63:AE63)</f>
        <v>0</v>
      </c>
      <c r="AG63" s="126"/>
      <c r="AH63" s="137"/>
      <c r="AI63" s="136"/>
      <c r="AJ63" s="136"/>
      <c r="AK63" s="121">
        <f>SUM(AH63:AJ63)</f>
        <v>0</v>
      </c>
      <c r="AL63" s="123"/>
      <c r="AM63" s="78"/>
      <c r="AN63" s="138"/>
      <c r="AO63" s="134"/>
      <c r="AP63" s="134"/>
      <c r="AQ63" s="135"/>
      <c r="AR63" s="136"/>
      <c r="AS63" s="136"/>
      <c r="AT63" s="121">
        <f>SUM(AQ63:AS63)</f>
        <v>0</v>
      </c>
      <c r="AU63" s="137"/>
      <c r="AV63" s="136"/>
      <c r="AW63" s="136"/>
      <c r="AX63" s="121">
        <f>SUM(AU63:AW63)</f>
        <v>0</v>
      </c>
      <c r="AY63" s="126"/>
      <c r="AZ63" s="137"/>
      <c r="BA63" s="136"/>
      <c r="BB63" s="136"/>
      <c r="BC63" s="121">
        <f>SUM(AZ63:BB63)</f>
        <v>0</v>
      </c>
      <c r="BD63" s="123"/>
      <c r="BE63" s="78"/>
      <c r="BF63" s="127">
        <f t="shared" si="78"/>
        <v>0</v>
      </c>
      <c r="BG63" s="128">
        <f t="shared" si="78"/>
        <v>0</v>
      </c>
      <c r="BH63" s="128">
        <f t="shared" si="78"/>
        <v>0</v>
      </c>
      <c r="BI63" s="129">
        <f t="shared" si="78"/>
        <v>0</v>
      </c>
      <c r="BJ63" s="78"/>
      <c r="BK63" s="127">
        <f t="shared" si="79"/>
        <v>0</v>
      </c>
      <c r="BL63" s="128">
        <f t="shared" si="80"/>
        <v>0</v>
      </c>
      <c r="BM63" s="128">
        <f t="shared" si="80"/>
        <v>0</v>
      </c>
      <c r="BN63" s="129">
        <f t="shared" si="80"/>
        <v>0</v>
      </c>
    </row>
    <row r="64" spans="1:66" s="107" customFormat="1" x14ac:dyDescent="0.35">
      <c r="A64" s="102">
        <v>5.4</v>
      </c>
      <c r="B64" s="104"/>
      <c r="C64" s="130"/>
      <c r="D64" s="133"/>
      <c r="E64" s="126"/>
      <c r="G64" s="126">
        <f t="shared" ref="G64:S64" si="81">SUM(G65:G67)</f>
        <v>0</v>
      </c>
      <c r="H64" s="126">
        <f t="shared" si="81"/>
        <v>0</v>
      </c>
      <c r="I64" s="126">
        <f t="shared" si="81"/>
        <v>0</v>
      </c>
      <c r="J64" s="121">
        <f t="shared" si="81"/>
        <v>0</v>
      </c>
      <c r="K64" s="132">
        <f t="shared" si="81"/>
        <v>0</v>
      </c>
      <c r="L64" s="126">
        <f t="shared" si="81"/>
        <v>0</v>
      </c>
      <c r="M64" s="126">
        <f t="shared" si="81"/>
        <v>0</v>
      </c>
      <c r="N64" s="121">
        <f t="shared" si="81"/>
        <v>0</v>
      </c>
      <c r="O64" s="123"/>
      <c r="P64" s="132">
        <f t="shared" si="81"/>
        <v>0</v>
      </c>
      <c r="Q64" s="126">
        <f t="shared" si="81"/>
        <v>0</v>
      </c>
      <c r="R64" s="126">
        <f t="shared" si="81"/>
        <v>0</v>
      </c>
      <c r="S64" s="121">
        <f t="shared" si="81"/>
        <v>0</v>
      </c>
      <c r="T64" s="123"/>
      <c r="U64" s="78"/>
      <c r="V64" s="133"/>
      <c r="Y64" s="126">
        <f t="shared" ref="Y64:AK64" si="82">SUM(Y65:Y67)</f>
        <v>0</v>
      </c>
      <c r="Z64" s="126">
        <f t="shared" si="82"/>
        <v>0</v>
      </c>
      <c r="AA64" s="126">
        <f t="shared" si="82"/>
        <v>0</v>
      </c>
      <c r="AB64" s="121">
        <f t="shared" si="82"/>
        <v>0</v>
      </c>
      <c r="AC64" s="132">
        <f t="shared" si="82"/>
        <v>0</v>
      </c>
      <c r="AD64" s="126">
        <f t="shared" si="82"/>
        <v>0</v>
      </c>
      <c r="AE64" s="126">
        <f t="shared" si="82"/>
        <v>0</v>
      </c>
      <c r="AF64" s="121">
        <f t="shared" si="82"/>
        <v>0</v>
      </c>
      <c r="AG64" s="126"/>
      <c r="AH64" s="132">
        <f t="shared" si="82"/>
        <v>0</v>
      </c>
      <c r="AI64" s="126">
        <f t="shared" si="82"/>
        <v>0</v>
      </c>
      <c r="AJ64" s="126">
        <f t="shared" si="82"/>
        <v>0</v>
      </c>
      <c r="AK64" s="121">
        <f t="shared" si="82"/>
        <v>0</v>
      </c>
      <c r="AL64" s="123"/>
      <c r="AM64" s="78"/>
      <c r="AN64" s="133"/>
      <c r="AQ64" s="126">
        <f t="shared" ref="AQ64:BC64" si="83">SUM(AQ65:AQ67)</f>
        <v>0</v>
      </c>
      <c r="AR64" s="126">
        <f t="shared" si="83"/>
        <v>0</v>
      </c>
      <c r="AS64" s="126">
        <f t="shared" si="83"/>
        <v>0</v>
      </c>
      <c r="AT64" s="121">
        <f t="shared" si="83"/>
        <v>0</v>
      </c>
      <c r="AU64" s="132">
        <f t="shared" si="83"/>
        <v>0</v>
      </c>
      <c r="AV64" s="126">
        <f t="shared" si="83"/>
        <v>0</v>
      </c>
      <c r="AW64" s="126">
        <f t="shared" si="83"/>
        <v>0</v>
      </c>
      <c r="AX64" s="121">
        <f t="shared" si="83"/>
        <v>0</v>
      </c>
      <c r="AY64" s="126"/>
      <c r="AZ64" s="132">
        <f t="shared" si="83"/>
        <v>0</v>
      </c>
      <c r="BA64" s="126">
        <f t="shared" si="83"/>
        <v>0</v>
      </c>
      <c r="BB64" s="126">
        <f t="shared" si="83"/>
        <v>0</v>
      </c>
      <c r="BC64" s="121">
        <f t="shared" si="83"/>
        <v>0</v>
      </c>
      <c r="BD64" s="123"/>
      <c r="BE64" s="78"/>
      <c r="BF64" s="127">
        <f>SUM(BF65:BF67)</f>
        <v>0</v>
      </c>
      <c r="BG64" s="128">
        <f>SUM(BG65:BG67)</f>
        <v>0</v>
      </c>
      <c r="BH64" s="128">
        <f>SUM(BH65:BH67)</f>
        <v>0</v>
      </c>
      <c r="BI64" s="121">
        <f>SUM(BI65:BI67)</f>
        <v>0</v>
      </c>
      <c r="BJ64" s="78"/>
      <c r="BK64" s="132">
        <f>SUM(BK65:BK67)</f>
        <v>0</v>
      </c>
      <c r="BL64" s="126">
        <f>SUM(BL65:BL67)</f>
        <v>0</v>
      </c>
      <c r="BM64" s="126">
        <f>SUM(BM65:BM67)</f>
        <v>0</v>
      </c>
      <c r="BN64" s="121">
        <f>SUM(BN65:BN67)</f>
        <v>0</v>
      </c>
    </row>
    <row r="65" spans="1:66" x14ac:dyDescent="0.35">
      <c r="A65" s="102"/>
      <c r="B65" s="103"/>
      <c r="C65" s="117"/>
      <c r="D65" s="138"/>
      <c r="E65" s="136"/>
      <c r="F65" s="134"/>
      <c r="G65" s="135"/>
      <c r="H65" s="136"/>
      <c r="I65" s="136"/>
      <c r="J65" s="121">
        <f>SUM(G65:I65)</f>
        <v>0</v>
      </c>
      <c r="K65" s="137"/>
      <c r="L65" s="136"/>
      <c r="M65" s="136"/>
      <c r="N65" s="121">
        <f>SUM(K65:M65)</f>
        <v>0</v>
      </c>
      <c r="O65" s="123"/>
      <c r="P65" s="137"/>
      <c r="Q65" s="136"/>
      <c r="R65" s="136"/>
      <c r="S65" s="121">
        <f>SUM(P65:R65)</f>
        <v>0</v>
      </c>
      <c r="T65" s="123"/>
      <c r="U65" s="78"/>
      <c r="V65" s="138"/>
      <c r="W65" s="134"/>
      <c r="X65" s="134"/>
      <c r="Y65" s="135"/>
      <c r="Z65" s="136"/>
      <c r="AA65" s="136"/>
      <c r="AB65" s="121">
        <f>SUM(Y65:AA65)</f>
        <v>0</v>
      </c>
      <c r="AC65" s="137"/>
      <c r="AD65" s="136"/>
      <c r="AE65" s="136"/>
      <c r="AF65" s="121">
        <f>SUM(AC65:AE65)</f>
        <v>0</v>
      </c>
      <c r="AG65" s="126"/>
      <c r="AH65" s="137"/>
      <c r="AI65" s="136"/>
      <c r="AJ65" s="136"/>
      <c r="AK65" s="121">
        <f>SUM(AH65:AJ65)</f>
        <v>0</v>
      </c>
      <c r="AL65" s="123"/>
      <c r="AM65" s="78"/>
      <c r="AN65" s="138"/>
      <c r="AO65" s="134"/>
      <c r="AP65" s="141"/>
      <c r="AQ65" s="135"/>
      <c r="AR65" s="136"/>
      <c r="AS65" s="136"/>
      <c r="AT65" s="121">
        <f>SUM(AQ65:AS65)</f>
        <v>0</v>
      </c>
      <c r="AU65" s="137"/>
      <c r="AV65" s="136"/>
      <c r="AW65" s="136"/>
      <c r="AX65" s="121">
        <f>SUM(AU65:AW65)</f>
        <v>0</v>
      </c>
      <c r="AY65" s="126"/>
      <c r="AZ65" s="137"/>
      <c r="BA65" s="136"/>
      <c r="BB65" s="136"/>
      <c r="BC65" s="121">
        <f>SUM(AZ65:BB65)</f>
        <v>0</v>
      </c>
      <c r="BD65" s="123"/>
      <c r="BE65" s="78"/>
      <c r="BF65" s="127">
        <f>G65+Y65+AQ65</f>
        <v>0</v>
      </c>
      <c r="BG65" s="128">
        <f>H65+Z65+AR65</f>
        <v>0</v>
      </c>
      <c r="BH65" s="128">
        <f>I65+AA65+AS65</f>
        <v>0</v>
      </c>
      <c r="BI65" s="129">
        <f>J65+AB65+AT65</f>
        <v>0</v>
      </c>
      <c r="BJ65" s="78"/>
      <c r="BK65" s="127">
        <f>P65+AH65+AZ65</f>
        <v>0</v>
      </c>
      <c r="BL65" s="128">
        <f>Q65+AI65+BA65</f>
        <v>0</v>
      </c>
      <c r="BM65" s="128">
        <f>R65+AJ65+BB65</f>
        <v>0</v>
      </c>
      <c r="BN65" s="129">
        <f>S65+AK65+BC65</f>
        <v>0</v>
      </c>
    </row>
    <row r="66" spans="1:66" x14ac:dyDescent="0.35">
      <c r="A66" s="102"/>
      <c r="B66" s="103"/>
      <c r="C66" s="117"/>
      <c r="D66" s="138"/>
      <c r="E66" s="136"/>
      <c r="F66" s="134"/>
      <c r="G66" s="135"/>
      <c r="H66" s="136"/>
      <c r="I66" s="136"/>
      <c r="J66" s="121">
        <f>SUM(G66:I66)</f>
        <v>0</v>
      </c>
      <c r="K66" s="137"/>
      <c r="L66" s="136"/>
      <c r="M66" s="136"/>
      <c r="N66" s="121">
        <f>SUM(K66:M66)</f>
        <v>0</v>
      </c>
      <c r="O66" s="123"/>
      <c r="P66" s="137"/>
      <c r="Q66" s="136"/>
      <c r="R66" s="136"/>
      <c r="S66" s="121">
        <f>SUM(P66:R66)</f>
        <v>0</v>
      </c>
      <c r="T66" s="123"/>
      <c r="U66" s="78"/>
      <c r="V66" s="138"/>
      <c r="W66" s="134"/>
      <c r="X66" s="134"/>
      <c r="Y66" s="135"/>
      <c r="Z66" s="136"/>
      <c r="AA66" s="136"/>
      <c r="AB66" s="121">
        <f>SUM(Y66:AA66)</f>
        <v>0</v>
      </c>
      <c r="AC66" s="137"/>
      <c r="AD66" s="136"/>
      <c r="AE66" s="136"/>
      <c r="AF66" s="121">
        <f>SUM(AC66:AE66)</f>
        <v>0</v>
      </c>
      <c r="AG66" s="126"/>
      <c r="AH66" s="137"/>
      <c r="AI66" s="136"/>
      <c r="AJ66" s="136"/>
      <c r="AK66" s="121">
        <f>SUM(AH66:AJ66)</f>
        <v>0</v>
      </c>
      <c r="AL66" s="123"/>
      <c r="AM66" s="78"/>
      <c r="AN66" s="138"/>
      <c r="AO66" s="134"/>
      <c r="AP66" s="141"/>
      <c r="AQ66" s="135"/>
      <c r="AR66" s="136"/>
      <c r="AS66" s="136"/>
      <c r="AT66" s="121">
        <f>SUM(AQ66:AS66)</f>
        <v>0</v>
      </c>
      <c r="AU66" s="137"/>
      <c r="AV66" s="136"/>
      <c r="AW66" s="136"/>
      <c r="AX66" s="121">
        <f>SUM(AU66:AW66)</f>
        <v>0</v>
      </c>
      <c r="AY66" s="126"/>
      <c r="AZ66" s="137"/>
      <c r="BA66" s="136"/>
      <c r="BB66" s="136"/>
      <c r="BC66" s="121">
        <f>SUM(AZ66:BB66)</f>
        <v>0</v>
      </c>
      <c r="BD66" s="123"/>
      <c r="BE66" s="78"/>
      <c r="BF66" s="127">
        <f t="shared" ref="BF66:BF67" si="84">G66+Y66+AQ66</f>
        <v>0</v>
      </c>
      <c r="BG66" s="128">
        <f t="shared" ref="BG66:BI67" si="85">H66+Z66+AR66</f>
        <v>0</v>
      </c>
      <c r="BH66" s="128">
        <f t="shared" si="85"/>
        <v>0</v>
      </c>
      <c r="BI66" s="129">
        <f t="shared" si="85"/>
        <v>0</v>
      </c>
      <c r="BJ66" s="78"/>
      <c r="BK66" s="127">
        <f t="shared" ref="BK66:BK67" si="86">P66+AH66+AZ66</f>
        <v>0</v>
      </c>
      <c r="BL66" s="128">
        <f t="shared" ref="BL66:BN67" si="87">Q66+AI66+BA66</f>
        <v>0</v>
      </c>
      <c r="BM66" s="128">
        <f t="shared" si="87"/>
        <v>0</v>
      </c>
      <c r="BN66" s="129">
        <f t="shared" si="87"/>
        <v>0</v>
      </c>
    </row>
    <row r="67" spans="1:66" x14ac:dyDescent="0.35">
      <c r="A67" s="102"/>
      <c r="B67" s="103"/>
      <c r="C67" s="117"/>
      <c r="D67" s="138"/>
      <c r="E67" s="136"/>
      <c r="F67" s="134"/>
      <c r="G67" s="135"/>
      <c r="H67" s="136"/>
      <c r="I67" s="136"/>
      <c r="J67" s="121">
        <f>SUM(G67:I67)</f>
        <v>0</v>
      </c>
      <c r="K67" s="137"/>
      <c r="L67" s="136"/>
      <c r="M67" s="136"/>
      <c r="N67" s="121">
        <f>SUM(K67:M67)</f>
        <v>0</v>
      </c>
      <c r="O67" s="123"/>
      <c r="P67" s="137"/>
      <c r="Q67" s="136"/>
      <c r="R67" s="136"/>
      <c r="S67" s="121">
        <f>SUM(P67:R67)</f>
        <v>0</v>
      </c>
      <c r="T67" s="123"/>
      <c r="U67" s="78"/>
      <c r="V67" s="138"/>
      <c r="W67" s="134"/>
      <c r="X67" s="134"/>
      <c r="Y67" s="135"/>
      <c r="Z67" s="136"/>
      <c r="AA67" s="136"/>
      <c r="AB67" s="121">
        <f>SUM(Y67:AA67)</f>
        <v>0</v>
      </c>
      <c r="AC67" s="137"/>
      <c r="AD67" s="136"/>
      <c r="AE67" s="136"/>
      <c r="AF67" s="121">
        <f>SUM(AC67:AE67)</f>
        <v>0</v>
      </c>
      <c r="AG67" s="126"/>
      <c r="AH67" s="137"/>
      <c r="AI67" s="136"/>
      <c r="AJ67" s="136"/>
      <c r="AK67" s="121">
        <f>SUM(AH67:AJ67)</f>
        <v>0</v>
      </c>
      <c r="AL67" s="123"/>
      <c r="AM67" s="78"/>
      <c r="AN67" s="138"/>
      <c r="AO67" s="134"/>
      <c r="AP67" s="141"/>
      <c r="AQ67" s="135"/>
      <c r="AR67" s="136"/>
      <c r="AS67" s="136"/>
      <c r="AT67" s="121">
        <f>SUM(AQ67:AS67)</f>
        <v>0</v>
      </c>
      <c r="AU67" s="137"/>
      <c r="AV67" s="136"/>
      <c r="AW67" s="136"/>
      <c r="AX67" s="121">
        <f>SUM(AU67:AW67)</f>
        <v>0</v>
      </c>
      <c r="AY67" s="126"/>
      <c r="AZ67" s="137"/>
      <c r="BA67" s="136"/>
      <c r="BB67" s="136"/>
      <c r="BC67" s="121">
        <f>SUM(AZ67:BB67)</f>
        <v>0</v>
      </c>
      <c r="BD67" s="123"/>
      <c r="BE67" s="78"/>
      <c r="BF67" s="127">
        <f t="shared" si="84"/>
        <v>0</v>
      </c>
      <c r="BG67" s="128">
        <f t="shared" si="85"/>
        <v>0</v>
      </c>
      <c r="BH67" s="128">
        <f t="shared" si="85"/>
        <v>0</v>
      </c>
      <c r="BI67" s="129">
        <f t="shared" si="85"/>
        <v>0</v>
      </c>
      <c r="BJ67" s="78"/>
      <c r="BK67" s="127">
        <f t="shared" si="86"/>
        <v>0</v>
      </c>
      <c r="BL67" s="128">
        <f t="shared" si="87"/>
        <v>0</v>
      </c>
      <c r="BM67" s="128">
        <f t="shared" si="87"/>
        <v>0</v>
      </c>
      <c r="BN67" s="129">
        <f t="shared" si="87"/>
        <v>0</v>
      </c>
    </row>
    <row r="68" spans="1:66" x14ac:dyDescent="0.35">
      <c r="A68" s="102"/>
      <c r="B68" s="103"/>
      <c r="D68" s="105"/>
      <c r="G68" s="139"/>
      <c r="H68" s="139"/>
      <c r="I68" s="139"/>
      <c r="J68" s="121"/>
      <c r="K68" s="140"/>
      <c r="L68" s="139"/>
      <c r="M68" s="139"/>
      <c r="N68" s="121"/>
      <c r="O68" s="123"/>
      <c r="P68" s="140"/>
      <c r="Q68" s="139"/>
      <c r="R68" s="139"/>
      <c r="S68" s="121"/>
      <c r="T68" s="123"/>
      <c r="U68" s="78"/>
      <c r="V68" s="105"/>
      <c r="Y68" s="139"/>
      <c r="Z68" s="139"/>
      <c r="AA68" s="139"/>
      <c r="AB68" s="121"/>
      <c r="AC68" s="140"/>
      <c r="AD68" s="139"/>
      <c r="AE68" s="139"/>
      <c r="AF68" s="121"/>
      <c r="AG68" s="126"/>
      <c r="AH68" s="140"/>
      <c r="AI68" s="139"/>
      <c r="AJ68" s="139"/>
      <c r="AK68" s="121"/>
      <c r="AL68" s="123"/>
      <c r="AM68" s="78"/>
      <c r="AN68" s="105"/>
      <c r="AQ68" s="139"/>
      <c r="AR68" s="139"/>
      <c r="AS68" s="139"/>
      <c r="AT68" s="121"/>
      <c r="AU68" s="140"/>
      <c r="AV68" s="139"/>
      <c r="AW68" s="139"/>
      <c r="AX68" s="121"/>
      <c r="AY68" s="126"/>
      <c r="AZ68" s="140"/>
      <c r="BA68" s="139"/>
      <c r="BB68" s="139"/>
      <c r="BC68" s="121"/>
      <c r="BD68" s="123"/>
      <c r="BE68" s="78"/>
      <c r="BF68" s="140"/>
      <c r="BG68" s="139"/>
      <c r="BH68" s="139"/>
      <c r="BI68" s="121"/>
      <c r="BJ68" s="78"/>
      <c r="BK68" s="140"/>
      <c r="BL68" s="139"/>
      <c r="BM68" s="139"/>
      <c r="BN68" s="121"/>
    </row>
    <row r="69" spans="1:66" x14ac:dyDescent="0.35">
      <c r="A69" s="108">
        <v>6</v>
      </c>
      <c r="B69" s="109" t="s">
        <v>101</v>
      </c>
      <c r="C69" s="110"/>
      <c r="D69" s="115"/>
      <c r="E69" s="111"/>
      <c r="F69" s="110"/>
      <c r="G69" s="111">
        <f t="shared" ref="G69:S69" si="88">G70+G71+G72+G76</f>
        <v>0</v>
      </c>
      <c r="H69" s="111">
        <f t="shared" si="88"/>
        <v>0</v>
      </c>
      <c r="I69" s="111">
        <f t="shared" si="88"/>
        <v>0</v>
      </c>
      <c r="J69" s="112">
        <f t="shared" si="88"/>
        <v>0</v>
      </c>
      <c r="K69" s="113">
        <f t="shared" si="88"/>
        <v>0</v>
      </c>
      <c r="L69" s="111">
        <f t="shared" si="88"/>
        <v>0</v>
      </c>
      <c r="M69" s="111">
        <f t="shared" si="88"/>
        <v>0</v>
      </c>
      <c r="N69" s="112">
        <f t="shared" si="88"/>
        <v>0</v>
      </c>
      <c r="O69" s="114"/>
      <c r="P69" s="113">
        <f t="shared" si="88"/>
        <v>0</v>
      </c>
      <c r="Q69" s="111">
        <f t="shared" si="88"/>
        <v>0</v>
      </c>
      <c r="R69" s="111">
        <f t="shared" si="88"/>
        <v>0</v>
      </c>
      <c r="S69" s="112">
        <f t="shared" si="88"/>
        <v>0</v>
      </c>
      <c r="T69" s="114"/>
      <c r="U69" s="78"/>
      <c r="V69" s="115"/>
      <c r="W69" s="110"/>
      <c r="X69" s="110"/>
      <c r="Y69" s="111">
        <f t="shared" ref="Y69:AK69" si="89">Y70+Y71+Y72+Y76</f>
        <v>0</v>
      </c>
      <c r="Z69" s="111">
        <f t="shared" si="89"/>
        <v>0</v>
      </c>
      <c r="AA69" s="111">
        <f t="shared" si="89"/>
        <v>0</v>
      </c>
      <c r="AB69" s="112">
        <f t="shared" si="89"/>
        <v>0</v>
      </c>
      <c r="AC69" s="113">
        <f t="shared" si="89"/>
        <v>0</v>
      </c>
      <c r="AD69" s="111">
        <f t="shared" si="89"/>
        <v>0</v>
      </c>
      <c r="AE69" s="111">
        <f t="shared" si="89"/>
        <v>0</v>
      </c>
      <c r="AF69" s="112">
        <f t="shared" si="89"/>
        <v>0</v>
      </c>
      <c r="AG69" s="111"/>
      <c r="AH69" s="113">
        <f t="shared" si="89"/>
        <v>0</v>
      </c>
      <c r="AI69" s="111">
        <f t="shared" si="89"/>
        <v>0</v>
      </c>
      <c r="AJ69" s="111">
        <f t="shared" si="89"/>
        <v>0</v>
      </c>
      <c r="AK69" s="112">
        <f t="shared" si="89"/>
        <v>0</v>
      </c>
      <c r="AL69" s="114"/>
      <c r="AM69" s="78"/>
      <c r="AN69" s="115"/>
      <c r="AO69" s="110"/>
      <c r="AP69" s="110"/>
      <c r="AQ69" s="111">
        <f t="shared" ref="AQ69:BC69" si="90">AQ70+AQ71+AQ72+AQ76</f>
        <v>0</v>
      </c>
      <c r="AR69" s="111">
        <f t="shared" si="90"/>
        <v>0</v>
      </c>
      <c r="AS69" s="111">
        <f t="shared" si="90"/>
        <v>0</v>
      </c>
      <c r="AT69" s="112">
        <f t="shared" si="90"/>
        <v>0</v>
      </c>
      <c r="AU69" s="113">
        <f t="shared" si="90"/>
        <v>0</v>
      </c>
      <c r="AV69" s="111">
        <f t="shared" si="90"/>
        <v>0</v>
      </c>
      <c r="AW69" s="111">
        <f t="shared" si="90"/>
        <v>0</v>
      </c>
      <c r="AX69" s="112">
        <f t="shared" si="90"/>
        <v>0</v>
      </c>
      <c r="AY69" s="111"/>
      <c r="AZ69" s="113">
        <f t="shared" si="90"/>
        <v>0</v>
      </c>
      <c r="BA69" s="111">
        <f t="shared" si="90"/>
        <v>0</v>
      </c>
      <c r="BB69" s="111">
        <f t="shared" si="90"/>
        <v>0</v>
      </c>
      <c r="BC69" s="112">
        <f t="shared" si="90"/>
        <v>0</v>
      </c>
      <c r="BD69" s="114"/>
      <c r="BE69" s="78"/>
      <c r="BF69" s="113">
        <f>BF70+BF71+BF72+BF76</f>
        <v>0</v>
      </c>
      <c r="BG69" s="111">
        <f>BG70+BG71+BG72+BG76</f>
        <v>0</v>
      </c>
      <c r="BH69" s="111">
        <f>BH70+BH71+BH72+BH76</f>
        <v>0</v>
      </c>
      <c r="BI69" s="112">
        <f>BI70+BI71+BI72+BI76</f>
        <v>0</v>
      </c>
      <c r="BJ69" s="78"/>
      <c r="BK69" s="113">
        <f>BK70+BK71+BK72+BK76</f>
        <v>0</v>
      </c>
      <c r="BL69" s="111">
        <f>BL70+BL71+BL72+BL76</f>
        <v>0</v>
      </c>
      <c r="BM69" s="111">
        <f>BM70+BM71+BM72+BM76</f>
        <v>0</v>
      </c>
      <c r="BN69" s="112">
        <f>BN70+BN71+BN72+BN76</f>
        <v>0</v>
      </c>
    </row>
    <row r="70" spans="1:66" s="107" customFormat="1" x14ac:dyDescent="0.35">
      <c r="A70" s="102">
        <v>6.1</v>
      </c>
      <c r="B70" s="104"/>
      <c r="C70" s="117"/>
      <c r="D70" s="124"/>
      <c r="E70" s="120"/>
      <c r="F70" s="118"/>
      <c r="G70" s="119"/>
      <c r="H70" s="120"/>
      <c r="I70" s="120"/>
      <c r="J70" s="121">
        <f>SUM(G70:I70)</f>
        <v>0</v>
      </c>
      <c r="K70" s="122"/>
      <c r="L70" s="120"/>
      <c r="M70" s="120"/>
      <c r="N70" s="121">
        <f>SUM(K70:M70)</f>
        <v>0</v>
      </c>
      <c r="O70" s="123"/>
      <c r="P70" s="122"/>
      <c r="Q70" s="120"/>
      <c r="R70" s="120"/>
      <c r="S70" s="121">
        <f>SUM(P70:R70)</f>
        <v>0</v>
      </c>
      <c r="T70" s="123"/>
      <c r="U70" s="78"/>
      <c r="V70" s="124"/>
      <c r="W70" s="118"/>
      <c r="X70" s="118"/>
      <c r="Y70" s="119"/>
      <c r="Z70" s="120"/>
      <c r="AA70" s="120"/>
      <c r="AB70" s="121">
        <f>SUM(Y70:AA70)</f>
        <v>0</v>
      </c>
      <c r="AC70" s="122"/>
      <c r="AD70" s="120"/>
      <c r="AE70" s="120"/>
      <c r="AF70" s="121">
        <f>SUM(AC70:AE70)</f>
        <v>0</v>
      </c>
      <c r="AG70" s="126"/>
      <c r="AH70" s="122"/>
      <c r="AI70" s="120"/>
      <c r="AJ70" s="120"/>
      <c r="AK70" s="121">
        <f>SUM(AH70:AJ70)</f>
        <v>0</v>
      </c>
      <c r="AL70" s="123"/>
      <c r="AM70" s="78"/>
      <c r="AN70" s="124"/>
      <c r="AO70" s="118"/>
      <c r="AP70" s="118"/>
      <c r="AQ70" s="119"/>
      <c r="AR70" s="120"/>
      <c r="AS70" s="120"/>
      <c r="AT70" s="121">
        <f>SUM(AQ70:AS70)</f>
        <v>0</v>
      </c>
      <c r="AU70" s="122"/>
      <c r="AV70" s="120"/>
      <c r="AW70" s="120"/>
      <c r="AX70" s="121">
        <f>SUM(AU70:AW70)</f>
        <v>0</v>
      </c>
      <c r="AY70" s="126"/>
      <c r="AZ70" s="122"/>
      <c r="BA70" s="120"/>
      <c r="BB70" s="120"/>
      <c r="BC70" s="121">
        <f>SUM(AZ70:BB70)</f>
        <v>0</v>
      </c>
      <c r="BD70" s="123"/>
      <c r="BE70" s="78"/>
      <c r="BF70" s="127">
        <f>G70+Y70+AQ70</f>
        <v>0</v>
      </c>
      <c r="BG70" s="128">
        <f>H70+Z70+AR70</f>
        <v>0</v>
      </c>
      <c r="BH70" s="128">
        <f>I70+AA70+AS70</f>
        <v>0</v>
      </c>
      <c r="BI70" s="129">
        <f>J70+AB70+AT70</f>
        <v>0</v>
      </c>
      <c r="BJ70" s="78"/>
      <c r="BK70" s="127">
        <f t="shared" ref="BK70:BN71" si="91">P70+AH70+AZ70</f>
        <v>0</v>
      </c>
      <c r="BL70" s="128">
        <f t="shared" si="91"/>
        <v>0</v>
      </c>
      <c r="BM70" s="128">
        <f t="shared" si="91"/>
        <v>0</v>
      </c>
      <c r="BN70" s="129">
        <f t="shared" si="91"/>
        <v>0</v>
      </c>
    </row>
    <row r="71" spans="1:66" s="107" customFormat="1" x14ac:dyDescent="0.35">
      <c r="A71" s="102">
        <v>6.2</v>
      </c>
      <c r="B71" s="104"/>
      <c r="C71" s="117"/>
      <c r="D71" s="124"/>
      <c r="E71" s="120"/>
      <c r="F71" s="118"/>
      <c r="G71" s="119"/>
      <c r="H71" s="120"/>
      <c r="I71" s="120"/>
      <c r="J71" s="121">
        <f>SUM(G71:I71)</f>
        <v>0</v>
      </c>
      <c r="K71" s="122"/>
      <c r="L71" s="120"/>
      <c r="M71" s="120"/>
      <c r="N71" s="121">
        <f>SUM(K71:M71)</f>
        <v>0</v>
      </c>
      <c r="O71" s="123"/>
      <c r="P71" s="122"/>
      <c r="Q71" s="120"/>
      <c r="R71" s="120"/>
      <c r="S71" s="121">
        <f>SUM(P71:R71)</f>
        <v>0</v>
      </c>
      <c r="T71" s="123"/>
      <c r="U71" s="78"/>
      <c r="V71" s="124"/>
      <c r="W71" s="118"/>
      <c r="X71" s="118"/>
      <c r="Y71" s="119"/>
      <c r="Z71" s="120"/>
      <c r="AA71" s="120"/>
      <c r="AB71" s="121">
        <f>SUM(Y71:AA71)</f>
        <v>0</v>
      </c>
      <c r="AC71" s="122"/>
      <c r="AD71" s="120"/>
      <c r="AE71" s="120"/>
      <c r="AF71" s="121">
        <f>SUM(AC71:AE71)</f>
        <v>0</v>
      </c>
      <c r="AG71" s="126"/>
      <c r="AH71" s="122"/>
      <c r="AI71" s="120"/>
      <c r="AJ71" s="120"/>
      <c r="AK71" s="121">
        <f>SUM(AH71:AJ71)</f>
        <v>0</v>
      </c>
      <c r="AL71" s="123"/>
      <c r="AM71" s="78"/>
      <c r="AN71" s="124"/>
      <c r="AO71" s="118"/>
      <c r="AP71" s="118"/>
      <c r="AQ71" s="119"/>
      <c r="AR71" s="120"/>
      <c r="AS71" s="120"/>
      <c r="AT71" s="121">
        <f>SUM(AQ71:AS71)</f>
        <v>0</v>
      </c>
      <c r="AU71" s="122"/>
      <c r="AV71" s="120"/>
      <c r="AW71" s="120"/>
      <c r="AX71" s="121">
        <f>SUM(AU71:AW71)</f>
        <v>0</v>
      </c>
      <c r="AY71" s="126"/>
      <c r="AZ71" s="122"/>
      <c r="BA71" s="120"/>
      <c r="BB71" s="120"/>
      <c r="BC71" s="121">
        <f>SUM(AZ71:BB71)</f>
        <v>0</v>
      </c>
      <c r="BD71" s="123"/>
      <c r="BE71" s="78"/>
      <c r="BF71" s="127">
        <f>G71+Y71+AQ71</f>
        <v>0</v>
      </c>
      <c r="BG71" s="128">
        <f t="shared" ref="BG71:BI71" si="92">H71+Z71+AR71</f>
        <v>0</v>
      </c>
      <c r="BH71" s="128">
        <f t="shared" si="92"/>
        <v>0</v>
      </c>
      <c r="BI71" s="129">
        <f t="shared" si="92"/>
        <v>0</v>
      </c>
      <c r="BJ71" s="78"/>
      <c r="BK71" s="127">
        <f t="shared" si="91"/>
        <v>0</v>
      </c>
      <c r="BL71" s="128">
        <f t="shared" si="91"/>
        <v>0</v>
      </c>
      <c r="BM71" s="128">
        <f t="shared" si="91"/>
        <v>0</v>
      </c>
      <c r="BN71" s="129">
        <f t="shared" si="91"/>
        <v>0</v>
      </c>
    </row>
    <row r="72" spans="1:66" s="107" customFormat="1" x14ac:dyDescent="0.35">
      <c r="A72" s="102">
        <v>6.3</v>
      </c>
      <c r="B72" s="104"/>
      <c r="C72" s="130"/>
      <c r="D72" s="133"/>
      <c r="E72" s="126"/>
      <c r="G72" s="126">
        <f t="shared" ref="G72:S72" si="93">SUM(G73:G75)</f>
        <v>0</v>
      </c>
      <c r="H72" s="126">
        <f t="shared" si="93"/>
        <v>0</v>
      </c>
      <c r="I72" s="126">
        <f t="shared" si="93"/>
        <v>0</v>
      </c>
      <c r="J72" s="121">
        <f t="shared" si="93"/>
        <v>0</v>
      </c>
      <c r="K72" s="132">
        <f t="shared" si="93"/>
        <v>0</v>
      </c>
      <c r="L72" s="126">
        <f t="shared" si="93"/>
        <v>0</v>
      </c>
      <c r="M72" s="126">
        <f t="shared" si="93"/>
        <v>0</v>
      </c>
      <c r="N72" s="121">
        <f t="shared" si="93"/>
        <v>0</v>
      </c>
      <c r="O72" s="123"/>
      <c r="P72" s="132">
        <f t="shared" si="93"/>
        <v>0</v>
      </c>
      <c r="Q72" s="126">
        <f t="shared" si="93"/>
        <v>0</v>
      </c>
      <c r="R72" s="126">
        <f t="shared" si="93"/>
        <v>0</v>
      </c>
      <c r="S72" s="121">
        <f t="shared" si="93"/>
        <v>0</v>
      </c>
      <c r="T72" s="123"/>
      <c r="U72" s="78"/>
      <c r="V72" s="133"/>
      <c r="Y72" s="126">
        <f t="shared" ref="Y72:AK72" si="94">SUM(Y73:Y75)</f>
        <v>0</v>
      </c>
      <c r="Z72" s="126">
        <f t="shared" si="94"/>
        <v>0</v>
      </c>
      <c r="AA72" s="126">
        <f t="shared" si="94"/>
        <v>0</v>
      </c>
      <c r="AB72" s="121">
        <f t="shared" si="94"/>
        <v>0</v>
      </c>
      <c r="AC72" s="132">
        <f t="shared" si="94"/>
        <v>0</v>
      </c>
      <c r="AD72" s="126">
        <f t="shared" si="94"/>
        <v>0</v>
      </c>
      <c r="AE72" s="126">
        <f t="shared" si="94"/>
        <v>0</v>
      </c>
      <c r="AF72" s="121">
        <f t="shared" si="94"/>
        <v>0</v>
      </c>
      <c r="AG72" s="126"/>
      <c r="AH72" s="132">
        <f t="shared" si="94"/>
        <v>0</v>
      </c>
      <c r="AI72" s="126">
        <f t="shared" si="94"/>
        <v>0</v>
      </c>
      <c r="AJ72" s="126">
        <f t="shared" si="94"/>
        <v>0</v>
      </c>
      <c r="AK72" s="121">
        <f t="shared" si="94"/>
        <v>0</v>
      </c>
      <c r="AL72" s="123"/>
      <c r="AM72" s="78"/>
      <c r="AN72" s="133"/>
      <c r="AQ72" s="126">
        <f t="shared" ref="AQ72:BC72" si="95">SUM(AQ73:AQ75)</f>
        <v>0</v>
      </c>
      <c r="AR72" s="126">
        <f t="shared" si="95"/>
        <v>0</v>
      </c>
      <c r="AS72" s="126">
        <f t="shared" si="95"/>
        <v>0</v>
      </c>
      <c r="AT72" s="121">
        <f t="shared" si="95"/>
        <v>0</v>
      </c>
      <c r="AU72" s="132">
        <f t="shared" si="95"/>
        <v>0</v>
      </c>
      <c r="AV72" s="126">
        <f t="shared" si="95"/>
        <v>0</v>
      </c>
      <c r="AW72" s="126">
        <f t="shared" si="95"/>
        <v>0</v>
      </c>
      <c r="AX72" s="121">
        <f t="shared" si="95"/>
        <v>0</v>
      </c>
      <c r="AY72" s="126"/>
      <c r="AZ72" s="132">
        <f t="shared" si="95"/>
        <v>0</v>
      </c>
      <c r="BA72" s="126">
        <f t="shared" si="95"/>
        <v>0</v>
      </c>
      <c r="BB72" s="126">
        <f t="shared" si="95"/>
        <v>0</v>
      </c>
      <c r="BC72" s="121">
        <f t="shared" si="95"/>
        <v>0</v>
      </c>
      <c r="BD72" s="123"/>
      <c r="BE72" s="78"/>
      <c r="BF72" s="127">
        <f>SUM(BF73:BF75)</f>
        <v>0</v>
      </c>
      <c r="BG72" s="128">
        <f>SUM(BG73:BG75)</f>
        <v>0</v>
      </c>
      <c r="BH72" s="128">
        <f>SUM(BH73:BH75)</f>
        <v>0</v>
      </c>
      <c r="BI72" s="121">
        <f>SUM(BI73:BI75)</f>
        <v>0</v>
      </c>
      <c r="BJ72" s="78"/>
      <c r="BK72" s="132">
        <f>SUM(BK73:BK75)</f>
        <v>0</v>
      </c>
      <c r="BL72" s="126">
        <f>SUM(BL73:BL75)</f>
        <v>0</v>
      </c>
      <c r="BM72" s="126">
        <f>SUM(BM73:BM75)</f>
        <v>0</v>
      </c>
      <c r="BN72" s="121">
        <f>SUM(BN73:BN75)</f>
        <v>0</v>
      </c>
    </row>
    <row r="73" spans="1:66" x14ac:dyDescent="0.35">
      <c r="A73" s="102"/>
      <c r="B73" s="103"/>
      <c r="C73" s="117"/>
      <c r="D73" s="138"/>
      <c r="E73" s="136"/>
      <c r="F73" s="134"/>
      <c r="G73" s="135"/>
      <c r="H73" s="136"/>
      <c r="I73" s="136"/>
      <c r="J73" s="121">
        <f>SUM(G73:I73)</f>
        <v>0</v>
      </c>
      <c r="K73" s="137"/>
      <c r="L73" s="136"/>
      <c r="M73" s="136"/>
      <c r="N73" s="121">
        <f>SUM(K73:M73)</f>
        <v>0</v>
      </c>
      <c r="O73" s="123"/>
      <c r="P73" s="137"/>
      <c r="Q73" s="136"/>
      <c r="R73" s="136"/>
      <c r="S73" s="121">
        <f>SUM(P73:R73)</f>
        <v>0</v>
      </c>
      <c r="T73" s="123"/>
      <c r="U73" s="78"/>
      <c r="V73" s="138"/>
      <c r="W73" s="134"/>
      <c r="X73" s="134"/>
      <c r="Y73" s="135"/>
      <c r="Z73" s="136"/>
      <c r="AA73" s="136"/>
      <c r="AB73" s="121">
        <f>SUM(Y73:AA73)</f>
        <v>0</v>
      </c>
      <c r="AC73" s="137"/>
      <c r="AD73" s="136"/>
      <c r="AE73" s="136"/>
      <c r="AF73" s="121">
        <f>SUM(AC73:AE73)</f>
        <v>0</v>
      </c>
      <c r="AG73" s="126"/>
      <c r="AH73" s="137"/>
      <c r="AI73" s="136"/>
      <c r="AJ73" s="136"/>
      <c r="AK73" s="121">
        <f>SUM(AH73:AJ73)</f>
        <v>0</v>
      </c>
      <c r="AL73" s="123"/>
      <c r="AM73" s="78"/>
      <c r="AN73" s="138"/>
      <c r="AO73" s="134"/>
      <c r="AP73" s="134"/>
      <c r="AQ73" s="135"/>
      <c r="AR73" s="136"/>
      <c r="AS73" s="136"/>
      <c r="AT73" s="121">
        <f>SUM(AQ73:AS73)</f>
        <v>0</v>
      </c>
      <c r="AU73" s="137"/>
      <c r="AV73" s="136"/>
      <c r="AW73" s="136"/>
      <c r="AX73" s="121">
        <f>SUM(AU73:AW73)</f>
        <v>0</v>
      </c>
      <c r="AY73" s="126"/>
      <c r="AZ73" s="137"/>
      <c r="BA73" s="136"/>
      <c r="BB73" s="136"/>
      <c r="BC73" s="121">
        <f>SUM(AZ73:BB73)</f>
        <v>0</v>
      </c>
      <c r="BD73" s="123"/>
      <c r="BE73" s="78"/>
      <c r="BF73" s="127">
        <f>G73+Y73+AQ73</f>
        <v>0</v>
      </c>
      <c r="BG73" s="128">
        <f>H73+Z73+AR73</f>
        <v>0</v>
      </c>
      <c r="BH73" s="128">
        <f>I73+AA73+AS73</f>
        <v>0</v>
      </c>
      <c r="BI73" s="129">
        <f>J73+AB73+AT73</f>
        <v>0</v>
      </c>
      <c r="BJ73" s="78"/>
      <c r="BK73" s="127">
        <f>P73+AH73+AZ73</f>
        <v>0</v>
      </c>
      <c r="BL73" s="128">
        <f>Q73+AI73+BA73</f>
        <v>0</v>
      </c>
      <c r="BM73" s="128">
        <f>R73+AJ73+BB73</f>
        <v>0</v>
      </c>
      <c r="BN73" s="129">
        <f>S73+AK73+BC73</f>
        <v>0</v>
      </c>
    </row>
    <row r="74" spans="1:66" x14ac:dyDescent="0.35">
      <c r="A74" s="102"/>
      <c r="B74" s="103"/>
      <c r="C74" s="117"/>
      <c r="D74" s="138"/>
      <c r="E74" s="136"/>
      <c r="F74" s="134"/>
      <c r="G74" s="135"/>
      <c r="H74" s="136"/>
      <c r="I74" s="136"/>
      <c r="J74" s="121">
        <f>SUM(G74:I74)</f>
        <v>0</v>
      </c>
      <c r="K74" s="137"/>
      <c r="L74" s="136"/>
      <c r="M74" s="136"/>
      <c r="N74" s="121">
        <f>SUM(K74:M74)</f>
        <v>0</v>
      </c>
      <c r="O74" s="123"/>
      <c r="P74" s="137"/>
      <c r="Q74" s="136"/>
      <c r="R74" s="136"/>
      <c r="S74" s="121">
        <f>SUM(P74:R74)</f>
        <v>0</v>
      </c>
      <c r="T74" s="123"/>
      <c r="U74" s="78"/>
      <c r="V74" s="138"/>
      <c r="W74" s="134"/>
      <c r="X74" s="134"/>
      <c r="Y74" s="135"/>
      <c r="Z74" s="136"/>
      <c r="AA74" s="136"/>
      <c r="AB74" s="121">
        <f>SUM(Y74:AA74)</f>
        <v>0</v>
      </c>
      <c r="AC74" s="137"/>
      <c r="AD74" s="136"/>
      <c r="AE74" s="136"/>
      <c r="AF74" s="121">
        <f>SUM(AC74:AE74)</f>
        <v>0</v>
      </c>
      <c r="AG74" s="126"/>
      <c r="AH74" s="137"/>
      <c r="AI74" s="136"/>
      <c r="AJ74" s="136"/>
      <c r="AK74" s="121">
        <f>SUM(AH74:AJ74)</f>
        <v>0</v>
      </c>
      <c r="AL74" s="123"/>
      <c r="AM74" s="78"/>
      <c r="AN74" s="138"/>
      <c r="AO74" s="134"/>
      <c r="AP74" s="134"/>
      <c r="AQ74" s="135"/>
      <c r="AR74" s="136"/>
      <c r="AS74" s="136"/>
      <c r="AT74" s="121">
        <f>SUM(AQ74:AS74)</f>
        <v>0</v>
      </c>
      <c r="AU74" s="137"/>
      <c r="AV74" s="136"/>
      <c r="AW74" s="136"/>
      <c r="AX74" s="121">
        <f>SUM(AU74:AW74)</f>
        <v>0</v>
      </c>
      <c r="AY74" s="126"/>
      <c r="AZ74" s="137"/>
      <c r="BA74" s="136"/>
      <c r="BB74" s="136"/>
      <c r="BC74" s="121">
        <f>SUM(AZ74:BB74)</f>
        <v>0</v>
      </c>
      <c r="BD74" s="123"/>
      <c r="BE74" s="78"/>
      <c r="BF74" s="127">
        <f t="shared" ref="BF74:BI75" si="96">G74+Y74+AQ74</f>
        <v>0</v>
      </c>
      <c r="BG74" s="128">
        <f t="shared" si="96"/>
        <v>0</v>
      </c>
      <c r="BH74" s="128">
        <f t="shared" si="96"/>
        <v>0</v>
      </c>
      <c r="BI74" s="129">
        <f t="shared" si="96"/>
        <v>0</v>
      </c>
      <c r="BJ74" s="78"/>
      <c r="BK74" s="127">
        <f t="shared" ref="BK74:BN75" si="97">P74+AH74+AZ74</f>
        <v>0</v>
      </c>
      <c r="BL74" s="128">
        <f t="shared" si="97"/>
        <v>0</v>
      </c>
      <c r="BM74" s="128">
        <f t="shared" si="97"/>
        <v>0</v>
      </c>
      <c r="BN74" s="129">
        <f t="shared" si="97"/>
        <v>0</v>
      </c>
    </row>
    <row r="75" spans="1:66" x14ac:dyDescent="0.35">
      <c r="A75" s="102"/>
      <c r="B75" s="103"/>
      <c r="C75" s="117"/>
      <c r="D75" s="138"/>
      <c r="E75" s="136"/>
      <c r="F75" s="134"/>
      <c r="G75" s="135"/>
      <c r="H75" s="136"/>
      <c r="I75" s="136"/>
      <c r="J75" s="121">
        <f>SUM(G75:I75)</f>
        <v>0</v>
      </c>
      <c r="K75" s="137"/>
      <c r="L75" s="136"/>
      <c r="M75" s="136"/>
      <c r="N75" s="121">
        <f>SUM(K75:M75)</f>
        <v>0</v>
      </c>
      <c r="O75" s="123"/>
      <c r="P75" s="137"/>
      <c r="Q75" s="136"/>
      <c r="R75" s="136"/>
      <c r="S75" s="121">
        <f>SUM(P75:R75)</f>
        <v>0</v>
      </c>
      <c r="T75" s="123"/>
      <c r="U75" s="78"/>
      <c r="V75" s="138"/>
      <c r="W75" s="134"/>
      <c r="X75" s="134"/>
      <c r="Y75" s="135"/>
      <c r="Z75" s="136"/>
      <c r="AA75" s="136"/>
      <c r="AB75" s="121">
        <f>SUM(Y75:AA75)</f>
        <v>0</v>
      </c>
      <c r="AC75" s="137"/>
      <c r="AD75" s="136"/>
      <c r="AE75" s="136"/>
      <c r="AF75" s="121">
        <f>SUM(AC75:AE75)</f>
        <v>0</v>
      </c>
      <c r="AG75" s="126"/>
      <c r="AH75" s="137"/>
      <c r="AI75" s="136"/>
      <c r="AJ75" s="136"/>
      <c r="AK75" s="121">
        <f>SUM(AH75:AJ75)</f>
        <v>0</v>
      </c>
      <c r="AL75" s="123"/>
      <c r="AM75" s="78"/>
      <c r="AN75" s="138"/>
      <c r="AO75" s="134"/>
      <c r="AP75" s="134"/>
      <c r="AQ75" s="135"/>
      <c r="AR75" s="136"/>
      <c r="AS75" s="136"/>
      <c r="AT75" s="121">
        <f>SUM(AQ75:AS75)</f>
        <v>0</v>
      </c>
      <c r="AU75" s="137"/>
      <c r="AV75" s="136"/>
      <c r="AW75" s="136"/>
      <c r="AX75" s="121">
        <f>SUM(AU75:AW75)</f>
        <v>0</v>
      </c>
      <c r="AY75" s="126"/>
      <c r="AZ75" s="137"/>
      <c r="BA75" s="136"/>
      <c r="BB75" s="136"/>
      <c r="BC75" s="121">
        <f>SUM(AZ75:BB75)</f>
        <v>0</v>
      </c>
      <c r="BD75" s="123"/>
      <c r="BE75" s="78"/>
      <c r="BF75" s="127">
        <f t="shared" si="96"/>
        <v>0</v>
      </c>
      <c r="BG75" s="128">
        <f t="shared" si="96"/>
        <v>0</v>
      </c>
      <c r="BH75" s="128">
        <f t="shared" si="96"/>
        <v>0</v>
      </c>
      <c r="BI75" s="129">
        <f t="shared" si="96"/>
        <v>0</v>
      </c>
      <c r="BJ75" s="78"/>
      <c r="BK75" s="127">
        <f t="shared" si="97"/>
        <v>0</v>
      </c>
      <c r="BL75" s="128">
        <f t="shared" si="97"/>
        <v>0</v>
      </c>
      <c r="BM75" s="128">
        <f t="shared" si="97"/>
        <v>0</v>
      </c>
      <c r="BN75" s="129">
        <f t="shared" si="97"/>
        <v>0</v>
      </c>
    </row>
    <row r="76" spans="1:66" s="107" customFormat="1" x14ac:dyDescent="0.35">
      <c r="A76" s="102">
        <v>6.4</v>
      </c>
      <c r="B76" s="104"/>
      <c r="C76" s="130"/>
      <c r="D76" s="133"/>
      <c r="E76" s="126"/>
      <c r="G76" s="126">
        <f t="shared" ref="G76:S76" si="98">SUM(G77:G79)</f>
        <v>0</v>
      </c>
      <c r="H76" s="126">
        <f t="shared" si="98"/>
        <v>0</v>
      </c>
      <c r="I76" s="126">
        <f t="shared" si="98"/>
        <v>0</v>
      </c>
      <c r="J76" s="121">
        <f t="shared" si="98"/>
        <v>0</v>
      </c>
      <c r="K76" s="132">
        <f t="shared" si="98"/>
        <v>0</v>
      </c>
      <c r="L76" s="126">
        <f t="shared" si="98"/>
        <v>0</v>
      </c>
      <c r="M76" s="126">
        <f t="shared" si="98"/>
        <v>0</v>
      </c>
      <c r="N76" s="121">
        <f t="shared" si="98"/>
        <v>0</v>
      </c>
      <c r="O76" s="123"/>
      <c r="P76" s="132">
        <f t="shared" si="98"/>
        <v>0</v>
      </c>
      <c r="Q76" s="126">
        <f t="shared" si="98"/>
        <v>0</v>
      </c>
      <c r="R76" s="126">
        <f t="shared" si="98"/>
        <v>0</v>
      </c>
      <c r="S76" s="121">
        <f t="shared" si="98"/>
        <v>0</v>
      </c>
      <c r="T76" s="123"/>
      <c r="U76" s="78"/>
      <c r="V76" s="133"/>
      <c r="Y76" s="126">
        <f t="shared" ref="Y76:AK76" si="99">SUM(Y77:Y79)</f>
        <v>0</v>
      </c>
      <c r="Z76" s="126">
        <f t="shared" si="99"/>
        <v>0</v>
      </c>
      <c r="AA76" s="126">
        <f t="shared" si="99"/>
        <v>0</v>
      </c>
      <c r="AB76" s="121">
        <f t="shared" si="99"/>
        <v>0</v>
      </c>
      <c r="AC76" s="132">
        <f t="shared" si="99"/>
        <v>0</v>
      </c>
      <c r="AD76" s="126">
        <f t="shared" si="99"/>
        <v>0</v>
      </c>
      <c r="AE76" s="126">
        <f t="shared" si="99"/>
        <v>0</v>
      </c>
      <c r="AF76" s="121">
        <f t="shared" si="99"/>
        <v>0</v>
      </c>
      <c r="AG76" s="126"/>
      <c r="AH76" s="132">
        <f t="shared" si="99"/>
        <v>0</v>
      </c>
      <c r="AI76" s="126">
        <f t="shared" si="99"/>
        <v>0</v>
      </c>
      <c r="AJ76" s="126">
        <f t="shared" si="99"/>
        <v>0</v>
      </c>
      <c r="AK76" s="121">
        <f t="shared" si="99"/>
        <v>0</v>
      </c>
      <c r="AL76" s="123"/>
      <c r="AM76" s="78"/>
      <c r="AN76" s="133"/>
      <c r="AQ76" s="126">
        <f t="shared" ref="AQ76:BC76" si="100">SUM(AQ77:AQ79)</f>
        <v>0</v>
      </c>
      <c r="AR76" s="126">
        <f t="shared" si="100"/>
        <v>0</v>
      </c>
      <c r="AS76" s="126">
        <f t="shared" si="100"/>
        <v>0</v>
      </c>
      <c r="AT76" s="121">
        <f t="shared" si="100"/>
        <v>0</v>
      </c>
      <c r="AU76" s="132">
        <f t="shared" si="100"/>
        <v>0</v>
      </c>
      <c r="AV76" s="126">
        <f t="shared" si="100"/>
        <v>0</v>
      </c>
      <c r="AW76" s="126">
        <f t="shared" si="100"/>
        <v>0</v>
      </c>
      <c r="AX76" s="121">
        <f t="shared" si="100"/>
        <v>0</v>
      </c>
      <c r="AY76" s="126"/>
      <c r="AZ76" s="132">
        <f t="shared" si="100"/>
        <v>0</v>
      </c>
      <c r="BA76" s="126">
        <f t="shared" si="100"/>
        <v>0</v>
      </c>
      <c r="BB76" s="126">
        <f t="shared" si="100"/>
        <v>0</v>
      </c>
      <c r="BC76" s="121">
        <f t="shared" si="100"/>
        <v>0</v>
      </c>
      <c r="BD76" s="123"/>
      <c r="BE76" s="78"/>
      <c r="BF76" s="127">
        <f>SUM(BF77:BF79)</f>
        <v>0</v>
      </c>
      <c r="BG76" s="128">
        <f>SUM(BG77:BG79)</f>
        <v>0</v>
      </c>
      <c r="BH76" s="128">
        <f>SUM(BH77:BH79)</f>
        <v>0</v>
      </c>
      <c r="BI76" s="121">
        <f>SUM(BI77:BI79)</f>
        <v>0</v>
      </c>
      <c r="BJ76" s="78"/>
      <c r="BK76" s="132">
        <f>SUM(BK77:BK79)</f>
        <v>0</v>
      </c>
      <c r="BL76" s="126">
        <f>SUM(BL77:BL79)</f>
        <v>0</v>
      </c>
      <c r="BM76" s="126">
        <f>SUM(BM77:BM79)</f>
        <v>0</v>
      </c>
      <c r="BN76" s="121">
        <f>SUM(BN77:BN79)</f>
        <v>0</v>
      </c>
    </row>
    <row r="77" spans="1:66" x14ac:dyDescent="0.35">
      <c r="A77" s="102"/>
      <c r="B77" s="103"/>
      <c r="C77" s="117"/>
      <c r="D77" s="138"/>
      <c r="E77" s="136"/>
      <c r="F77" s="134"/>
      <c r="G77" s="135"/>
      <c r="H77" s="136"/>
      <c r="I77" s="136"/>
      <c r="J77" s="121">
        <f>SUM(G77:I77)</f>
        <v>0</v>
      </c>
      <c r="K77" s="137"/>
      <c r="L77" s="136"/>
      <c r="M77" s="136"/>
      <c r="N77" s="121">
        <f>SUM(K77:M77)</f>
        <v>0</v>
      </c>
      <c r="O77" s="123"/>
      <c r="P77" s="137"/>
      <c r="Q77" s="136"/>
      <c r="R77" s="136"/>
      <c r="S77" s="121">
        <f>SUM(P77:R77)</f>
        <v>0</v>
      </c>
      <c r="T77" s="123"/>
      <c r="U77" s="78"/>
      <c r="V77" s="138"/>
      <c r="W77" s="134"/>
      <c r="X77" s="134"/>
      <c r="Y77" s="135"/>
      <c r="Z77" s="136"/>
      <c r="AA77" s="136"/>
      <c r="AB77" s="121">
        <f>SUM(Y77:AA77)</f>
        <v>0</v>
      </c>
      <c r="AC77" s="137"/>
      <c r="AD77" s="136"/>
      <c r="AE77" s="136"/>
      <c r="AF77" s="121">
        <f>SUM(AC77:AE77)</f>
        <v>0</v>
      </c>
      <c r="AG77" s="126"/>
      <c r="AH77" s="137"/>
      <c r="AI77" s="136"/>
      <c r="AJ77" s="136"/>
      <c r="AK77" s="121">
        <f>SUM(AH77:AJ77)</f>
        <v>0</v>
      </c>
      <c r="AL77" s="123"/>
      <c r="AM77" s="78"/>
      <c r="AN77" s="138"/>
      <c r="AO77" s="134"/>
      <c r="AP77" s="134"/>
      <c r="AQ77" s="135"/>
      <c r="AR77" s="136"/>
      <c r="AS77" s="136"/>
      <c r="AT77" s="121">
        <f>SUM(AQ77:AS77)</f>
        <v>0</v>
      </c>
      <c r="AU77" s="137"/>
      <c r="AV77" s="136"/>
      <c r="AW77" s="136"/>
      <c r="AX77" s="121">
        <f>SUM(AU77:AW77)</f>
        <v>0</v>
      </c>
      <c r="AY77" s="126"/>
      <c r="AZ77" s="137"/>
      <c r="BA77" s="136"/>
      <c r="BB77" s="136"/>
      <c r="BC77" s="121">
        <f>SUM(AZ77:BB77)</f>
        <v>0</v>
      </c>
      <c r="BD77" s="123"/>
      <c r="BE77" s="78"/>
      <c r="BF77" s="127">
        <f>G77+Y77+AQ77</f>
        <v>0</v>
      </c>
      <c r="BG77" s="128">
        <f>H77+Z77+AR77</f>
        <v>0</v>
      </c>
      <c r="BH77" s="128">
        <f>I77+AA77+AS77</f>
        <v>0</v>
      </c>
      <c r="BI77" s="129">
        <f>J77+AB77+AT77</f>
        <v>0</v>
      </c>
      <c r="BJ77" s="78"/>
      <c r="BK77" s="127">
        <f>P77+AH77+AZ77</f>
        <v>0</v>
      </c>
      <c r="BL77" s="128">
        <f>Q77+AI77+BA77</f>
        <v>0</v>
      </c>
      <c r="BM77" s="128">
        <f>R77+AJ77+BB77</f>
        <v>0</v>
      </c>
      <c r="BN77" s="129">
        <f>S77+AK77+BC77</f>
        <v>0</v>
      </c>
    </row>
    <row r="78" spans="1:66" x14ac:dyDescent="0.35">
      <c r="A78" s="102"/>
      <c r="B78" s="103"/>
      <c r="C78" s="117"/>
      <c r="D78" s="138"/>
      <c r="E78" s="136"/>
      <c r="F78" s="134"/>
      <c r="G78" s="135"/>
      <c r="H78" s="136"/>
      <c r="I78" s="136"/>
      <c r="J78" s="121">
        <f>SUM(G78:I78)</f>
        <v>0</v>
      </c>
      <c r="K78" s="137"/>
      <c r="L78" s="136"/>
      <c r="M78" s="136"/>
      <c r="N78" s="121">
        <f>SUM(K78:M78)</f>
        <v>0</v>
      </c>
      <c r="O78" s="123"/>
      <c r="P78" s="137"/>
      <c r="Q78" s="136"/>
      <c r="R78" s="136"/>
      <c r="S78" s="121">
        <f>SUM(P78:R78)</f>
        <v>0</v>
      </c>
      <c r="T78" s="123"/>
      <c r="U78" s="78"/>
      <c r="V78" s="138"/>
      <c r="W78" s="134"/>
      <c r="X78" s="134"/>
      <c r="Y78" s="135"/>
      <c r="Z78" s="136"/>
      <c r="AA78" s="136"/>
      <c r="AB78" s="121">
        <f>SUM(Y78:AA78)</f>
        <v>0</v>
      </c>
      <c r="AC78" s="137"/>
      <c r="AD78" s="136"/>
      <c r="AE78" s="136"/>
      <c r="AF78" s="121">
        <f>SUM(AC78:AE78)</f>
        <v>0</v>
      </c>
      <c r="AG78" s="126"/>
      <c r="AH78" s="137"/>
      <c r="AI78" s="136"/>
      <c r="AJ78" s="136"/>
      <c r="AK78" s="121">
        <f>SUM(AH78:AJ78)</f>
        <v>0</v>
      </c>
      <c r="AL78" s="123"/>
      <c r="AM78" s="78"/>
      <c r="AN78" s="138"/>
      <c r="AO78" s="134"/>
      <c r="AP78" s="134"/>
      <c r="AQ78" s="135"/>
      <c r="AR78" s="136"/>
      <c r="AS78" s="136"/>
      <c r="AT78" s="121">
        <f>SUM(AQ78:AS78)</f>
        <v>0</v>
      </c>
      <c r="AU78" s="137"/>
      <c r="AV78" s="136"/>
      <c r="AW78" s="136"/>
      <c r="AX78" s="121">
        <f>SUM(AU78:AW78)</f>
        <v>0</v>
      </c>
      <c r="AY78" s="126"/>
      <c r="AZ78" s="137"/>
      <c r="BA78" s="136"/>
      <c r="BB78" s="136"/>
      <c r="BC78" s="121">
        <f>SUM(AZ78:BB78)</f>
        <v>0</v>
      </c>
      <c r="BD78" s="123"/>
      <c r="BE78" s="78"/>
      <c r="BF78" s="127">
        <f t="shared" ref="BF78:BI79" si="101">G78+Y78+AQ78</f>
        <v>0</v>
      </c>
      <c r="BG78" s="128">
        <f t="shared" si="101"/>
        <v>0</v>
      </c>
      <c r="BH78" s="128">
        <f t="shared" si="101"/>
        <v>0</v>
      </c>
      <c r="BI78" s="129">
        <f t="shared" si="101"/>
        <v>0</v>
      </c>
      <c r="BJ78" s="78"/>
      <c r="BK78" s="127">
        <f t="shared" ref="BK78:BK79" si="102">P78+AH78+AZ78</f>
        <v>0</v>
      </c>
      <c r="BL78" s="128">
        <f t="shared" ref="BL78:BN79" si="103">Q78+AI78+BA78</f>
        <v>0</v>
      </c>
      <c r="BM78" s="128">
        <f t="shared" si="103"/>
        <v>0</v>
      </c>
      <c r="BN78" s="129">
        <f t="shared" si="103"/>
        <v>0</v>
      </c>
    </row>
    <row r="79" spans="1:66" x14ac:dyDescent="0.35">
      <c r="A79" s="102"/>
      <c r="B79" s="103"/>
      <c r="C79" s="117"/>
      <c r="D79" s="138"/>
      <c r="E79" s="136"/>
      <c r="F79" s="134"/>
      <c r="G79" s="135"/>
      <c r="H79" s="136"/>
      <c r="I79" s="136"/>
      <c r="J79" s="121">
        <f>SUM(G79:I79)</f>
        <v>0</v>
      </c>
      <c r="K79" s="137"/>
      <c r="L79" s="136"/>
      <c r="M79" s="136"/>
      <c r="N79" s="121">
        <f>SUM(K79:M79)</f>
        <v>0</v>
      </c>
      <c r="O79" s="123"/>
      <c r="P79" s="137"/>
      <c r="Q79" s="136"/>
      <c r="R79" s="136"/>
      <c r="S79" s="121">
        <f>SUM(P79:R79)</f>
        <v>0</v>
      </c>
      <c r="T79" s="123"/>
      <c r="U79" s="78"/>
      <c r="V79" s="138"/>
      <c r="W79" s="134"/>
      <c r="X79" s="134"/>
      <c r="Y79" s="135"/>
      <c r="Z79" s="136"/>
      <c r="AA79" s="136"/>
      <c r="AB79" s="121">
        <f>SUM(Y79:AA79)</f>
        <v>0</v>
      </c>
      <c r="AC79" s="137"/>
      <c r="AD79" s="136"/>
      <c r="AE79" s="136"/>
      <c r="AF79" s="121">
        <f>SUM(AC79:AE79)</f>
        <v>0</v>
      </c>
      <c r="AG79" s="126"/>
      <c r="AH79" s="137"/>
      <c r="AI79" s="136"/>
      <c r="AJ79" s="136"/>
      <c r="AK79" s="121">
        <f>SUM(AH79:AJ79)</f>
        <v>0</v>
      </c>
      <c r="AL79" s="123"/>
      <c r="AM79" s="78"/>
      <c r="AN79" s="138"/>
      <c r="AO79" s="134"/>
      <c r="AP79" s="134"/>
      <c r="AQ79" s="135"/>
      <c r="AR79" s="136"/>
      <c r="AS79" s="136"/>
      <c r="AT79" s="121">
        <f>SUM(AQ79:AS79)</f>
        <v>0</v>
      </c>
      <c r="AU79" s="137"/>
      <c r="AV79" s="136"/>
      <c r="AW79" s="136"/>
      <c r="AX79" s="121">
        <f>SUM(AU79:AW79)</f>
        <v>0</v>
      </c>
      <c r="AY79" s="126"/>
      <c r="AZ79" s="137"/>
      <c r="BA79" s="136"/>
      <c r="BB79" s="136"/>
      <c r="BC79" s="121">
        <f>SUM(AZ79:BB79)</f>
        <v>0</v>
      </c>
      <c r="BD79" s="123"/>
      <c r="BE79" s="78"/>
      <c r="BF79" s="127">
        <f t="shared" si="101"/>
        <v>0</v>
      </c>
      <c r="BG79" s="128">
        <f t="shared" si="101"/>
        <v>0</v>
      </c>
      <c r="BH79" s="128">
        <f t="shared" si="101"/>
        <v>0</v>
      </c>
      <c r="BI79" s="129">
        <f t="shared" si="101"/>
        <v>0</v>
      </c>
      <c r="BJ79" s="78"/>
      <c r="BK79" s="127">
        <f t="shared" si="102"/>
        <v>0</v>
      </c>
      <c r="BL79" s="128">
        <f t="shared" si="103"/>
        <v>0</v>
      </c>
      <c r="BM79" s="128">
        <f t="shared" si="103"/>
        <v>0</v>
      </c>
      <c r="BN79" s="129">
        <f t="shared" si="103"/>
        <v>0</v>
      </c>
    </row>
    <row r="80" spans="1:66" x14ac:dyDescent="0.35">
      <c r="A80" s="102"/>
      <c r="B80" s="103"/>
      <c r="D80" s="105"/>
      <c r="G80" s="139"/>
      <c r="H80" s="139"/>
      <c r="I80" s="139"/>
      <c r="J80" s="121"/>
      <c r="K80" s="140"/>
      <c r="L80" s="139"/>
      <c r="M80" s="139"/>
      <c r="N80" s="121"/>
      <c r="O80" s="123"/>
      <c r="P80" s="140"/>
      <c r="Q80" s="139"/>
      <c r="R80" s="139"/>
      <c r="S80" s="121"/>
      <c r="T80" s="123"/>
      <c r="U80" s="78"/>
      <c r="V80" s="105"/>
      <c r="Y80" s="139"/>
      <c r="Z80" s="139"/>
      <c r="AA80" s="139"/>
      <c r="AB80" s="121"/>
      <c r="AC80" s="140"/>
      <c r="AD80" s="139"/>
      <c r="AE80" s="139"/>
      <c r="AF80" s="121"/>
      <c r="AG80" s="126"/>
      <c r="AH80" s="140"/>
      <c r="AI80" s="139"/>
      <c r="AJ80" s="139"/>
      <c r="AK80" s="121"/>
      <c r="AL80" s="123"/>
      <c r="AM80" s="78"/>
      <c r="AN80" s="105"/>
      <c r="AQ80" s="139"/>
      <c r="AR80" s="139"/>
      <c r="AS80" s="139"/>
      <c r="AT80" s="121"/>
      <c r="AU80" s="140"/>
      <c r="AV80" s="139"/>
      <c r="AW80" s="139"/>
      <c r="AX80" s="121"/>
      <c r="AY80" s="126"/>
      <c r="AZ80" s="140"/>
      <c r="BA80" s="139"/>
      <c r="BB80" s="139"/>
      <c r="BC80" s="121"/>
      <c r="BD80" s="123"/>
      <c r="BE80" s="78"/>
      <c r="BF80" s="140"/>
      <c r="BG80" s="139"/>
      <c r="BH80" s="139"/>
      <c r="BI80" s="121"/>
      <c r="BJ80" s="78"/>
      <c r="BK80" s="140"/>
      <c r="BL80" s="139"/>
      <c r="BM80" s="139"/>
      <c r="BN80" s="121"/>
    </row>
    <row r="81" spans="1:66" s="107" customFormat="1" x14ac:dyDescent="0.35">
      <c r="A81" s="108">
        <v>7</v>
      </c>
      <c r="B81" s="109" t="s">
        <v>100</v>
      </c>
      <c r="C81" s="110"/>
      <c r="D81" s="115"/>
      <c r="E81" s="111"/>
      <c r="F81" s="110"/>
      <c r="G81" s="111">
        <f t="shared" ref="G81:S81" si="104">G82+G83+G84+G88</f>
        <v>0</v>
      </c>
      <c r="H81" s="111">
        <f t="shared" si="104"/>
        <v>0</v>
      </c>
      <c r="I81" s="111">
        <f t="shared" si="104"/>
        <v>0</v>
      </c>
      <c r="J81" s="112">
        <f t="shared" si="104"/>
        <v>0</v>
      </c>
      <c r="K81" s="113">
        <f t="shared" si="104"/>
        <v>0</v>
      </c>
      <c r="L81" s="111">
        <f t="shared" si="104"/>
        <v>0</v>
      </c>
      <c r="M81" s="111">
        <f t="shared" si="104"/>
        <v>0</v>
      </c>
      <c r="N81" s="112">
        <f t="shared" si="104"/>
        <v>0</v>
      </c>
      <c r="O81" s="114"/>
      <c r="P81" s="113">
        <f t="shared" si="104"/>
        <v>0</v>
      </c>
      <c r="Q81" s="111">
        <f t="shared" si="104"/>
        <v>0</v>
      </c>
      <c r="R81" s="111">
        <f t="shared" si="104"/>
        <v>0</v>
      </c>
      <c r="S81" s="112">
        <f t="shared" si="104"/>
        <v>0</v>
      </c>
      <c r="T81" s="114"/>
      <c r="U81" s="78"/>
      <c r="V81" s="115"/>
      <c r="W81" s="110"/>
      <c r="X81" s="110"/>
      <c r="Y81" s="111">
        <f t="shared" ref="Y81:AK81" si="105">Y82+Y83+Y84+Y88</f>
        <v>0</v>
      </c>
      <c r="Z81" s="111">
        <f t="shared" si="105"/>
        <v>0</v>
      </c>
      <c r="AA81" s="111">
        <f t="shared" si="105"/>
        <v>0</v>
      </c>
      <c r="AB81" s="112">
        <f t="shared" si="105"/>
        <v>0</v>
      </c>
      <c r="AC81" s="113">
        <f t="shared" si="105"/>
        <v>0</v>
      </c>
      <c r="AD81" s="111">
        <f t="shared" si="105"/>
        <v>0</v>
      </c>
      <c r="AE81" s="111">
        <f t="shared" si="105"/>
        <v>0</v>
      </c>
      <c r="AF81" s="112">
        <f t="shared" si="105"/>
        <v>0</v>
      </c>
      <c r="AG81" s="111"/>
      <c r="AH81" s="113">
        <f t="shared" si="105"/>
        <v>0</v>
      </c>
      <c r="AI81" s="111">
        <f t="shared" si="105"/>
        <v>0</v>
      </c>
      <c r="AJ81" s="111">
        <f t="shared" si="105"/>
        <v>0</v>
      </c>
      <c r="AK81" s="112">
        <f t="shared" si="105"/>
        <v>0</v>
      </c>
      <c r="AL81" s="114"/>
      <c r="AM81" s="78"/>
      <c r="AN81" s="115"/>
      <c r="AO81" s="110"/>
      <c r="AP81" s="110"/>
      <c r="AQ81" s="111">
        <f t="shared" ref="AQ81:BC81" si="106">AQ82+AQ83+AQ84+AQ88</f>
        <v>0</v>
      </c>
      <c r="AR81" s="111">
        <f t="shared" si="106"/>
        <v>0</v>
      </c>
      <c r="AS81" s="111">
        <f t="shared" si="106"/>
        <v>0</v>
      </c>
      <c r="AT81" s="112">
        <f t="shared" si="106"/>
        <v>0</v>
      </c>
      <c r="AU81" s="113">
        <f t="shared" si="106"/>
        <v>0</v>
      </c>
      <c r="AV81" s="111">
        <f t="shared" si="106"/>
        <v>0</v>
      </c>
      <c r="AW81" s="111">
        <f t="shared" si="106"/>
        <v>0</v>
      </c>
      <c r="AX81" s="112">
        <f t="shared" si="106"/>
        <v>0</v>
      </c>
      <c r="AY81" s="111"/>
      <c r="AZ81" s="113">
        <f t="shared" si="106"/>
        <v>0</v>
      </c>
      <c r="BA81" s="111">
        <f t="shared" si="106"/>
        <v>0</v>
      </c>
      <c r="BB81" s="111">
        <f t="shared" si="106"/>
        <v>0</v>
      </c>
      <c r="BC81" s="112">
        <f t="shared" si="106"/>
        <v>0</v>
      </c>
      <c r="BD81" s="114"/>
      <c r="BE81" s="78"/>
      <c r="BF81" s="113">
        <f>BF82+BF83+BF84+BF88</f>
        <v>0</v>
      </c>
      <c r="BG81" s="111">
        <f>BG82+BG83+BG84+BG88</f>
        <v>0</v>
      </c>
      <c r="BH81" s="111">
        <f>BH82+BH83+BH84+BH88</f>
        <v>0</v>
      </c>
      <c r="BI81" s="112">
        <f>BI82+BI83+BI84+BI88</f>
        <v>0</v>
      </c>
      <c r="BJ81" s="78"/>
      <c r="BK81" s="113">
        <f>BK82+BK83+BK84+BK88</f>
        <v>0</v>
      </c>
      <c r="BL81" s="111">
        <f>BL82+BL83+BL84+BL88</f>
        <v>0</v>
      </c>
      <c r="BM81" s="111">
        <f>BM82+BM83+BM84+BM88</f>
        <v>0</v>
      </c>
      <c r="BN81" s="112">
        <f>BN82+BN83+BN84+BN88</f>
        <v>0</v>
      </c>
    </row>
    <row r="82" spans="1:66" s="107" customFormat="1" x14ac:dyDescent="0.35">
      <c r="A82" s="102">
        <v>7.1</v>
      </c>
      <c r="B82" s="104"/>
      <c r="C82" s="117"/>
      <c r="D82" s="124"/>
      <c r="E82" s="120"/>
      <c r="F82" s="118"/>
      <c r="G82" s="119"/>
      <c r="H82" s="120"/>
      <c r="I82" s="120"/>
      <c r="J82" s="121">
        <f>SUM(G82:I82)</f>
        <v>0</v>
      </c>
      <c r="K82" s="122"/>
      <c r="L82" s="120"/>
      <c r="M82" s="120"/>
      <c r="N82" s="121">
        <f>SUM(K82:M82)</f>
        <v>0</v>
      </c>
      <c r="O82" s="123"/>
      <c r="P82" s="122"/>
      <c r="Q82" s="120"/>
      <c r="R82" s="120"/>
      <c r="S82" s="121">
        <f>SUM(P82:R82)</f>
        <v>0</v>
      </c>
      <c r="T82" s="123"/>
      <c r="U82" s="78"/>
      <c r="V82" s="124"/>
      <c r="W82" s="118"/>
      <c r="X82" s="118"/>
      <c r="Y82" s="119"/>
      <c r="Z82" s="120"/>
      <c r="AA82" s="120"/>
      <c r="AB82" s="121">
        <f>SUM(Y82:AA82)</f>
        <v>0</v>
      </c>
      <c r="AC82" s="122"/>
      <c r="AD82" s="120"/>
      <c r="AE82" s="120"/>
      <c r="AF82" s="121">
        <f>SUM(AC82:AE82)</f>
        <v>0</v>
      </c>
      <c r="AG82" s="126"/>
      <c r="AH82" s="122"/>
      <c r="AI82" s="120"/>
      <c r="AJ82" s="120"/>
      <c r="AK82" s="121">
        <f>SUM(AH82:AJ82)</f>
        <v>0</v>
      </c>
      <c r="AL82" s="123"/>
      <c r="AM82" s="78"/>
      <c r="AN82" s="124"/>
      <c r="AO82" s="118"/>
      <c r="AP82" s="118"/>
      <c r="AQ82" s="119"/>
      <c r="AR82" s="120"/>
      <c r="AS82" s="120"/>
      <c r="AT82" s="121">
        <f>SUM(AQ82:AS82)</f>
        <v>0</v>
      </c>
      <c r="AU82" s="122"/>
      <c r="AV82" s="120"/>
      <c r="AW82" s="120"/>
      <c r="AX82" s="121">
        <f>SUM(AU82:AW82)</f>
        <v>0</v>
      </c>
      <c r="AY82" s="126"/>
      <c r="AZ82" s="122"/>
      <c r="BA82" s="120"/>
      <c r="BB82" s="120"/>
      <c r="BC82" s="121">
        <f>SUM(AZ82:BB82)</f>
        <v>0</v>
      </c>
      <c r="BD82" s="123"/>
      <c r="BE82" s="78"/>
      <c r="BF82" s="127">
        <f>G82+Y82+AQ82</f>
        <v>0</v>
      </c>
      <c r="BG82" s="128">
        <f>H82+Z82+AR82</f>
        <v>0</v>
      </c>
      <c r="BH82" s="128">
        <f>I82+AA82+AS82</f>
        <v>0</v>
      </c>
      <c r="BI82" s="129">
        <f>J82+AB82+AT82</f>
        <v>0</v>
      </c>
      <c r="BJ82" s="78"/>
      <c r="BK82" s="127">
        <f t="shared" ref="BK82:BN83" si="107">P82+AH82+AZ82</f>
        <v>0</v>
      </c>
      <c r="BL82" s="128">
        <f t="shared" si="107"/>
        <v>0</v>
      </c>
      <c r="BM82" s="128">
        <f t="shared" si="107"/>
        <v>0</v>
      </c>
      <c r="BN82" s="129">
        <f t="shared" si="107"/>
        <v>0</v>
      </c>
    </row>
    <row r="83" spans="1:66" s="107" customFormat="1" x14ac:dyDescent="0.35">
      <c r="A83" s="102">
        <v>7.2</v>
      </c>
      <c r="B83" s="104"/>
      <c r="C83" s="117"/>
      <c r="D83" s="124"/>
      <c r="E83" s="120"/>
      <c r="F83" s="118"/>
      <c r="G83" s="119"/>
      <c r="H83" s="120"/>
      <c r="I83" s="120"/>
      <c r="J83" s="121">
        <f>SUM(G83:I83)</f>
        <v>0</v>
      </c>
      <c r="K83" s="122"/>
      <c r="L83" s="120"/>
      <c r="M83" s="120"/>
      <c r="N83" s="121">
        <f>SUM(K83:M83)</f>
        <v>0</v>
      </c>
      <c r="O83" s="123"/>
      <c r="P83" s="122"/>
      <c r="Q83" s="120"/>
      <c r="R83" s="120"/>
      <c r="S83" s="121">
        <f>SUM(P83:R83)</f>
        <v>0</v>
      </c>
      <c r="T83" s="123"/>
      <c r="U83" s="78"/>
      <c r="V83" s="124"/>
      <c r="W83" s="118"/>
      <c r="X83" s="118"/>
      <c r="Y83" s="119"/>
      <c r="Z83" s="120"/>
      <c r="AA83" s="120"/>
      <c r="AB83" s="121">
        <f>SUM(Y83:AA83)</f>
        <v>0</v>
      </c>
      <c r="AC83" s="122"/>
      <c r="AD83" s="120"/>
      <c r="AE83" s="120"/>
      <c r="AF83" s="121">
        <f>SUM(AC83:AE83)</f>
        <v>0</v>
      </c>
      <c r="AG83" s="126"/>
      <c r="AH83" s="122"/>
      <c r="AI83" s="120"/>
      <c r="AJ83" s="120"/>
      <c r="AK83" s="121">
        <f>SUM(AH83:AJ83)</f>
        <v>0</v>
      </c>
      <c r="AL83" s="123"/>
      <c r="AM83" s="78"/>
      <c r="AN83" s="124"/>
      <c r="AO83" s="118"/>
      <c r="AP83" s="118"/>
      <c r="AQ83" s="119"/>
      <c r="AR83" s="120"/>
      <c r="AS83" s="120"/>
      <c r="AT83" s="121">
        <f>SUM(AQ83:AS83)</f>
        <v>0</v>
      </c>
      <c r="AU83" s="122"/>
      <c r="AV83" s="120"/>
      <c r="AW83" s="120"/>
      <c r="AX83" s="121">
        <f>SUM(AU83:AW83)</f>
        <v>0</v>
      </c>
      <c r="AY83" s="126"/>
      <c r="AZ83" s="122"/>
      <c r="BA83" s="120"/>
      <c r="BB83" s="120"/>
      <c r="BC83" s="121">
        <f>SUM(AZ83:BB83)</f>
        <v>0</v>
      </c>
      <c r="BD83" s="123"/>
      <c r="BE83" s="78"/>
      <c r="BF83" s="127">
        <f>G83+Y83+AQ83</f>
        <v>0</v>
      </c>
      <c r="BG83" s="128">
        <f t="shared" ref="BG83:BI83" si="108">H83+Z83+AR83</f>
        <v>0</v>
      </c>
      <c r="BH83" s="128">
        <f t="shared" si="108"/>
        <v>0</v>
      </c>
      <c r="BI83" s="129">
        <f t="shared" si="108"/>
        <v>0</v>
      </c>
      <c r="BJ83" s="78"/>
      <c r="BK83" s="127">
        <f t="shared" si="107"/>
        <v>0</v>
      </c>
      <c r="BL83" s="128">
        <f t="shared" si="107"/>
        <v>0</v>
      </c>
      <c r="BM83" s="128">
        <f t="shared" si="107"/>
        <v>0</v>
      </c>
      <c r="BN83" s="129">
        <f t="shared" si="107"/>
        <v>0</v>
      </c>
    </row>
    <row r="84" spans="1:66" s="107" customFormat="1" x14ac:dyDescent="0.35">
      <c r="A84" s="102">
        <v>7.3</v>
      </c>
      <c r="B84" s="104"/>
      <c r="C84" s="130"/>
      <c r="D84" s="133"/>
      <c r="E84" s="126"/>
      <c r="G84" s="126">
        <f t="shared" ref="G84:S84" si="109">SUM(G85:G87)</f>
        <v>0</v>
      </c>
      <c r="H84" s="126">
        <f t="shared" si="109"/>
        <v>0</v>
      </c>
      <c r="I84" s="126">
        <f t="shared" si="109"/>
        <v>0</v>
      </c>
      <c r="J84" s="121">
        <f t="shared" si="109"/>
        <v>0</v>
      </c>
      <c r="K84" s="132">
        <f t="shared" si="109"/>
        <v>0</v>
      </c>
      <c r="L84" s="126">
        <f t="shared" si="109"/>
        <v>0</v>
      </c>
      <c r="M84" s="126">
        <f t="shared" si="109"/>
        <v>0</v>
      </c>
      <c r="N84" s="121">
        <f t="shared" si="109"/>
        <v>0</v>
      </c>
      <c r="O84" s="123"/>
      <c r="P84" s="132">
        <f t="shared" si="109"/>
        <v>0</v>
      </c>
      <c r="Q84" s="126">
        <f t="shared" si="109"/>
        <v>0</v>
      </c>
      <c r="R84" s="126">
        <f t="shared" si="109"/>
        <v>0</v>
      </c>
      <c r="S84" s="121">
        <f t="shared" si="109"/>
        <v>0</v>
      </c>
      <c r="T84" s="123"/>
      <c r="U84" s="78"/>
      <c r="V84" s="133"/>
      <c r="Y84" s="126">
        <f t="shared" ref="Y84:AK84" si="110">SUM(Y85:Y87)</f>
        <v>0</v>
      </c>
      <c r="Z84" s="126">
        <f t="shared" si="110"/>
        <v>0</v>
      </c>
      <c r="AA84" s="126">
        <f t="shared" si="110"/>
        <v>0</v>
      </c>
      <c r="AB84" s="121">
        <f t="shared" si="110"/>
        <v>0</v>
      </c>
      <c r="AC84" s="132">
        <f t="shared" si="110"/>
        <v>0</v>
      </c>
      <c r="AD84" s="126">
        <f t="shared" si="110"/>
        <v>0</v>
      </c>
      <c r="AE84" s="126">
        <f t="shared" si="110"/>
        <v>0</v>
      </c>
      <c r="AF84" s="121">
        <f t="shared" si="110"/>
        <v>0</v>
      </c>
      <c r="AG84" s="126"/>
      <c r="AH84" s="132">
        <f t="shared" si="110"/>
        <v>0</v>
      </c>
      <c r="AI84" s="126">
        <f t="shared" si="110"/>
        <v>0</v>
      </c>
      <c r="AJ84" s="126">
        <f t="shared" si="110"/>
        <v>0</v>
      </c>
      <c r="AK84" s="121">
        <f t="shared" si="110"/>
        <v>0</v>
      </c>
      <c r="AL84" s="123"/>
      <c r="AM84" s="78"/>
      <c r="AN84" s="133"/>
      <c r="AQ84" s="126">
        <f t="shared" ref="AQ84:BC84" si="111">SUM(AQ85:AQ87)</f>
        <v>0</v>
      </c>
      <c r="AR84" s="126">
        <f t="shared" si="111"/>
        <v>0</v>
      </c>
      <c r="AS84" s="126">
        <f t="shared" si="111"/>
        <v>0</v>
      </c>
      <c r="AT84" s="121">
        <f t="shared" si="111"/>
        <v>0</v>
      </c>
      <c r="AU84" s="132">
        <f t="shared" si="111"/>
        <v>0</v>
      </c>
      <c r="AV84" s="126">
        <f t="shared" si="111"/>
        <v>0</v>
      </c>
      <c r="AW84" s="126">
        <f t="shared" si="111"/>
        <v>0</v>
      </c>
      <c r="AX84" s="121">
        <f t="shared" si="111"/>
        <v>0</v>
      </c>
      <c r="AY84" s="126"/>
      <c r="AZ84" s="132">
        <f t="shared" si="111"/>
        <v>0</v>
      </c>
      <c r="BA84" s="126">
        <f t="shared" si="111"/>
        <v>0</v>
      </c>
      <c r="BB84" s="126">
        <f t="shared" si="111"/>
        <v>0</v>
      </c>
      <c r="BC84" s="121">
        <f t="shared" si="111"/>
        <v>0</v>
      </c>
      <c r="BD84" s="123"/>
      <c r="BE84" s="78"/>
      <c r="BF84" s="127">
        <f>SUM(BF85:BF87)</f>
        <v>0</v>
      </c>
      <c r="BG84" s="128">
        <f>SUM(BG85:BG87)</f>
        <v>0</v>
      </c>
      <c r="BH84" s="128">
        <f>SUM(BH85:BH87)</f>
        <v>0</v>
      </c>
      <c r="BI84" s="121">
        <f>SUM(BI85:BI87)</f>
        <v>0</v>
      </c>
      <c r="BJ84" s="78"/>
      <c r="BK84" s="132">
        <f>SUM(BK85:BK87)</f>
        <v>0</v>
      </c>
      <c r="BL84" s="126">
        <f>SUM(BL85:BL87)</f>
        <v>0</v>
      </c>
      <c r="BM84" s="126">
        <f>SUM(BM85:BM87)</f>
        <v>0</v>
      </c>
      <c r="BN84" s="121">
        <f>SUM(BN85:BN87)</f>
        <v>0</v>
      </c>
    </row>
    <row r="85" spans="1:66" x14ac:dyDescent="0.35">
      <c r="A85" s="102"/>
      <c r="B85" s="103"/>
      <c r="C85" s="117"/>
      <c r="D85" s="138"/>
      <c r="E85" s="136"/>
      <c r="F85" s="134"/>
      <c r="G85" s="135"/>
      <c r="H85" s="136"/>
      <c r="I85" s="136"/>
      <c r="J85" s="121">
        <f>SUM(G85:I85)</f>
        <v>0</v>
      </c>
      <c r="K85" s="137"/>
      <c r="L85" s="136"/>
      <c r="M85" s="136"/>
      <c r="N85" s="121">
        <f>SUM(K85:M85)</f>
        <v>0</v>
      </c>
      <c r="O85" s="123"/>
      <c r="P85" s="137"/>
      <c r="Q85" s="136"/>
      <c r="R85" s="136"/>
      <c r="S85" s="121">
        <f>SUM(P85:R85)</f>
        <v>0</v>
      </c>
      <c r="T85" s="123"/>
      <c r="U85" s="78"/>
      <c r="V85" s="138"/>
      <c r="W85" s="134"/>
      <c r="X85" s="134"/>
      <c r="Y85" s="135"/>
      <c r="Z85" s="136"/>
      <c r="AA85" s="136"/>
      <c r="AB85" s="121">
        <f>SUM(Y85:AA85)</f>
        <v>0</v>
      </c>
      <c r="AC85" s="137"/>
      <c r="AD85" s="136"/>
      <c r="AE85" s="136"/>
      <c r="AF85" s="121">
        <f>SUM(AC85:AE85)</f>
        <v>0</v>
      </c>
      <c r="AG85" s="126"/>
      <c r="AH85" s="137"/>
      <c r="AI85" s="136"/>
      <c r="AJ85" s="136"/>
      <c r="AK85" s="121">
        <f>SUM(AH85:AJ85)</f>
        <v>0</v>
      </c>
      <c r="AL85" s="123"/>
      <c r="AM85" s="78"/>
      <c r="AN85" s="138"/>
      <c r="AO85" s="134"/>
      <c r="AP85" s="134"/>
      <c r="AQ85" s="135"/>
      <c r="AR85" s="136"/>
      <c r="AS85" s="136"/>
      <c r="AT85" s="121">
        <f>SUM(AQ85:AS85)</f>
        <v>0</v>
      </c>
      <c r="AU85" s="137"/>
      <c r="AV85" s="136"/>
      <c r="AW85" s="136"/>
      <c r="AX85" s="121">
        <f>SUM(AU85:AW85)</f>
        <v>0</v>
      </c>
      <c r="AY85" s="126"/>
      <c r="AZ85" s="137"/>
      <c r="BA85" s="136"/>
      <c r="BB85" s="136"/>
      <c r="BC85" s="121">
        <f>SUM(AZ85:BB85)</f>
        <v>0</v>
      </c>
      <c r="BD85" s="123"/>
      <c r="BE85" s="78"/>
      <c r="BF85" s="127">
        <f>G85+Y85+AQ85</f>
        <v>0</v>
      </c>
      <c r="BG85" s="128">
        <f>H85+Z85+AR85</f>
        <v>0</v>
      </c>
      <c r="BH85" s="128">
        <f>I85+AA85+AS85</f>
        <v>0</v>
      </c>
      <c r="BI85" s="129">
        <f>J85+AB85+AT85</f>
        <v>0</v>
      </c>
      <c r="BJ85" s="78"/>
      <c r="BK85" s="127">
        <f>P85+AH85+AZ85</f>
        <v>0</v>
      </c>
      <c r="BL85" s="128">
        <f>Q85+AI85+BA85</f>
        <v>0</v>
      </c>
      <c r="BM85" s="128">
        <f>R85+AJ85+BB85</f>
        <v>0</v>
      </c>
      <c r="BN85" s="129">
        <f>S85+AK85+BC85</f>
        <v>0</v>
      </c>
    </row>
    <row r="86" spans="1:66" x14ac:dyDescent="0.35">
      <c r="A86" s="102"/>
      <c r="B86" s="103"/>
      <c r="C86" s="117"/>
      <c r="D86" s="138"/>
      <c r="E86" s="136"/>
      <c r="F86" s="134"/>
      <c r="G86" s="135"/>
      <c r="H86" s="136"/>
      <c r="I86" s="136"/>
      <c r="J86" s="121">
        <f>SUM(G86:I86)</f>
        <v>0</v>
      </c>
      <c r="K86" s="137"/>
      <c r="L86" s="136"/>
      <c r="M86" s="136"/>
      <c r="N86" s="121">
        <f>SUM(K86:M86)</f>
        <v>0</v>
      </c>
      <c r="O86" s="123"/>
      <c r="P86" s="137"/>
      <c r="Q86" s="136"/>
      <c r="R86" s="136"/>
      <c r="S86" s="121">
        <f>SUM(P86:R86)</f>
        <v>0</v>
      </c>
      <c r="T86" s="123"/>
      <c r="U86" s="78"/>
      <c r="V86" s="138"/>
      <c r="W86" s="134"/>
      <c r="X86" s="134"/>
      <c r="Y86" s="135"/>
      <c r="Z86" s="136"/>
      <c r="AA86" s="136"/>
      <c r="AB86" s="121">
        <f>SUM(Y86:AA86)</f>
        <v>0</v>
      </c>
      <c r="AC86" s="137"/>
      <c r="AD86" s="136"/>
      <c r="AE86" s="136"/>
      <c r="AF86" s="121">
        <f>SUM(AC86:AE86)</f>
        <v>0</v>
      </c>
      <c r="AG86" s="126"/>
      <c r="AH86" s="137"/>
      <c r="AI86" s="136"/>
      <c r="AJ86" s="136"/>
      <c r="AK86" s="121">
        <f>SUM(AH86:AJ86)</f>
        <v>0</v>
      </c>
      <c r="AL86" s="123"/>
      <c r="AM86" s="78"/>
      <c r="AN86" s="138"/>
      <c r="AO86" s="134"/>
      <c r="AP86" s="134"/>
      <c r="AQ86" s="135"/>
      <c r="AR86" s="136"/>
      <c r="AS86" s="136"/>
      <c r="AT86" s="121">
        <f>SUM(AQ86:AS86)</f>
        <v>0</v>
      </c>
      <c r="AU86" s="137"/>
      <c r="AV86" s="136"/>
      <c r="AW86" s="136"/>
      <c r="AX86" s="121">
        <f>SUM(AU86:AW86)</f>
        <v>0</v>
      </c>
      <c r="AY86" s="126"/>
      <c r="AZ86" s="137"/>
      <c r="BA86" s="136"/>
      <c r="BB86" s="136"/>
      <c r="BC86" s="121">
        <f>SUM(AZ86:BB86)</f>
        <v>0</v>
      </c>
      <c r="BD86" s="123"/>
      <c r="BE86" s="78"/>
      <c r="BF86" s="127">
        <f t="shared" ref="BF86:BI87" si="112">G86+Y86+AQ86</f>
        <v>0</v>
      </c>
      <c r="BG86" s="128">
        <f t="shared" si="112"/>
        <v>0</v>
      </c>
      <c r="BH86" s="128">
        <f t="shared" si="112"/>
        <v>0</v>
      </c>
      <c r="BI86" s="129">
        <f t="shared" si="112"/>
        <v>0</v>
      </c>
      <c r="BJ86" s="78"/>
      <c r="BK86" s="127">
        <f t="shared" ref="BK86:BK87" si="113">P86+AH86+AZ86</f>
        <v>0</v>
      </c>
      <c r="BL86" s="128">
        <f t="shared" ref="BL86:BN87" si="114">Q86+AI86+BA86</f>
        <v>0</v>
      </c>
      <c r="BM86" s="128">
        <f t="shared" si="114"/>
        <v>0</v>
      </c>
      <c r="BN86" s="129">
        <f t="shared" si="114"/>
        <v>0</v>
      </c>
    </row>
    <row r="87" spans="1:66" x14ac:dyDescent="0.35">
      <c r="A87" s="102"/>
      <c r="B87" s="103"/>
      <c r="C87" s="117"/>
      <c r="D87" s="138"/>
      <c r="E87" s="136"/>
      <c r="F87" s="134"/>
      <c r="G87" s="135"/>
      <c r="H87" s="136"/>
      <c r="I87" s="136"/>
      <c r="J87" s="121">
        <f>SUM(G87:I87)</f>
        <v>0</v>
      </c>
      <c r="K87" s="137"/>
      <c r="L87" s="136"/>
      <c r="M87" s="136"/>
      <c r="N87" s="121">
        <f>SUM(K87:M87)</f>
        <v>0</v>
      </c>
      <c r="O87" s="123"/>
      <c r="P87" s="137"/>
      <c r="Q87" s="136"/>
      <c r="R87" s="136"/>
      <c r="S87" s="121">
        <f>SUM(P87:R87)</f>
        <v>0</v>
      </c>
      <c r="T87" s="123"/>
      <c r="U87" s="78"/>
      <c r="V87" s="138"/>
      <c r="W87" s="134"/>
      <c r="X87" s="134"/>
      <c r="Y87" s="135"/>
      <c r="Z87" s="136"/>
      <c r="AA87" s="136"/>
      <c r="AB87" s="121">
        <f>SUM(Y87:AA87)</f>
        <v>0</v>
      </c>
      <c r="AC87" s="137"/>
      <c r="AD87" s="136"/>
      <c r="AE87" s="136"/>
      <c r="AF87" s="121">
        <f>SUM(AC87:AE87)</f>
        <v>0</v>
      </c>
      <c r="AG87" s="126"/>
      <c r="AH87" s="137"/>
      <c r="AI87" s="136"/>
      <c r="AJ87" s="136"/>
      <c r="AK87" s="121">
        <f>SUM(AH87:AJ87)</f>
        <v>0</v>
      </c>
      <c r="AL87" s="123"/>
      <c r="AM87" s="78"/>
      <c r="AN87" s="138"/>
      <c r="AO87" s="134"/>
      <c r="AP87" s="134"/>
      <c r="AQ87" s="135"/>
      <c r="AR87" s="136"/>
      <c r="AS87" s="136"/>
      <c r="AT87" s="121">
        <f>SUM(AQ87:AS87)</f>
        <v>0</v>
      </c>
      <c r="AU87" s="137"/>
      <c r="AV87" s="136"/>
      <c r="AW87" s="136"/>
      <c r="AX87" s="121">
        <f>SUM(AU87:AW87)</f>
        <v>0</v>
      </c>
      <c r="AY87" s="126"/>
      <c r="AZ87" s="137"/>
      <c r="BA87" s="136"/>
      <c r="BB87" s="136"/>
      <c r="BC87" s="121">
        <f>SUM(AZ87:BB87)</f>
        <v>0</v>
      </c>
      <c r="BD87" s="123"/>
      <c r="BE87" s="78"/>
      <c r="BF87" s="127">
        <f t="shared" si="112"/>
        <v>0</v>
      </c>
      <c r="BG87" s="128">
        <f t="shared" si="112"/>
        <v>0</v>
      </c>
      <c r="BH87" s="128">
        <f t="shared" si="112"/>
        <v>0</v>
      </c>
      <c r="BI87" s="129">
        <f t="shared" si="112"/>
        <v>0</v>
      </c>
      <c r="BJ87" s="78"/>
      <c r="BK87" s="127">
        <f t="shared" si="113"/>
        <v>0</v>
      </c>
      <c r="BL87" s="128">
        <f t="shared" si="114"/>
        <v>0</v>
      </c>
      <c r="BM87" s="128">
        <f t="shared" si="114"/>
        <v>0</v>
      </c>
      <c r="BN87" s="129">
        <f t="shared" si="114"/>
        <v>0</v>
      </c>
    </row>
    <row r="88" spans="1:66" s="107" customFormat="1" x14ac:dyDescent="0.35">
      <c r="A88" s="102">
        <v>7.4</v>
      </c>
      <c r="B88" s="104"/>
      <c r="C88" s="130"/>
      <c r="D88" s="133"/>
      <c r="E88" s="126"/>
      <c r="G88" s="126">
        <f t="shared" ref="G88:S88" si="115">SUM(G89:G91)</f>
        <v>0</v>
      </c>
      <c r="H88" s="126">
        <f t="shared" si="115"/>
        <v>0</v>
      </c>
      <c r="I88" s="126">
        <f t="shared" si="115"/>
        <v>0</v>
      </c>
      <c r="J88" s="121">
        <f t="shared" si="115"/>
        <v>0</v>
      </c>
      <c r="K88" s="132">
        <f t="shared" si="115"/>
        <v>0</v>
      </c>
      <c r="L88" s="126">
        <f t="shared" si="115"/>
        <v>0</v>
      </c>
      <c r="M88" s="126">
        <f t="shared" si="115"/>
        <v>0</v>
      </c>
      <c r="N88" s="121">
        <f t="shared" si="115"/>
        <v>0</v>
      </c>
      <c r="O88" s="123"/>
      <c r="P88" s="132">
        <f t="shared" si="115"/>
        <v>0</v>
      </c>
      <c r="Q88" s="126">
        <f t="shared" si="115"/>
        <v>0</v>
      </c>
      <c r="R88" s="126">
        <f t="shared" si="115"/>
        <v>0</v>
      </c>
      <c r="S88" s="121">
        <f t="shared" si="115"/>
        <v>0</v>
      </c>
      <c r="T88" s="123"/>
      <c r="U88" s="78"/>
      <c r="V88" s="133"/>
      <c r="Y88" s="126">
        <f t="shared" ref="Y88:AK88" si="116">SUM(Y89:Y91)</f>
        <v>0</v>
      </c>
      <c r="Z88" s="126">
        <f t="shared" si="116"/>
        <v>0</v>
      </c>
      <c r="AA88" s="126">
        <f t="shared" si="116"/>
        <v>0</v>
      </c>
      <c r="AB88" s="121">
        <f t="shared" si="116"/>
        <v>0</v>
      </c>
      <c r="AC88" s="132">
        <f t="shared" si="116"/>
        <v>0</v>
      </c>
      <c r="AD88" s="126">
        <f t="shared" si="116"/>
        <v>0</v>
      </c>
      <c r="AE88" s="126">
        <f t="shared" si="116"/>
        <v>0</v>
      </c>
      <c r="AF88" s="121">
        <f t="shared" si="116"/>
        <v>0</v>
      </c>
      <c r="AG88" s="126"/>
      <c r="AH88" s="132">
        <f t="shared" si="116"/>
        <v>0</v>
      </c>
      <c r="AI88" s="126">
        <f t="shared" si="116"/>
        <v>0</v>
      </c>
      <c r="AJ88" s="126">
        <f t="shared" si="116"/>
        <v>0</v>
      </c>
      <c r="AK88" s="121">
        <f t="shared" si="116"/>
        <v>0</v>
      </c>
      <c r="AL88" s="123"/>
      <c r="AM88" s="78"/>
      <c r="AN88" s="133"/>
      <c r="AQ88" s="126">
        <f t="shared" ref="AQ88:BC88" si="117">SUM(AQ89:AQ91)</f>
        <v>0</v>
      </c>
      <c r="AR88" s="126">
        <f t="shared" si="117"/>
        <v>0</v>
      </c>
      <c r="AS88" s="126">
        <f t="shared" si="117"/>
        <v>0</v>
      </c>
      <c r="AT88" s="121">
        <f t="shared" si="117"/>
        <v>0</v>
      </c>
      <c r="AU88" s="132">
        <f t="shared" si="117"/>
        <v>0</v>
      </c>
      <c r="AV88" s="126">
        <f t="shared" si="117"/>
        <v>0</v>
      </c>
      <c r="AW88" s="126">
        <f t="shared" si="117"/>
        <v>0</v>
      </c>
      <c r="AX88" s="121">
        <f t="shared" si="117"/>
        <v>0</v>
      </c>
      <c r="AY88" s="126"/>
      <c r="AZ88" s="132">
        <f t="shared" si="117"/>
        <v>0</v>
      </c>
      <c r="BA88" s="126">
        <f t="shared" si="117"/>
        <v>0</v>
      </c>
      <c r="BB88" s="126">
        <f t="shared" si="117"/>
        <v>0</v>
      </c>
      <c r="BC88" s="121">
        <f t="shared" si="117"/>
        <v>0</v>
      </c>
      <c r="BD88" s="123"/>
      <c r="BE88" s="78"/>
      <c r="BF88" s="127">
        <f>SUM(BF89:BF91)</f>
        <v>0</v>
      </c>
      <c r="BG88" s="128">
        <f>SUM(BG89:BG91)</f>
        <v>0</v>
      </c>
      <c r="BH88" s="128">
        <f>SUM(BH89:BH91)</f>
        <v>0</v>
      </c>
      <c r="BI88" s="121">
        <f>SUM(BI89:BI91)</f>
        <v>0</v>
      </c>
      <c r="BJ88" s="78"/>
      <c r="BK88" s="132">
        <f>SUM(BK89:BK91)</f>
        <v>0</v>
      </c>
      <c r="BL88" s="126">
        <f>SUM(BL89:BL91)</f>
        <v>0</v>
      </c>
      <c r="BM88" s="126">
        <f>SUM(BM89:BM91)</f>
        <v>0</v>
      </c>
      <c r="BN88" s="121">
        <f>SUM(BN89:BN91)</f>
        <v>0</v>
      </c>
    </row>
    <row r="89" spans="1:66" x14ac:dyDescent="0.35">
      <c r="A89" s="102"/>
      <c r="B89" s="103"/>
      <c r="C89" s="117"/>
      <c r="D89" s="138"/>
      <c r="E89" s="136"/>
      <c r="F89" s="134"/>
      <c r="G89" s="135"/>
      <c r="H89" s="136"/>
      <c r="I89" s="136"/>
      <c r="J89" s="121">
        <f>SUM(G89:I89)</f>
        <v>0</v>
      </c>
      <c r="K89" s="137"/>
      <c r="L89" s="136"/>
      <c r="M89" s="136"/>
      <c r="N89" s="121">
        <f>SUM(K89:M89)</f>
        <v>0</v>
      </c>
      <c r="O89" s="123"/>
      <c r="P89" s="137"/>
      <c r="Q89" s="136"/>
      <c r="R89" s="136"/>
      <c r="S89" s="121">
        <f>SUM(P89:R89)</f>
        <v>0</v>
      </c>
      <c r="T89" s="123"/>
      <c r="U89" s="78"/>
      <c r="V89" s="138"/>
      <c r="W89" s="134"/>
      <c r="X89" s="134"/>
      <c r="Y89" s="135"/>
      <c r="Z89" s="136"/>
      <c r="AA89" s="136"/>
      <c r="AB89" s="121">
        <f>SUM(Y89:AA89)</f>
        <v>0</v>
      </c>
      <c r="AC89" s="137"/>
      <c r="AD89" s="136"/>
      <c r="AE89" s="136"/>
      <c r="AF89" s="121">
        <f>SUM(AC89:AE89)</f>
        <v>0</v>
      </c>
      <c r="AG89" s="126"/>
      <c r="AH89" s="137"/>
      <c r="AI89" s="136"/>
      <c r="AJ89" s="136"/>
      <c r="AK89" s="121">
        <f>SUM(AH89:AJ89)</f>
        <v>0</v>
      </c>
      <c r="AL89" s="123"/>
      <c r="AM89" s="78"/>
      <c r="AN89" s="138"/>
      <c r="AO89" s="134"/>
      <c r="AP89" s="134"/>
      <c r="AQ89" s="135"/>
      <c r="AR89" s="136"/>
      <c r="AS89" s="136"/>
      <c r="AT89" s="121">
        <f>SUM(AQ89:AS89)</f>
        <v>0</v>
      </c>
      <c r="AU89" s="137"/>
      <c r="AV89" s="136"/>
      <c r="AW89" s="136"/>
      <c r="AX89" s="121">
        <f>SUM(AU89:AW89)</f>
        <v>0</v>
      </c>
      <c r="AY89" s="126"/>
      <c r="AZ89" s="137"/>
      <c r="BA89" s="136"/>
      <c r="BB89" s="136"/>
      <c r="BC89" s="121">
        <f>SUM(AZ89:BB89)</f>
        <v>0</v>
      </c>
      <c r="BD89" s="123"/>
      <c r="BE89" s="78"/>
      <c r="BF89" s="127">
        <f>G89+Y89+AQ89</f>
        <v>0</v>
      </c>
      <c r="BG89" s="128">
        <f>H89+Z89+AR89</f>
        <v>0</v>
      </c>
      <c r="BH89" s="128">
        <f>I89+AA89+AS89</f>
        <v>0</v>
      </c>
      <c r="BI89" s="129">
        <f>J89+AB89+AT89</f>
        <v>0</v>
      </c>
      <c r="BJ89" s="78"/>
      <c r="BK89" s="127">
        <f>P89+AH89+AZ89</f>
        <v>0</v>
      </c>
      <c r="BL89" s="128">
        <f>Q89+AI89+BA89</f>
        <v>0</v>
      </c>
      <c r="BM89" s="128">
        <f>R89+AJ89+BB89</f>
        <v>0</v>
      </c>
      <c r="BN89" s="129">
        <f>S89+AK89+BC89</f>
        <v>0</v>
      </c>
    </row>
    <row r="90" spans="1:66" x14ac:dyDescent="0.35">
      <c r="A90" s="102"/>
      <c r="B90" s="103"/>
      <c r="C90" s="117"/>
      <c r="D90" s="138"/>
      <c r="E90" s="136"/>
      <c r="F90" s="134"/>
      <c r="G90" s="135"/>
      <c r="H90" s="136"/>
      <c r="I90" s="136"/>
      <c r="J90" s="121">
        <f>SUM(G90:I90)</f>
        <v>0</v>
      </c>
      <c r="K90" s="137"/>
      <c r="L90" s="136"/>
      <c r="M90" s="136"/>
      <c r="N90" s="121">
        <f>SUM(K90:M90)</f>
        <v>0</v>
      </c>
      <c r="O90" s="123"/>
      <c r="P90" s="137"/>
      <c r="Q90" s="136"/>
      <c r="R90" s="136"/>
      <c r="S90" s="121">
        <f>SUM(P90:R90)</f>
        <v>0</v>
      </c>
      <c r="T90" s="123"/>
      <c r="U90" s="78"/>
      <c r="V90" s="138"/>
      <c r="W90" s="134"/>
      <c r="X90" s="134"/>
      <c r="Y90" s="135"/>
      <c r="Z90" s="136"/>
      <c r="AA90" s="136"/>
      <c r="AB90" s="121">
        <f>SUM(Y90:AA90)</f>
        <v>0</v>
      </c>
      <c r="AC90" s="137"/>
      <c r="AD90" s="136"/>
      <c r="AE90" s="136"/>
      <c r="AF90" s="121">
        <f>SUM(AC90:AE90)</f>
        <v>0</v>
      </c>
      <c r="AG90" s="126"/>
      <c r="AH90" s="137"/>
      <c r="AI90" s="136"/>
      <c r="AJ90" s="136"/>
      <c r="AK90" s="121">
        <f>SUM(AH90:AJ90)</f>
        <v>0</v>
      </c>
      <c r="AL90" s="123"/>
      <c r="AM90" s="78"/>
      <c r="AN90" s="138"/>
      <c r="AO90" s="134"/>
      <c r="AP90" s="134"/>
      <c r="AQ90" s="135"/>
      <c r="AR90" s="136"/>
      <c r="AS90" s="136"/>
      <c r="AT90" s="121">
        <f>SUM(AQ90:AS90)</f>
        <v>0</v>
      </c>
      <c r="AU90" s="137"/>
      <c r="AV90" s="136"/>
      <c r="AW90" s="136"/>
      <c r="AX90" s="121">
        <f>SUM(AU90:AW90)</f>
        <v>0</v>
      </c>
      <c r="AY90" s="126"/>
      <c r="AZ90" s="137"/>
      <c r="BA90" s="136"/>
      <c r="BB90" s="136"/>
      <c r="BC90" s="121">
        <f>SUM(AZ90:BB90)</f>
        <v>0</v>
      </c>
      <c r="BD90" s="123"/>
      <c r="BE90" s="78"/>
      <c r="BF90" s="127">
        <f t="shared" ref="BF90:BF91" si="118">G90+Y90+AQ90</f>
        <v>0</v>
      </c>
      <c r="BG90" s="128">
        <f t="shared" ref="BG90:BI91" si="119">H90+Z90+AR90</f>
        <v>0</v>
      </c>
      <c r="BH90" s="128">
        <f t="shared" si="119"/>
        <v>0</v>
      </c>
      <c r="BI90" s="129">
        <f t="shared" si="119"/>
        <v>0</v>
      </c>
      <c r="BJ90" s="78"/>
      <c r="BK90" s="127">
        <f t="shared" ref="BK90:BK91" si="120">P90+AH90+AZ90</f>
        <v>0</v>
      </c>
      <c r="BL90" s="128">
        <f t="shared" ref="BL90:BN91" si="121">Q90+AI90+BA90</f>
        <v>0</v>
      </c>
      <c r="BM90" s="128">
        <f t="shared" si="121"/>
        <v>0</v>
      </c>
      <c r="BN90" s="129">
        <f t="shared" si="121"/>
        <v>0</v>
      </c>
    </row>
    <row r="91" spans="1:66" ht="14.25" customHeight="1" x14ac:dyDescent="0.35">
      <c r="A91" s="102"/>
      <c r="B91" s="103"/>
      <c r="C91" s="117"/>
      <c r="D91" s="138"/>
      <c r="E91" s="136"/>
      <c r="F91" s="134"/>
      <c r="G91" s="135"/>
      <c r="H91" s="136"/>
      <c r="I91" s="136"/>
      <c r="J91" s="121">
        <f>SUM(G91:I91)</f>
        <v>0</v>
      </c>
      <c r="K91" s="137"/>
      <c r="L91" s="136"/>
      <c r="M91" s="136"/>
      <c r="N91" s="121">
        <f>SUM(K91:M91)</f>
        <v>0</v>
      </c>
      <c r="O91" s="123"/>
      <c r="P91" s="137"/>
      <c r="Q91" s="136"/>
      <c r="R91" s="136"/>
      <c r="S91" s="121">
        <f>SUM(P91:R91)</f>
        <v>0</v>
      </c>
      <c r="T91" s="123"/>
      <c r="U91" s="78"/>
      <c r="V91" s="138"/>
      <c r="W91" s="134"/>
      <c r="X91" s="134"/>
      <c r="Y91" s="135"/>
      <c r="Z91" s="136"/>
      <c r="AA91" s="136"/>
      <c r="AB91" s="121">
        <f>SUM(Y91:AA91)</f>
        <v>0</v>
      </c>
      <c r="AC91" s="137"/>
      <c r="AD91" s="136"/>
      <c r="AE91" s="136"/>
      <c r="AF91" s="121">
        <f>SUM(AC91:AE91)</f>
        <v>0</v>
      </c>
      <c r="AG91" s="126"/>
      <c r="AH91" s="137"/>
      <c r="AI91" s="136"/>
      <c r="AJ91" s="136"/>
      <c r="AK91" s="121">
        <f>SUM(AH91:AJ91)</f>
        <v>0</v>
      </c>
      <c r="AL91" s="123"/>
      <c r="AM91" s="78"/>
      <c r="AN91" s="138"/>
      <c r="AO91" s="134"/>
      <c r="AP91" s="134"/>
      <c r="AQ91" s="135"/>
      <c r="AR91" s="136"/>
      <c r="AS91" s="136"/>
      <c r="AT91" s="121">
        <f>SUM(AQ91:AS91)</f>
        <v>0</v>
      </c>
      <c r="AU91" s="137"/>
      <c r="AV91" s="136"/>
      <c r="AW91" s="136"/>
      <c r="AX91" s="121">
        <f>SUM(AU91:AW91)</f>
        <v>0</v>
      </c>
      <c r="AY91" s="126"/>
      <c r="AZ91" s="137"/>
      <c r="BA91" s="136"/>
      <c r="BB91" s="136"/>
      <c r="BC91" s="121">
        <f>SUM(AZ91:BB91)</f>
        <v>0</v>
      </c>
      <c r="BD91" s="123"/>
      <c r="BE91" s="78"/>
      <c r="BF91" s="127">
        <f t="shared" si="118"/>
        <v>0</v>
      </c>
      <c r="BG91" s="128">
        <f t="shared" si="119"/>
        <v>0</v>
      </c>
      <c r="BH91" s="128">
        <f t="shared" si="119"/>
        <v>0</v>
      </c>
      <c r="BI91" s="129">
        <f t="shared" si="119"/>
        <v>0</v>
      </c>
      <c r="BJ91" s="78"/>
      <c r="BK91" s="127">
        <f t="shared" si="120"/>
        <v>0</v>
      </c>
      <c r="BL91" s="128">
        <f t="shared" si="121"/>
        <v>0</v>
      </c>
      <c r="BM91" s="128">
        <f t="shared" si="121"/>
        <v>0</v>
      </c>
      <c r="BN91" s="129">
        <f t="shared" si="121"/>
        <v>0</v>
      </c>
    </row>
    <row r="92" spans="1:66" x14ac:dyDescent="0.35">
      <c r="A92" s="102"/>
      <c r="B92" s="103"/>
      <c r="D92" s="105"/>
      <c r="G92" s="139"/>
      <c r="H92" s="139"/>
      <c r="I92" s="139"/>
      <c r="J92" s="121"/>
      <c r="K92" s="140"/>
      <c r="L92" s="139"/>
      <c r="M92" s="139"/>
      <c r="N92" s="121"/>
      <c r="O92" s="123"/>
      <c r="P92" s="140"/>
      <c r="Q92" s="139"/>
      <c r="R92" s="139"/>
      <c r="S92" s="121"/>
      <c r="T92" s="123"/>
      <c r="U92" s="78"/>
      <c r="V92" s="105"/>
      <c r="Y92" s="139"/>
      <c r="Z92" s="139"/>
      <c r="AA92" s="139"/>
      <c r="AB92" s="121"/>
      <c r="AC92" s="140"/>
      <c r="AD92" s="139"/>
      <c r="AE92" s="139"/>
      <c r="AF92" s="121"/>
      <c r="AG92" s="126"/>
      <c r="AH92" s="140"/>
      <c r="AI92" s="139"/>
      <c r="AJ92" s="139"/>
      <c r="AK92" s="121"/>
      <c r="AL92" s="123"/>
      <c r="AM92" s="78"/>
      <c r="AN92" s="105"/>
      <c r="AQ92" s="139"/>
      <c r="AR92" s="139"/>
      <c r="AS92" s="139"/>
      <c r="AT92" s="121"/>
      <c r="AU92" s="140"/>
      <c r="AV92" s="139"/>
      <c r="AW92" s="139"/>
      <c r="AX92" s="121"/>
      <c r="AY92" s="126"/>
      <c r="AZ92" s="140"/>
      <c r="BA92" s="139"/>
      <c r="BB92" s="139"/>
      <c r="BC92" s="121"/>
      <c r="BD92" s="123"/>
      <c r="BE92" s="78"/>
      <c r="BF92" s="140"/>
      <c r="BG92" s="139"/>
      <c r="BH92" s="139"/>
      <c r="BI92" s="121"/>
      <c r="BJ92" s="78"/>
      <c r="BK92" s="140"/>
      <c r="BL92" s="139"/>
      <c r="BM92" s="139"/>
      <c r="BN92" s="121"/>
    </row>
    <row r="93" spans="1:66" x14ac:dyDescent="0.35">
      <c r="A93" s="108">
        <v>8</v>
      </c>
      <c r="B93" s="109" t="s">
        <v>99</v>
      </c>
      <c r="C93" s="110"/>
      <c r="D93" s="115"/>
      <c r="E93" s="111"/>
      <c r="F93" s="110"/>
      <c r="G93" s="111">
        <f t="shared" ref="G93:S93" si="122">G94+G95+G96+G100</f>
        <v>0</v>
      </c>
      <c r="H93" s="111">
        <f t="shared" si="122"/>
        <v>0</v>
      </c>
      <c r="I93" s="111">
        <f t="shared" si="122"/>
        <v>0</v>
      </c>
      <c r="J93" s="112">
        <f t="shared" si="122"/>
        <v>0</v>
      </c>
      <c r="K93" s="113">
        <f t="shared" si="122"/>
        <v>0</v>
      </c>
      <c r="L93" s="111">
        <f t="shared" si="122"/>
        <v>0</v>
      </c>
      <c r="M93" s="111">
        <f t="shared" si="122"/>
        <v>0</v>
      </c>
      <c r="N93" s="112">
        <f t="shared" si="122"/>
        <v>0</v>
      </c>
      <c r="O93" s="114"/>
      <c r="P93" s="113">
        <f t="shared" si="122"/>
        <v>0</v>
      </c>
      <c r="Q93" s="111">
        <f t="shared" si="122"/>
        <v>0</v>
      </c>
      <c r="R93" s="111">
        <f t="shared" si="122"/>
        <v>0</v>
      </c>
      <c r="S93" s="112">
        <f t="shared" si="122"/>
        <v>0</v>
      </c>
      <c r="T93" s="114"/>
      <c r="U93" s="78"/>
      <c r="V93" s="115"/>
      <c r="W93" s="110"/>
      <c r="X93" s="110"/>
      <c r="Y93" s="111">
        <f t="shared" ref="Y93:AK93" si="123">Y94+Y95+Y96+Y100</f>
        <v>0</v>
      </c>
      <c r="Z93" s="111">
        <f t="shared" si="123"/>
        <v>0</v>
      </c>
      <c r="AA93" s="111">
        <f t="shared" si="123"/>
        <v>0</v>
      </c>
      <c r="AB93" s="112">
        <f t="shared" si="123"/>
        <v>0</v>
      </c>
      <c r="AC93" s="113">
        <f t="shared" si="123"/>
        <v>0</v>
      </c>
      <c r="AD93" s="111">
        <f t="shared" si="123"/>
        <v>0</v>
      </c>
      <c r="AE93" s="111">
        <f t="shared" si="123"/>
        <v>0</v>
      </c>
      <c r="AF93" s="112">
        <f t="shared" si="123"/>
        <v>0</v>
      </c>
      <c r="AG93" s="111"/>
      <c r="AH93" s="113">
        <f t="shared" si="123"/>
        <v>0</v>
      </c>
      <c r="AI93" s="111">
        <f t="shared" si="123"/>
        <v>0</v>
      </c>
      <c r="AJ93" s="111">
        <f t="shared" si="123"/>
        <v>0</v>
      </c>
      <c r="AK93" s="112">
        <f t="shared" si="123"/>
        <v>0</v>
      </c>
      <c r="AL93" s="114"/>
      <c r="AM93" s="78"/>
      <c r="AN93" s="115"/>
      <c r="AO93" s="110"/>
      <c r="AP93" s="110"/>
      <c r="AQ93" s="111">
        <f t="shared" ref="AQ93:BC93" si="124">AQ94+AQ95+AQ96+AQ100</f>
        <v>0</v>
      </c>
      <c r="AR93" s="111">
        <f t="shared" si="124"/>
        <v>0</v>
      </c>
      <c r="AS93" s="111">
        <f t="shared" si="124"/>
        <v>0</v>
      </c>
      <c r="AT93" s="112">
        <f t="shared" si="124"/>
        <v>0</v>
      </c>
      <c r="AU93" s="113">
        <f t="shared" si="124"/>
        <v>0</v>
      </c>
      <c r="AV93" s="111">
        <f t="shared" si="124"/>
        <v>0</v>
      </c>
      <c r="AW93" s="111">
        <f t="shared" si="124"/>
        <v>0</v>
      </c>
      <c r="AX93" s="112">
        <f t="shared" si="124"/>
        <v>0</v>
      </c>
      <c r="AY93" s="111"/>
      <c r="AZ93" s="113">
        <f t="shared" si="124"/>
        <v>0</v>
      </c>
      <c r="BA93" s="111">
        <f t="shared" si="124"/>
        <v>0</v>
      </c>
      <c r="BB93" s="111">
        <f t="shared" si="124"/>
        <v>0</v>
      </c>
      <c r="BC93" s="112">
        <f t="shared" si="124"/>
        <v>0</v>
      </c>
      <c r="BD93" s="114"/>
      <c r="BE93" s="78"/>
      <c r="BF93" s="113">
        <f>BF94+BF95+BF96+BF100</f>
        <v>0</v>
      </c>
      <c r="BG93" s="111">
        <f>BG94+BG95+BG96+BG100</f>
        <v>0</v>
      </c>
      <c r="BH93" s="111">
        <f>BH94+BH95+BH96+BH100</f>
        <v>0</v>
      </c>
      <c r="BI93" s="112">
        <f>BI94+BI95+BI96+BI100</f>
        <v>0</v>
      </c>
      <c r="BJ93" s="78"/>
      <c r="BK93" s="113">
        <f>BK94+BK95+BK96+BK100</f>
        <v>0</v>
      </c>
      <c r="BL93" s="111">
        <f>BL94+BL95+BL96+BL100</f>
        <v>0</v>
      </c>
      <c r="BM93" s="111">
        <f>BM94+BM95+BM96+BM100</f>
        <v>0</v>
      </c>
      <c r="BN93" s="112">
        <f>BN94+BN95+BN96+BN100</f>
        <v>0</v>
      </c>
    </row>
    <row r="94" spans="1:66" s="107" customFormat="1" x14ac:dyDescent="0.35">
      <c r="A94" s="102">
        <v>8.1</v>
      </c>
      <c r="B94" s="104"/>
      <c r="C94" s="117"/>
      <c r="D94" s="124"/>
      <c r="E94" s="120"/>
      <c r="F94" s="118"/>
      <c r="G94" s="119"/>
      <c r="H94" s="120"/>
      <c r="I94" s="120"/>
      <c r="J94" s="121">
        <f>SUM(G94:I94)</f>
        <v>0</v>
      </c>
      <c r="K94" s="122"/>
      <c r="L94" s="120"/>
      <c r="M94" s="120"/>
      <c r="N94" s="121">
        <f>SUM(K94:M94)</f>
        <v>0</v>
      </c>
      <c r="O94" s="123"/>
      <c r="P94" s="122"/>
      <c r="Q94" s="120"/>
      <c r="R94" s="120"/>
      <c r="S94" s="121">
        <f>SUM(P94:R94)</f>
        <v>0</v>
      </c>
      <c r="T94" s="123"/>
      <c r="U94" s="78"/>
      <c r="V94" s="124"/>
      <c r="W94" s="118"/>
      <c r="X94" s="118"/>
      <c r="Y94" s="119"/>
      <c r="Z94" s="120"/>
      <c r="AA94" s="120"/>
      <c r="AB94" s="121">
        <f>SUM(Y94:AA94)</f>
        <v>0</v>
      </c>
      <c r="AC94" s="122"/>
      <c r="AD94" s="120"/>
      <c r="AE94" s="120"/>
      <c r="AF94" s="121">
        <f>SUM(AC94:AE94)</f>
        <v>0</v>
      </c>
      <c r="AG94" s="126"/>
      <c r="AH94" s="122"/>
      <c r="AI94" s="120"/>
      <c r="AJ94" s="120"/>
      <c r="AK94" s="121">
        <f>SUM(AH94:AJ94)</f>
        <v>0</v>
      </c>
      <c r="AL94" s="123"/>
      <c r="AM94" s="78"/>
      <c r="AN94" s="124"/>
      <c r="AO94" s="118"/>
      <c r="AP94" s="118"/>
      <c r="AQ94" s="119"/>
      <c r="AR94" s="120"/>
      <c r="AS94" s="120"/>
      <c r="AT94" s="121">
        <f>SUM(AQ94:AS94)</f>
        <v>0</v>
      </c>
      <c r="AU94" s="122"/>
      <c r="AV94" s="120"/>
      <c r="AW94" s="120"/>
      <c r="AX94" s="121">
        <f>SUM(AU94:AW94)</f>
        <v>0</v>
      </c>
      <c r="AY94" s="126"/>
      <c r="AZ94" s="122"/>
      <c r="BA94" s="120"/>
      <c r="BB94" s="120"/>
      <c r="BC94" s="121">
        <f>SUM(AZ94:BB94)</f>
        <v>0</v>
      </c>
      <c r="BD94" s="123"/>
      <c r="BE94" s="78"/>
      <c r="BF94" s="127">
        <f>G94+Y94+AQ94</f>
        <v>0</v>
      </c>
      <c r="BG94" s="128">
        <f>H94+Z94+AR94</f>
        <v>0</v>
      </c>
      <c r="BH94" s="128">
        <f>I94+AA94+AS94</f>
        <v>0</v>
      </c>
      <c r="BI94" s="129">
        <f>J94+AB94+AT94</f>
        <v>0</v>
      </c>
      <c r="BJ94" s="78"/>
      <c r="BK94" s="127">
        <f t="shared" ref="BK94:BN95" si="125">P94+AH94+AZ94</f>
        <v>0</v>
      </c>
      <c r="BL94" s="128">
        <f t="shared" si="125"/>
        <v>0</v>
      </c>
      <c r="BM94" s="128">
        <f t="shared" si="125"/>
        <v>0</v>
      </c>
      <c r="BN94" s="129">
        <f t="shared" si="125"/>
        <v>0</v>
      </c>
    </row>
    <row r="95" spans="1:66" s="107" customFormat="1" x14ac:dyDescent="0.35">
      <c r="A95" s="102">
        <v>8.1999999999999993</v>
      </c>
      <c r="B95" s="104"/>
      <c r="C95" s="117"/>
      <c r="D95" s="124"/>
      <c r="E95" s="120"/>
      <c r="F95" s="118"/>
      <c r="G95" s="119"/>
      <c r="H95" s="120"/>
      <c r="I95" s="120"/>
      <c r="J95" s="121">
        <f>SUM(G95:I95)</f>
        <v>0</v>
      </c>
      <c r="K95" s="122"/>
      <c r="L95" s="120"/>
      <c r="M95" s="120"/>
      <c r="N95" s="121">
        <f>SUM(K95:M95)</f>
        <v>0</v>
      </c>
      <c r="O95" s="123"/>
      <c r="P95" s="122"/>
      <c r="Q95" s="120"/>
      <c r="R95" s="120"/>
      <c r="S95" s="121">
        <f>SUM(P95:R95)</f>
        <v>0</v>
      </c>
      <c r="T95" s="123"/>
      <c r="U95" s="78"/>
      <c r="V95" s="124"/>
      <c r="W95" s="118"/>
      <c r="X95" s="118"/>
      <c r="Y95" s="119"/>
      <c r="Z95" s="120"/>
      <c r="AA95" s="120"/>
      <c r="AB95" s="121">
        <f>SUM(Y95:AA95)</f>
        <v>0</v>
      </c>
      <c r="AC95" s="122"/>
      <c r="AD95" s="120"/>
      <c r="AE95" s="120"/>
      <c r="AF95" s="121">
        <f>SUM(AC95:AE95)</f>
        <v>0</v>
      </c>
      <c r="AG95" s="126"/>
      <c r="AH95" s="122"/>
      <c r="AI95" s="120"/>
      <c r="AJ95" s="120"/>
      <c r="AK95" s="121">
        <f>SUM(AH95:AJ95)</f>
        <v>0</v>
      </c>
      <c r="AL95" s="123"/>
      <c r="AM95" s="78"/>
      <c r="AN95" s="124"/>
      <c r="AO95" s="118"/>
      <c r="AP95" s="118"/>
      <c r="AQ95" s="119"/>
      <c r="AR95" s="120"/>
      <c r="AS95" s="120"/>
      <c r="AT95" s="121">
        <f>SUM(AQ95:AS95)</f>
        <v>0</v>
      </c>
      <c r="AU95" s="122"/>
      <c r="AV95" s="120"/>
      <c r="AW95" s="120"/>
      <c r="AX95" s="121">
        <f>SUM(AU95:AW95)</f>
        <v>0</v>
      </c>
      <c r="AY95" s="126"/>
      <c r="AZ95" s="122"/>
      <c r="BA95" s="120"/>
      <c r="BB95" s="120"/>
      <c r="BC95" s="121">
        <f>SUM(AZ95:BB95)</f>
        <v>0</v>
      </c>
      <c r="BD95" s="123"/>
      <c r="BE95" s="78"/>
      <c r="BF95" s="127">
        <f>G95+Y95+AQ95</f>
        <v>0</v>
      </c>
      <c r="BG95" s="128">
        <f t="shared" ref="BG95:BI95" si="126">H95+Z95+AR95</f>
        <v>0</v>
      </c>
      <c r="BH95" s="128">
        <f t="shared" si="126"/>
        <v>0</v>
      </c>
      <c r="BI95" s="129">
        <f t="shared" si="126"/>
        <v>0</v>
      </c>
      <c r="BJ95" s="78"/>
      <c r="BK95" s="127">
        <f t="shared" si="125"/>
        <v>0</v>
      </c>
      <c r="BL95" s="128">
        <f t="shared" si="125"/>
        <v>0</v>
      </c>
      <c r="BM95" s="128">
        <f t="shared" si="125"/>
        <v>0</v>
      </c>
      <c r="BN95" s="129">
        <f t="shared" si="125"/>
        <v>0</v>
      </c>
    </row>
    <row r="96" spans="1:66" s="107" customFormat="1" x14ac:dyDescent="0.35">
      <c r="A96" s="102">
        <v>8.3000000000000007</v>
      </c>
      <c r="B96" s="104"/>
      <c r="C96" s="130"/>
      <c r="D96" s="133"/>
      <c r="E96" s="126"/>
      <c r="G96" s="126">
        <f t="shared" ref="G96:S96" si="127">SUM(G97:G99)</f>
        <v>0</v>
      </c>
      <c r="H96" s="126">
        <f t="shared" si="127"/>
        <v>0</v>
      </c>
      <c r="I96" s="126">
        <f t="shared" si="127"/>
        <v>0</v>
      </c>
      <c r="J96" s="121">
        <f t="shared" si="127"/>
        <v>0</v>
      </c>
      <c r="K96" s="132">
        <f t="shared" si="127"/>
        <v>0</v>
      </c>
      <c r="L96" s="126">
        <f t="shared" si="127"/>
        <v>0</v>
      </c>
      <c r="M96" s="126">
        <f t="shared" si="127"/>
        <v>0</v>
      </c>
      <c r="N96" s="121">
        <f t="shared" si="127"/>
        <v>0</v>
      </c>
      <c r="O96" s="123"/>
      <c r="P96" s="132">
        <f t="shared" si="127"/>
        <v>0</v>
      </c>
      <c r="Q96" s="126">
        <f t="shared" si="127"/>
        <v>0</v>
      </c>
      <c r="R96" s="126">
        <f t="shared" si="127"/>
        <v>0</v>
      </c>
      <c r="S96" s="121">
        <f t="shared" si="127"/>
        <v>0</v>
      </c>
      <c r="T96" s="123"/>
      <c r="U96" s="78"/>
      <c r="V96" s="133"/>
      <c r="Y96" s="126">
        <f t="shared" ref="Y96:AK96" si="128">SUM(Y97:Y99)</f>
        <v>0</v>
      </c>
      <c r="Z96" s="126">
        <f t="shared" si="128"/>
        <v>0</v>
      </c>
      <c r="AA96" s="126">
        <f t="shared" si="128"/>
        <v>0</v>
      </c>
      <c r="AB96" s="121">
        <f t="shared" si="128"/>
        <v>0</v>
      </c>
      <c r="AC96" s="132">
        <f t="shared" si="128"/>
        <v>0</v>
      </c>
      <c r="AD96" s="126">
        <f t="shared" si="128"/>
        <v>0</v>
      </c>
      <c r="AE96" s="126">
        <f t="shared" si="128"/>
        <v>0</v>
      </c>
      <c r="AF96" s="121">
        <f t="shared" si="128"/>
        <v>0</v>
      </c>
      <c r="AG96" s="126"/>
      <c r="AH96" s="132">
        <f t="shared" si="128"/>
        <v>0</v>
      </c>
      <c r="AI96" s="126">
        <f t="shared" si="128"/>
        <v>0</v>
      </c>
      <c r="AJ96" s="126">
        <f t="shared" si="128"/>
        <v>0</v>
      </c>
      <c r="AK96" s="121">
        <f t="shared" si="128"/>
        <v>0</v>
      </c>
      <c r="AL96" s="123"/>
      <c r="AM96" s="78"/>
      <c r="AN96" s="133"/>
      <c r="AQ96" s="126">
        <f t="shared" ref="AQ96:BC96" si="129">SUM(AQ97:AQ99)</f>
        <v>0</v>
      </c>
      <c r="AR96" s="126">
        <f t="shared" si="129"/>
        <v>0</v>
      </c>
      <c r="AS96" s="126">
        <f t="shared" si="129"/>
        <v>0</v>
      </c>
      <c r="AT96" s="121">
        <f t="shared" si="129"/>
        <v>0</v>
      </c>
      <c r="AU96" s="132">
        <f t="shared" si="129"/>
        <v>0</v>
      </c>
      <c r="AV96" s="126">
        <f t="shared" si="129"/>
        <v>0</v>
      </c>
      <c r="AW96" s="126">
        <f t="shared" si="129"/>
        <v>0</v>
      </c>
      <c r="AX96" s="121">
        <f t="shared" si="129"/>
        <v>0</v>
      </c>
      <c r="AY96" s="126"/>
      <c r="AZ96" s="132">
        <f t="shared" si="129"/>
        <v>0</v>
      </c>
      <c r="BA96" s="126">
        <f t="shared" si="129"/>
        <v>0</v>
      </c>
      <c r="BB96" s="126">
        <f t="shared" si="129"/>
        <v>0</v>
      </c>
      <c r="BC96" s="121">
        <f t="shared" si="129"/>
        <v>0</v>
      </c>
      <c r="BD96" s="123"/>
      <c r="BE96" s="78"/>
      <c r="BF96" s="127">
        <f>SUM(BF97:BF99)</f>
        <v>0</v>
      </c>
      <c r="BG96" s="128">
        <f>SUM(BG97:BG99)</f>
        <v>0</v>
      </c>
      <c r="BH96" s="128">
        <f>SUM(BH97:BH99)</f>
        <v>0</v>
      </c>
      <c r="BI96" s="121">
        <f>SUM(BI97:BI99)</f>
        <v>0</v>
      </c>
      <c r="BJ96" s="78"/>
      <c r="BK96" s="132">
        <f>SUM(BK97:BK99)</f>
        <v>0</v>
      </c>
      <c r="BL96" s="126">
        <f>SUM(BL97:BL99)</f>
        <v>0</v>
      </c>
      <c r="BM96" s="126">
        <f>SUM(BM97:BM99)</f>
        <v>0</v>
      </c>
      <c r="BN96" s="121">
        <f>SUM(BN97:BN99)</f>
        <v>0</v>
      </c>
    </row>
    <row r="97" spans="1:66" x14ac:dyDescent="0.35">
      <c r="A97" s="102"/>
      <c r="B97" s="103"/>
      <c r="C97" s="117"/>
      <c r="D97" s="138"/>
      <c r="E97" s="136"/>
      <c r="F97" s="134"/>
      <c r="G97" s="135"/>
      <c r="H97" s="136"/>
      <c r="I97" s="136"/>
      <c r="J97" s="121">
        <f>SUM(G97:I97)</f>
        <v>0</v>
      </c>
      <c r="K97" s="137"/>
      <c r="L97" s="136"/>
      <c r="M97" s="136"/>
      <c r="N97" s="121">
        <f>SUM(K97:M97)</f>
        <v>0</v>
      </c>
      <c r="O97" s="123"/>
      <c r="P97" s="137"/>
      <c r="Q97" s="136"/>
      <c r="R97" s="136"/>
      <c r="S97" s="121">
        <f>SUM(P97:R97)</f>
        <v>0</v>
      </c>
      <c r="T97" s="123"/>
      <c r="U97" s="78"/>
      <c r="V97" s="138"/>
      <c r="W97" s="134"/>
      <c r="X97" s="134"/>
      <c r="Y97" s="135"/>
      <c r="Z97" s="136"/>
      <c r="AA97" s="136"/>
      <c r="AB97" s="121">
        <f>SUM(Y97:AA97)</f>
        <v>0</v>
      </c>
      <c r="AC97" s="137"/>
      <c r="AD97" s="136"/>
      <c r="AE97" s="136"/>
      <c r="AF97" s="121">
        <f>SUM(AC97:AE97)</f>
        <v>0</v>
      </c>
      <c r="AG97" s="126"/>
      <c r="AH97" s="137"/>
      <c r="AI97" s="136"/>
      <c r="AJ97" s="136"/>
      <c r="AK97" s="121">
        <f>SUM(AH97:AJ97)</f>
        <v>0</v>
      </c>
      <c r="AL97" s="123"/>
      <c r="AM97" s="78"/>
      <c r="AN97" s="138"/>
      <c r="AO97" s="134"/>
      <c r="AP97" s="134"/>
      <c r="AQ97" s="135"/>
      <c r="AR97" s="136"/>
      <c r="AS97" s="136"/>
      <c r="AT97" s="121">
        <f>SUM(AQ97:AS97)</f>
        <v>0</v>
      </c>
      <c r="AU97" s="137"/>
      <c r="AV97" s="136"/>
      <c r="AW97" s="136"/>
      <c r="AX97" s="121">
        <f>SUM(AU97:AW97)</f>
        <v>0</v>
      </c>
      <c r="AY97" s="126"/>
      <c r="AZ97" s="137"/>
      <c r="BA97" s="136"/>
      <c r="BB97" s="136"/>
      <c r="BC97" s="121">
        <f>SUM(AZ97:BB97)</f>
        <v>0</v>
      </c>
      <c r="BD97" s="123"/>
      <c r="BE97" s="78"/>
      <c r="BF97" s="127">
        <f>G97+Y97+AQ97</f>
        <v>0</v>
      </c>
      <c r="BG97" s="128">
        <f>H97+Z97+AR97</f>
        <v>0</v>
      </c>
      <c r="BH97" s="128">
        <f>I97+AA97+AS97</f>
        <v>0</v>
      </c>
      <c r="BI97" s="129">
        <f>J97+AB97+AT97</f>
        <v>0</v>
      </c>
      <c r="BJ97" s="78"/>
      <c r="BK97" s="127">
        <f>P97+AH97+AZ97</f>
        <v>0</v>
      </c>
      <c r="BL97" s="128">
        <f>Q97+AI97+BA97</f>
        <v>0</v>
      </c>
      <c r="BM97" s="128">
        <f>R97+AJ97+BB97</f>
        <v>0</v>
      </c>
      <c r="BN97" s="129">
        <f>S97+AK97+BC97</f>
        <v>0</v>
      </c>
    </row>
    <row r="98" spans="1:66" x14ac:dyDescent="0.35">
      <c r="A98" s="102"/>
      <c r="B98" s="103"/>
      <c r="C98" s="117"/>
      <c r="D98" s="138"/>
      <c r="E98" s="136"/>
      <c r="F98" s="134"/>
      <c r="G98" s="135"/>
      <c r="H98" s="136"/>
      <c r="I98" s="136"/>
      <c r="J98" s="121">
        <f>SUM(G98:I98)</f>
        <v>0</v>
      </c>
      <c r="K98" s="137"/>
      <c r="L98" s="136"/>
      <c r="M98" s="136"/>
      <c r="N98" s="121">
        <f>SUM(K98:M98)</f>
        <v>0</v>
      </c>
      <c r="O98" s="123"/>
      <c r="P98" s="137"/>
      <c r="Q98" s="136"/>
      <c r="R98" s="136"/>
      <c r="S98" s="121">
        <f>SUM(P98:R98)</f>
        <v>0</v>
      </c>
      <c r="T98" s="123"/>
      <c r="U98" s="78"/>
      <c r="V98" s="138"/>
      <c r="W98" s="134"/>
      <c r="X98" s="134"/>
      <c r="Y98" s="135"/>
      <c r="Z98" s="136"/>
      <c r="AA98" s="136"/>
      <c r="AB98" s="121">
        <f>SUM(Y98:AA98)</f>
        <v>0</v>
      </c>
      <c r="AC98" s="137"/>
      <c r="AD98" s="136"/>
      <c r="AE98" s="136"/>
      <c r="AF98" s="121">
        <f>SUM(AC98:AE98)</f>
        <v>0</v>
      </c>
      <c r="AG98" s="126"/>
      <c r="AH98" s="137"/>
      <c r="AI98" s="136"/>
      <c r="AJ98" s="136"/>
      <c r="AK98" s="121">
        <f>SUM(AH98:AJ98)</f>
        <v>0</v>
      </c>
      <c r="AL98" s="123"/>
      <c r="AM98" s="78"/>
      <c r="AN98" s="138"/>
      <c r="AO98" s="134"/>
      <c r="AP98" s="134"/>
      <c r="AQ98" s="135"/>
      <c r="AR98" s="136"/>
      <c r="AS98" s="136"/>
      <c r="AT98" s="121">
        <f>SUM(AQ98:AS98)</f>
        <v>0</v>
      </c>
      <c r="AU98" s="137"/>
      <c r="AV98" s="136"/>
      <c r="AW98" s="136"/>
      <c r="AX98" s="121">
        <f>SUM(AU98:AW98)</f>
        <v>0</v>
      </c>
      <c r="AY98" s="126"/>
      <c r="AZ98" s="137"/>
      <c r="BA98" s="136"/>
      <c r="BB98" s="136"/>
      <c r="BC98" s="121">
        <f>SUM(AZ98:BB98)</f>
        <v>0</v>
      </c>
      <c r="BD98" s="123"/>
      <c r="BE98" s="78"/>
      <c r="BF98" s="127">
        <f t="shared" ref="BF98:BF99" si="130">G98+Y98+AQ98</f>
        <v>0</v>
      </c>
      <c r="BG98" s="128">
        <f t="shared" ref="BG98:BI99" si="131">H98+Z98+AR98</f>
        <v>0</v>
      </c>
      <c r="BH98" s="128">
        <f t="shared" si="131"/>
        <v>0</v>
      </c>
      <c r="BI98" s="129">
        <f t="shared" si="131"/>
        <v>0</v>
      </c>
      <c r="BJ98" s="78"/>
      <c r="BK98" s="127">
        <f t="shared" ref="BK98:BK99" si="132">P98+AH98+AZ98</f>
        <v>0</v>
      </c>
      <c r="BL98" s="128">
        <f t="shared" ref="BL98:BN99" si="133">Q98+AI98+BA98</f>
        <v>0</v>
      </c>
      <c r="BM98" s="128">
        <f t="shared" si="133"/>
        <v>0</v>
      </c>
      <c r="BN98" s="129">
        <f t="shared" si="133"/>
        <v>0</v>
      </c>
    </row>
    <row r="99" spans="1:66" x14ac:dyDescent="0.35">
      <c r="A99" s="102"/>
      <c r="B99" s="103"/>
      <c r="C99" s="117"/>
      <c r="D99" s="138"/>
      <c r="E99" s="136"/>
      <c r="F99" s="134"/>
      <c r="G99" s="135"/>
      <c r="H99" s="136"/>
      <c r="I99" s="136"/>
      <c r="J99" s="121">
        <f>SUM(G99:I99)</f>
        <v>0</v>
      </c>
      <c r="K99" s="137"/>
      <c r="L99" s="136"/>
      <c r="M99" s="136"/>
      <c r="N99" s="121">
        <f>SUM(K99:M99)</f>
        <v>0</v>
      </c>
      <c r="O99" s="123"/>
      <c r="P99" s="137"/>
      <c r="Q99" s="136"/>
      <c r="R99" s="136"/>
      <c r="S99" s="121">
        <f>SUM(P99:R99)</f>
        <v>0</v>
      </c>
      <c r="T99" s="123"/>
      <c r="U99" s="78"/>
      <c r="V99" s="138"/>
      <c r="W99" s="134"/>
      <c r="X99" s="134"/>
      <c r="Y99" s="135"/>
      <c r="Z99" s="136"/>
      <c r="AA99" s="136"/>
      <c r="AB99" s="121">
        <f>SUM(Y99:AA99)</f>
        <v>0</v>
      </c>
      <c r="AC99" s="137"/>
      <c r="AD99" s="136"/>
      <c r="AE99" s="136"/>
      <c r="AF99" s="121">
        <f>SUM(AC99:AE99)</f>
        <v>0</v>
      </c>
      <c r="AG99" s="126"/>
      <c r="AH99" s="137"/>
      <c r="AI99" s="136"/>
      <c r="AJ99" s="136"/>
      <c r="AK99" s="121">
        <f>SUM(AH99:AJ99)</f>
        <v>0</v>
      </c>
      <c r="AL99" s="123"/>
      <c r="AM99" s="78"/>
      <c r="AN99" s="138"/>
      <c r="AO99" s="134"/>
      <c r="AP99" s="134"/>
      <c r="AQ99" s="135"/>
      <c r="AR99" s="136"/>
      <c r="AS99" s="136"/>
      <c r="AT99" s="121">
        <f>SUM(AQ99:AS99)</f>
        <v>0</v>
      </c>
      <c r="AU99" s="137"/>
      <c r="AV99" s="136"/>
      <c r="AW99" s="136"/>
      <c r="AX99" s="121">
        <f>SUM(AU99:AW99)</f>
        <v>0</v>
      </c>
      <c r="AY99" s="126"/>
      <c r="AZ99" s="137"/>
      <c r="BA99" s="136"/>
      <c r="BB99" s="136"/>
      <c r="BC99" s="121">
        <f>SUM(AZ99:BB99)</f>
        <v>0</v>
      </c>
      <c r="BD99" s="123"/>
      <c r="BE99" s="78"/>
      <c r="BF99" s="127">
        <f t="shared" si="130"/>
        <v>0</v>
      </c>
      <c r="BG99" s="128">
        <f t="shared" si="131"/>
        <v>0</v>
      </c>
      <c r="BH99" s="128">
        <f t="shared" si="131"/>
        <v>0</v>
      </c>
      <c r="BI99" s="129">
        <f t="shared" si="131"/>
        <v>0</v>
      </c>
      <c r="BJ99" s="78"/>
      <c r="BK99" s="127">
        <f t="shared" si="132"/>
        <v>0</v>
      </c>
      <c r="BL99" s="128">
        <f t="shared" si="133"/>
        <v>0</v>
      </c>
      <c r="BM99" s="128">
        <f t="shared" si="133"/>
        <v>0</v>
      </c>
      <c r="BN99" s="129">
        <f t="shared" si="133"/>
        <v>0</v>
      </c>
    </row>
    <row r="100" spans="1:66" s="107" customFormat="1" x14ac:dyDescent="0.35">
      <c r="A100" s="102">
        <v>8.4</v>
      </c>
      <c r="B100" s="104"/>
      <c r="C100" s="130"/>
      <c r="D100" s="133"/>
      <c r="E100" s="126"/>
      <c r="G100" s="126">
        <f t="shared" ref="G100:S100" si="134">SUM(G101:G103)</f>
        <v>0</v>
      </c>
      <c r="H100" s="126">
        <f t="shared" si="134"/>
        <v>0</v>
      </c>
      <c r="I100" s="126">
        <f t="shared" si="134"/>
        <v>0</v>
      </c>
      <c r="J100" s="121">
        <f t="shared" si="134"/>
        <v>0</v>
      </c>
      <c r="K100" s="132">
        <f t="shared" si="134"/>
        <v>0</v>
      </c>
      <c r="L100" s="126">
        <f t="shared" si="134"/>
        <v>0</v>
      </c>
      <c r="M100" s="126">
        <f t="shared" si="134"/>
        <v>0</v>
      </c>
      <c r="N100" s="121">
        <f t="shared" si="134"/>
        <v>0</v>
      </c>
      <c r="O100" s="123"/>
      <c r="P100" s="132">
        <f t="shared" si="134"/>
        <v>0</v>
      </c>
      <c r="Q100" s="126">
        <f t="shared" si="134"/>
        <v>0</v>
      </c>
      <c r="R100" s="126">
        <f t="shared" si="134"/>
        <v>0</v>
      </c>
      <c r="S100" s="121">
        <f t="shared" si="134"/>
        <v>0</v>
      </c>
      <c r="T100" s="123"/>
      <c r="U100" s="78"/>
      <c r="V100" s="133"/>
      <c r="Y100" s="126">
        <f t="shared" ref="Y100:AK100" si="135">SUM(Y101:Y103)</f>
        <v>0</v>
      </c>
      <c r="Z100" s="126">
        <f t="shared" si="135"/>
        <v>0</v>
      </c>
      <c r="AA100" s="126">
        <f t="shared" si="135"/>
        <v>0</v>
      </c>
      <c r="AB100" s="121">
        <f t="shared" si="135"/>
        <v>0</v>
      </c>
      <c r="AC100" s="132">
        <f t="shared" si="135"/>
        <v>0</v>
      </c>
      <c r="AD100" s="126">
        <f t="shared" si="135"/>
        <v>0</v>
      </c>
      <c r="AE100" s="126">
        <f t="shared" si="135"/>
        <v>0</v>
      </c>
      <c r="AF100" s="121">
        <f t="shared" si="135"/>
        <v>0</v>
      </c>
      <c r="AG100" s="126"/>
      <c r="AH100" s="132">
        <f t="shared" si="135"/>
        <v>0</v>
      </c>
      <c r="AI100" s="126">
        <f t="shared" si="135"/>
        <v>0</v>
      </c>
      <c r="AJ100" s="126">
        <f t="shared" si="135"/>
        <v>0</v>
      </c>
      <c r="AK100" s="121">
        <f t="shared" si="135"/>
        <v>0</v>
      </c>
      <c r="AL100" s="123"/>
      <c r="AM100" s="78"/>
      <c r="AN100" s="133"/>
      <c r="AQ100" s="126">
        <f t="shared" ref="AQ100:BC100" si="136">SUM(AQ101:AQ103)</f>
        <v>0</v>
      </c>
      <c r="AR100" s="126">
        <f t="shared" si="136"/>
        <v>0</v>
      </c>
      <c r="AS100" s="126">
        <f t="shared" si="136"/>
        <v>0</v>
      </c>
      <c r="AT100" s="121">
        <f t="shared" si="136"/>
        <v>0</v>
      </c>
      <c r="AU100" s="132">
        <f t="shared" si="136"/>
        <v>0</v>
      </c>
      <c r="AV100" s="126">
        <f t="shared" si="136"/>
        <v>0</v>
      </c>
      <c r="AW100" s="126">
        <f t="shared" si="136"/>
        <v>0</v>
      </c>
      <c r="AX100" s="121">
        <f t="shared" si="136"/>
        <v>0</v>
      </c>
      <c r="AY100" s="126"/>
      <c r="AZ100" s="132">
        <f t="shared" si="136"/>
        <v>0</v>
      </c>
      <c r="BA100" s="126">
        <f t="shared" si="136"/>
        <v>0</v>
      </c>
      <c r="BB100" s="126">
        <f t="shared" si="136"/>
        <v>0</v>
      </c>
      <c r="BC100" s="121">
        <f t="shared" si="136"/>
        <v>0</v>
      </c>
      <c r="BD100" s="123"/>
      <c r="BE100" s="78"/>
      <c r="BF100" s="127">
        <f>SUM(BF101:BF103)</f>
        <v>0</v>
      </c>
      <c r="BG100" s="128">
        <f>SUM(BG101:BG103)</f>
        <v>0</v>
      </c>
      <c r="BH100" s="128">
        <f>SUM(BH101:BH103)</f>
        <v>0</v>
      </c>
      <c r="BI100" s="121">
        <f>SUM(BI101:BI103)</f>
        <v>0</v>
      </c>
      <c r="BJ100" s="78"/>
      <c r="BK100" s="132">
        <f>SUM(BK101:BK103)</f>
        <v>0</v>
      </c>
      <c r="BL100" s="126">
        <f>SUM(BL101:BL103)</f>
        <v>0</v>
      </c>
      <c r="BM100" s="126">
        <f>SUM(BM101:BM103)</f>
        <v>0</v>
      </c>
      <c r="BN100" s="121">
        <f>SUM(BN101:BN103)</f>
        <v>0</v>
      </c>
    </row>
    <row r="101" spans="1:66" x14ac:dyDescent="0.35">
      <c r="A101" s="102"/>
      <c r="B101" s="103"/>
      <c r="C101" s="117"/>
      <c r="D101" s="138"/>
      <c r="E101" s="136"/>
      <c r="F101" s="134"/>
      <c r="G101" s="135"/>
      <c r="H101" s="136"/>
      <c r="I101" s="136"/>
      <c r="J101" s="121">
        <f>SUM(G101:I101)</f>
        <v>0</v>
      </c>
      <c r="K101" s="137"/>
      <c r="L101" s="136"/>
      <c r="M101" s="136"/>
      <c r="N101" s="121">
        <f>SUM(K101:M101)</f>
        <v>0</v>
      </c>
      <c r="O101" s="123"/>
      <c r="P101" s="137"/>
      <c r="Q101" s="136"/>
      <c r="R101" s="136"/>
      <c r="S101" s="121">
        <f>SUM(P101:R101)</f>
        <v>0</v>
      </c>
      <c r="T101" s="123"/>
      <c r="U101" s="78"/>
      <c r="V101" s="138"/>
      <c r="W101" s="134"/>
      <c r="X101" s="134"/>
      <c r="Y101" s="135"/>
      <c r="Z101" s="136"/>
      <c r="AA101" s="136"/>
      <c r="AB101" s="121">
        <f>SUM(Y101:AA101)</f>
        <v>0</v>
      </c>
      <c r="AC101" s="137"/>
      <c r="AD101" s="136"/>
      <c r="AE101" s="136"/>
      <c r="AF101" s="121">
        <f>SUM(AC101:AE101)</f>
        <v>0</v>
      </c>
      <c r="AG101" s="126"/>
      <c r="AH101" s="137"/>
      <c r="AI101" s="136"/>
      <c r="AJ101" s="136"/>
      <c r="AK101" s="121">
        <f>SUM(AH101:AJ101)</f>
        <v>0</v>
      </c>
      <c r="AL101" s="123"/>
      <c r="AM101" s="78"/>
      <c r="AN101" s="138"/>
      <c r="AO101" s="134"/>
      <c r="AP101" s="134"/>
      <c r="AQ101" s="135"/>
      <c r="AR101" s="136"/>
      <c r="AS101" s="136"/>
      <c r="AT101" s="121">
        <f>SUM(AQ101:AS101)</f>
        <v>0</v>
      </c>
      <c r="AU101" s="137"/>
      <c r="AV101" s="136"/>
      <c r="AW101" s="136"/>
      <c r="AX101" s="121">
        <f>SUM(AU101:AW101)</f>
        <v>0</v>
      </c>
      <c r="AY101" s="126"/>
      <c r="AZ101" s="137"/>
      <c r="BA101" s="136"/>
      <c r="BB101" s="136"/>
      <c r="BC101" s="121">
        <f>SUM(AZ101:BB101)</f>
        <v>0</v>
      </c>
      <c r="BD101" s="123"/>
      <c r="BE101" s="78"/>
      <c r="BF101" s="127">
        <f>G101+Y101+AQ101</f>
        <v>0</v>
      </c>
      <c r="BG101" s="128">
        <f>H101+Z101+AR101</f>
        <v>0</v>
      </c>
      <c r="BH101" s="128">
        <f>I101+AA101+AS101</f>
        <v>0</v>
      </c>
      <c r="BI101" s="129">
        <f>J101+AB101+AT101</f>
        <v>0</v>
      </c>
      <c r="BJ101" s="78"/>
      <c r="BK101" s="127">
        <f>P101+AH101+AZ101</f>
        <v>0</v>
      </c>
      <c r="BL101" s="128">
        <f>Q101+AI101+BA101</f>
        <v>0</v>
      </c>
      <c r="BM101" s="128">
        <f>R101+AJ101+BB101</f>
        <v>0</v>
      </c>
      <c r="BN101" s="129">
        <f>S101+AK101+BC101</f>
        <v>0</v>
      </c>
    </row>
    <row r="102" spans="1:66" x14ac:dyDescent="0.35">
      <c r="A102" s="102"/>
      <c r="B102" s="103"/>
      <c r="C102" s="117"/>
      <c r="D102" s="138"/>
      <c r="E102" s="136"/>
      <c r="F102" s="134"/>
      <c r="G102" s="135"/>
      <c r="H102" s="136"/>
      <c r="I102" s="136"/>
      <c r="J102" s="121">
        <f>SUM(G102:I102)</f>
        <v>0</v>
      </c>
      <c r="K102" s="137"/>
      <c r="L102" s="136"/>
      <c r="M102" s="136"/>
      <c r="N102" s="121">
        <f>SUM(K102:M102)</f>
        <v>0</v>
      </c>
      <c r="O102" s="123"/>
      <c r="P102" s="137"/>
      <c r="Q102" s="136"/>
      <c r="R102" s="136"/>
      <c r="S102" s="121">
        <f>SUM(P102:R102)</f>
        <v>0</v>
      </c>
      <c r="T102" s="123"/>
      <c r="U102" s="78"/>
      <c r="V102" s="138"/>
      <c r="W102" s="134"/>
      <c r="X102" s="134"/>
      <c r="Y102" s="135"/>
      <c r="Z102" s="136"/>
      <c r="AA102" s="136"/>
      <c r="AB102" s="121">
        <f>SUM(Y102:AA102)</f>
        <v>0</v>
      </c>
      <c r="AC102" s="137"/>
      <c r="AD102" s="136"/>
      <c r="AE102" s="136"/>
      <c r="AF102" s="121">
        <f>SUM(AC102:AE102)</f>
        <v>0</v>
      </c>
      <c r="AG102" s="126"/>
      <c r="AH102" s="137"/>
      <c r="AI102" s="136"/>
      <c r="AJ102" s="136"/>
      <c r="AK102" s="121">
        <f>SUM(AH102:AJ102)</f>
        <v>0</v>
      </c>
      <c r="AL102" s="123"/>
      <c r="AM102" s="78"/>
      <c r="AN102" s="138"/>
      <c r="AO102" s="134"/>
      <c r="AP102" s="134"/>
      <c r="AQ102" s="135"/>
      <c r="AR102" s="136"/>
      <c r="AS102" s="136"/>
      <c r="AT102" s="121">
        <f>SUM(AQ102:AS102)</f>
        <v>0</v>
      </c>
      <c r="AU102" s="137"/>
      <c r="AV102" s="136"/>
      <c r="AW102" s="136"/>
      <c r="AX102" s="121">
        <f>SUM(AU102:AW102)</f>
        <v>0</v>
      </c>
      <c r="AY102" s="126"/>
      <c r="AZ102" s="137"/>
      <c r="BA102" s="136"/>
      <c r="BB102" s="136"/>
      <c r="BC102" s="121">
        <f>SUM(AZ102:BB102)</f>
        <v>0</v>
      </c>
      <c r="BD102" s="123"/>
      <c r="BE102" s="78"/>
      <c r="BF102" s="127">
        <f t="shared" ref="BF102:BF103" si="137">G102+Y102+AQ102</f>
        <v>0</v>
      </c>
      <c r="BG102" s="128">
        <f t="shared" ref="BG102:BI103" si="138">H102+Z102+AR102</f>
        <v>0</v>
      </c>
      <c r="BH102" s="128">
        <f t="shared" si="138"/>
        <v>0</v>
      </c>
      <c r="BI102" s="129">
        <f t="shared" si="138"/>
        <v>0</v>
      </c>
      <c r="BJ102" s="78"/>
      <c r="BK102" s="127">
        <f t="shared" ref="BK102:BK103" si="139">P102+AH102+AZ102</f>
        <v>0</v>
      </c>
      <c r="BL102" s="128">
        <f t="shared" ref="BL102:BN103" si="140">Q102+AI102+BA102</f>
        <v>0</v>
      </c>
      <c r="BM102" s="128">
        <f t="shared" si="140"/>
        <v>0</v>
      </c>
      <c r="BN102" s="129">
        <f t="shared" si="140"/>
        <v>0</v>
      </c>
    </row>
    <row r="103" spans="1:66" x14ac:dyDescent="0.35">
      <c r="A103" s="102"/>
      <c r="B103" s="103"/>
      <c r="C103" s="117"/>
      <c r="D103" s="138"/>
      <c r="E103" s="136"/>
      <c r="F103" s="134"/>
      <c r="G103" s="135"/>
      <c r="H103" s="136"/>
      <c r="I103" s="136"/>
      <c r="J103" s="121">
        <f>SUM(G103:I103)</f>
        <v>0</v>
      </c>
      <c r="K103" s="137"/>
      <c r="L103" s="136"/>
      <c r="M103" s="136"/>
      <c r="N103" s="121">
        <f>SUM(K103:M103)</f>
        <v>0</v>
      </c>
      <c r="O103" s="123"/>
      <c r="P103" s="137"/>
      <c r="Q103" s="136"/>
      <c r="R103" s="136"/>
      <c r="S103" s="121">
        <f>SUM(P103:R103)</f>
        <v>0</v>
      </c>
      <c r="T103" s="123"/>
      <c r="U103" s="78"/>
      <c r="V103" s="138"/>
      <c r="W103" s="134"/>
      <c r="X103" s="134"/>
      <c r="Y103" s="135"/>
      <c r="Z103" s="136"/>
      <c r="AA103" s="136"/>
      <c r="AB103" s="121">
        <f>SUM(Y103:AA103)</f>
        <v>0</v>
      </c>
      <c r="AC103" s="137"/>
      <c r="AD103" s="136"/>
      <c r="AE103" s="136"/>
      <c r="AF103" s="121">
        <f>SUM(AC103:AE103)</f>
        <v>0</v>
      </c>
      <c r="AG103" s="126"/>
      <c r="AH103" s="137"/>
      <c r="AI103" s="136"/>
      <c r="AJ103" s="136"/>
      <c r="AK103" s="121">
        <f>SUM(AH103:AJ103)</f>
        <v>0</v>
      </c>
      <c r="AL103" s="123"/>
      <c r="AM103" s="78"/>
      <c r="AN103" s="138"/>
      <c r="AO103" s="134"/>
      <c r="AP103" s="134"/>
      <c r="AQ103" s="135"/>
      <c r="AR103" s="136"/>
      <c r="AS103" s="136"/>
      <c r="AT103" s="121">
        <f>SUM(AQ103:AS103)</f>
        <v>0</v>
      </c>
      <c r="AU103" s="137"/>
      <c r="AV103" s="136"/>
      <c r="AW103" s="136"/>
      <c r="AX103" s="121">
        <f>SUM(AU103:AW103)</f>
        <v>0</v>
      </c>
      <c r="AY103" s="126"/>
      <c r="AZ103" s="137"/>
      <c r="BA103" s="136"/>
      <c r="BB103" s="136"/>
      <c r="BC103" s="121">
        <f>SUM(AZ103:BB103)</f>
        <v>0</v>
      </c>
      <c r="BD103" s="123"/>
      <c r="BE103" s="78"/>
      <c r="BF103" s="127">
        <f t="shared" si="137"/>
        <v>0</v>
      </c>
      <c r="BG103" s="128">
        <f t="shared" si="138"/>
        <v>0</v>
      </c>
      <c r="BH103" s="128">
        <f t="shared" si="138"/>
        <v>0</v>
      </c>
      <c r="BI103" s="129">
        <f t="shared" si="138"/>
        <v>0</v>
      </c>
      <c r="BJ103" s="78"/>
      <c r="BK103" s="127">
        <f t="shared" si="139"/>
        <v>0</v>
      </c>
      <c r="BL103" s="128">
        <f t="shared" si="140"/>
        <v>0</v>
      </c>
      <c r="BM103" s="128">
        <f t="shared" si="140"/>
        <v>0</v>
      </c>
      <c r="BN103" s="129">
        <f t="shared" si="140"/>
        <v>0</v>
      </c>
    </row>
    <row r="104" spans="1:66" x14ac:dyDescent="0.35">
      <c r="A104" s="102"/>
      <c r="B104" s="103"/>
      <c r="D104" s="105"/>
      <c r="G104" s="139"/>
      <c r="H104" s="139"/>
      <c r="I104" s="139"/>
      <c r="J104" s="121"/>
      <c r="K104" s="140"/>
      <c r="L104" s="139"/>
      <c r="M104" s="139"/>
      <c r="N104" s="121"/>
      <c r="O104" s="123"/>
      <c r="P104" s="140"/>
      <c r="Q104" s="139"/>
      <c r="R104" s="139"/>
      <c r="S104" s="121"/>
      <c r="T104" s="123"/>
      <c r="U104" s="78"/>
      <c r="V104" s="105"/>
      <c r="Y104" s="139"/>
      <c r="Z104" s="139"/>
      <c r="AA104" s="139"/>
      <c r="AB104" s="121"/>
      <c r="AC104" s="140"/>
      <c r="AD104" s="139"/>
      <c r="AE104" s="139"/>
      <c r="AF104" s="121"/>
      <c r="AG104" s="126"/>
      <c r="AH104" s="140"/>
      <c r="AI104" s="139"/>
      <c r="AJ104" s="139"/>
      <c r="AK104" s="121"/>
      <c r="AL104" s="123"/>
      <c r="AM104" s="78"/>
      <c r="AN104" s="105"/>
      <c r="AQ104" s="139"/>
      <c r="AR104" s="139"/>
      <c r="AS104" s="139"/>
      <c r="AT104" s="121"/>
      <c r="AU104" s="140"/>
      <c r="AV104" s="139"/>
      <c r="AW104" s="139"/>
      <c r="AX104" s="121"/>
      <c r="AY104" s="126"/>
      <c r="AZ104" s="140"/>
      <c r="BA104" s="139"/>
      <c r="BB104" s="139"/>
      <c r="BC104" s="121"/>
      <c r="BD104" s="123"/>
      <c r="BE104" s="78"/>
      <c r="BF104" s="140"/>
      <c r="BG104" s="139"/>
      <c r="BH104" s="139"/>
      <c r="BI104" s="121"/>
      <c r="BJ104" s="78"/>
      <c r="BK104" s="140"/>
      <c r="BL104" s="139"/>
      <c r="BM104" s="139"/>
      <c r="BN104" s="121"/>
    </row>
    <row r="105" spans="1:66" x14ac:dyDescent="0.35">
      <c r="A105" s="108">
        <v>9</v>
      </c>
      <c r="B105" s="109" t="s">
        <v>117</v>
      </c>
      <c r="C105" s="110"/>
      <c r="D105" s="115"/>
      <c r="E105" s="111"/>
      <c r="F105" s="110"/>
      <c r="G105" s="111">
        <f>SUM(G106:G108)</f>
        <v>0</v>
      </c>
      <c r="H105" s="111">
        <f t="shared" ref="H105:S105" si="141">SUM(H106:H108)</f>
        <v>0</v>
      </c>
      <c r="I105" s="111">
        <f t="shared" si="141"/>
        <v>0</v>
      </c>
      <c r="J105" s="112">
        <f t="shared" si="141"/>
        <v>0</v>
      </c>
      <c r="K105" s="113">
        <f t="shared" si="141"/>
        <v>0</v>
      </c>
      <c r="L105" s="111">
        <f t="shared" si="141"/>
        <v>0</v>
      </c>
      <c r="M105" s="111">
        <f t="shared" si="141"/>
        <v>0</v>
      </c>
      <c r="N105" s="112">
        <f t="shared" si="141"/>
        <v>0</v>
      </c>
      <c r="O105" s="114"/>
      <c r="P105" s="113">
        <f t="shared" si="141"/>
        <v>0</v>
      </c>
      <c r="Q105" s="111">
        <f t="shared" si="141"/>
        <v>0</v>
      </c>
      <c r="R105" s="111">
        <f t="shared" si="141"/>
        <v>0</v>
      </c>
      <c r="S105" s="112">
        <f t="shared" si="141"/>
        <v>0</v>
      </c>
      <c r="T105" s="114"/>
      <c r="U105" s="78"/>
      <c r="V105" s="115"/>
      <c r="W105" s="110"/>
      <c r="X105" s="110"/>
      <c r="Y105" s="111">
        <f t="shared" ref="Y105:AK105" si="142">SUM(Y106:Y108)</f>
        <v>0</v>
      </c>
      <c r="Z105" s="111">
        <f t="shared" si="142"/>
        <v>0</v>
      </c>
      <c r="AA105" s="111">
        <f t="shared" si="142"/>
        <v>0</v>
      </c>
      <c r="AB105" s="112">
        <f t="shared" si="142"/>
        <v>0</v>
      </c>
      <c r="AC105" s="113">
        <f t="shared" si="142"/>
        <v>0</v>
      </c>
      <c r="AD105" s="111">
        <f t="shared" si="142"/>
        <v>0</v>
      </c>
      <c r="AE105" s="111">
        <f t="shared" si="142"/>
        <v>0</v>
      </c>
      <c r="AF105" s="112">
        <f t="shared" si="142"/>
        <v>0</v>
      </c>
      <c r="AG105" s="111"/>
      <c r="AH105" s="113">
        <f t="shared" si="142"/>
        <v>0</v>
      </c>
      <c r="AI105" s="111">
        <f t="shared" si="142"/>
        <v>0</v>
      </c>
      <c r="AJ105" s="111">
        <f t="shared" si="142"/>
        <v>0</v>
      </c>
      <c r="AK105" s="112">
        <f t="shared" si="142"/>
        <v>0</v>
      </c>
      <c r="AL105" s="114"/>
      <c r="AM105" s="78"/>
      <c r="AN105" s="115"/>
      <c r="AO105" s="110"/>
      <c r="AP105" s="110"/>
      <c r="AQ105" s="111">
        <f t="shared" ref="AQ105:BC105" si="143">SUM(AQ106:AQ108)</f>
        <v>0</v>
      </c>
      <c r="AR105" s="111">
        <f t="shared" si="143"/>
        <v>0</v>
      </c>
      <c r="AS105" s="111">
        <f t="shared" si="143"/>
        <v>0</v>
      </c>
      <c r="AT105" s="112">
        <f t="shared" si="143"/>
        <v>0</v>
      </c>
      <c r="AU105" s="113">
        <f t="shared" si="143"/>
        <v>0</v>
      </c>
      <c r="AV105" s="111">
        <f t="shared" si="143"/>
        <v>0</v>
      </c>
      <c r="AW105" s="111">
        <f t="shared" si="143"/>
        <v>0</v>
      </c>
      <c r="AX105" s="112">
        <f t="shared" si="143"/>
        <v>0</v>
      </c>
      <c r="AY105" s="111"/>
      <c r="AZ105" s="113">
        <f t="shared" si="143"/>
        <v>0</v>
      </c>
      <c r="BA105" s="111">
        <f t="shared" si="143"/>
        <v>0</v>
      </c>
      <c r="BB105" s="111">
        <f t="shared" si="143"/>
        <v>0</v>
      </c>
      <c r="BC105" s="112">
        <f t="shared" si="143"/>
        <v>0</v>
      </c>
      <c r="BD105" s="114"/>
      <c r="BE105" s="78"/>
      <c r="BF105" s="113">
        <f>SUM(BF106:BF108)</f>
        <v>0</v>
      </c>
      <c r="BG105" s="111">
        <f>SUM(BG106:BG108)</f>
        <v>0</v>
      </c>
      <c r="BH105" s="111">
        <f>SUM(BH106:BH108)</f>
        <v>0</v>
      </c>
      <c r="BI105" s="112">
        <f>SUM(BI106:BI108)</f>
        <v>0</v>
      </c>
      <c r="BJ105" s="78"/>
      <c r="BK105" s="113">
        <f>SUM(BK106:BK108)</f>
        <v>0</v>
      </c>
      <c r="BL105" s="111">
        <f>SUM(BL106:BL108)</f>
        <v>0</v>
      </c>
      <c r="BM105" s="111">
        <f>SUM(BM106:BM108)</f>
        <v>0</v>
      </c>
      <c r="BN105" s="112">
        <f>SUM(BN106:BN108)</f>
        <v>0</v>
      </c>
    </row>
    <row r="106" spans="1:66" x14ac:dyDescent="0.35">
      <c r="A106" s="102">
        <v>9.1</v>
      </c>
      <c r="B106" s="103" t="s">
        <v>118</v>
      </c>
      <c r="C106" s="117"/>
      <c r="D106" s="138"/>
      <c r="E106" s="161"/>
      <c r="F106" s="134"/>
      <c r="G106" s="135"/>
      <c r="H106" s="136"/>
      <c r="I106" s="136"/>
      <c r="J106" s="121">
        <f>SUM(G106:H106)</f>
        <v>0</v>
      </c>
      <c r="K106" s="137"/>
      <c r="L106" s="136"/>
      <c r="M106" s="136"/>
      <c r="N106" s="121">
        <f>SUM(K106:L106)</f>
        <v>0</v>
      </c>
      <c r="O106" s="123"/>
      <c r="P106" s="137"/>
      <c r="Q106" s="136"/>
      <c r="R106" s="136"/>
      <c r="S106" s="121">
        <f>SUM(P106:Q106)</f>
        <v>0</v>
      </c>
      <c r="T106" s="123"/>
      <c r="U106" s="78"/>
      <c r="V106" s="138"/>
      <c r="W106" s="141"/>
      <c r="X106" s="134"/>
      <c r="Y106" s="135"/>
      <c r="Z106" s="136"/>
      <c r="AA106" s="136"/>
      <c r="AB106" s="121">
        <f>SUM(Y106:Z106)</f>
        <v>0</v>
      </c>
      <c r="AC106" s="137"/>
      <c r="AD106" s="136"/>
      <c r="AE106" s="136"/>
      <c r="AF106" s="121">
        <f>SUM(AC106:AD106)</f>
        <v>0</v>
      </c>
      <c r="AG106" s="126"/>
      <c r="AH106" s="137"/>
      <c r="AI106" s="136"/>
      <c r="AJ106" s="136"/>
      <c r="AK106" s="121">
        <f>SUM(AH106:AI106)</f>
        <v>0</v>
      </c>
      <c r="AL106" s="123"/>
      <c r="AM106" s="78"/>
      <c r="AN106" s="138"/>
      <c r="AO106" s="141"/>
      <c r="AP106" s="134"/>
      <c r="AQ106" s="135"/>
      <c r="AR106" s="136"/>
      <c r="AS106" s="136"/>
      <c r="AT106" s="121">
        <f>SUM(AQ106:AR106)</f>
        <v>0</v>
      </c>
      <c r="AU106" s="137"/>
      <c r="AV106" s="136"/>
      <c r="AW106" s="136"/>
      <c r="AX106" s="121">
        <f>SUM(AU106:AV106)</f>
        <v>0</v>
      </c>
      <c r="AY106" s="126"/>
      <c r="AZ106" s="137"/>
      <c r="BA106" s="136"/>
      <c r="BB106" s="136"/>
      <c r="BC106" s="121">
        <f>SUM(AZ106:BA106)</f>
        <v>0</v>
      </c>
      <c r="BD106" s="123"/>
      <c r="BE106" s="78"/>
      <c r="BF106" s="127">
        <f>G106+Y106+AQ106</f>
        <v>0</v>
      </c>
      <c r="BG106" s="128">
        <f>H106+Z106+AR106</f>
        <v>0</v>
      </c>
      <c r="BH106" s="128">
        <f>I106+AA106+AS106</f>
        <v>0</v>
      </c>
      <c r="BI106" s="129">
        <f>J106+AB106+AT106</f>
        <v>0</v>
      </c>
      <c r="BJ106" s="78"/>
      <c r="BK106" s="127">
        <f>P106+AH106+AZ106</f>
        <v>0</v>
      </c>
      <c r="BL106" s="128">
        <f>Q106+AI106+BA106</f>
        <v>0</v>
      </c>
      <c r="BM106" s="128">
        <f>R106+AJ106+BB106</f>
        <v>0</v>
      </c>
      <c r="BN106" s="129">
        <f>S106+AK106+BC106</f>
        <v>0</v>
      </c>
    </row>
    <row r="107" spans="1:66" x14ac:dyDescent="0.35">
      <c r="A107" s="102">
        <v>9.1999999999999993</v>
      </c>
      <c r="B107" s="103" t="s">
        <v>119</v>
      </c>
      <c r="C107" s="117"/>
      <c r="D107" s="138"/>
      <c r="E107" s="161"/>
      <c r="F107" s="134"/>
      <c r="G107" s="135"/>
      <c r="H107" s="136"/>
      <c r="I107" s="136"/>
      <c r="J107" s="121">
        <f>SUM(G107:H107)</f>
        <v>0</v>
      </c>
      <c r="K107" s="137"/>
      <c r="L107" s="136"/>
      <c r="M107" s="136"/>
      <c r="N107" s="121">
        <f>SUM(K107:L107)</f>
        <v>0</v>
      </c>
      <c r="O107" s="123"/>
      <c r="P107" s="137"/>
      <c r="Q107" s="136"/>
      <c r="R107" s="136"/>
      <c r="S107" s="121">
        <f>SUM(P107:Q107)</f>
        <v>0</v>
      </c>
      <c r="T107" s="123"/>
      <c r="U107" s="78"/>
      <c r="V107" s="138"/>
      <c r="W107" s="141"/>
      <c r="X107" s="134"/>
      <c r="Y107" s="135"/>
      <c r="Z107" s="136"/>
      <c r="AA107" s="136"/>
      <c r="AB107" s="121">
        <f>SUM(Y107:Z107)</f>
        <v>0</v>
      </c>
      <c r="AC107" s="137"/>
      <c r="AD107" s="136"/>
      <c r="AE107" s="136"/>
      <c r="AF107" s="121">
        <f>SUM(AC107:AD107)</f>
        <v>0</v>
      </c>
      <c r="AG107" s="126"/>
      <c r="AH107" s="137"/>
      <c r="AI107" s="136"/>
      <c r="AJ107" s="136"/>
      <c r="AK107" s="121">
        <f>SUM(AH107:AI107)</f>
        <v>0</v>
      </c>
      <c r="AL107" s="123"/>
      <c r="AM107" s="78"/>
      <c r="AN107" s="138"/>
      <c r="AO107" s="141"/>
      <c r="AP107" s="134"/>
      <c r="AQ107" s="135"/>
      <c r="AR107" s="136"/>
      <c r="AS107" s="136"/>
      <c r="AT107" s="121">
        <f>SUM(AQ107:AR107)</f>
        <v>0</v>
      </c>
      <c r="AU107" s="137"/>
      <c r="AV107" s="136"/>
      <c r="AW107" s="136"/>
      <c r="AX107" s="121">
        <f>SUM(AU107:AV107)</f>
        <v>0</v>
      </c>
      <c r="AY107" s="126"/>
      <c r="AZ107" s="137"/>
      <c r="BA107" s="136"/>
      <c r="BB107" s="136"/>
      <c r="BC107" s="121">
        <f>SUM(AZ107:BA107)</f>
        <v>0</v>
      </c>
      <c r="BD107" s="123"/>
      <c r="BE107" s="78"/>
      <c r="BF107" s="127">
        <f t="shared" ref="BF107:BF108" si="144">G107+Y107+AQ107</f>
        <v>0</v>
      </c>
      <c r="BG107" s="128">
        <f t="shared" ref="BG107:BI108" si="145">H107+Z107+AR107</f>
        <v>0</v>
      </c>
      <c r="BH107" s="128">
        <f t="shared" si="145"/>
        <v>0</v>
      </c>
      <c r="BI107" s="129">
        <f t="shared" si="145"/>
        <v>0</v>
      </c>
      <c r="BJ107" s="78"/>
      <c r="BK107" s="127">
        <f t="shared" ref="BK107:BK108" si="146">P107+AH107+AZ107</f>
        <v>0</v>
      </c>
      <c r="BL107" s="128">
        <f t="shared" ref="BL107:BN108" si="147">Q107+AI107+BA107</f>
        <v>0</v>
      </c>
      <c r="BM107" s="128">
        <f t="shared" si="147"/>
        <v>0</v>
      </c>
      <c r="BN107" s="129">
        <f t="shared" si="147"/>
        <v>0</v>
      </c>
    </row>
    <row r="108" spans="1:66" x14ac:dyDescent="0.35">
      <c r="A108" s="102">
        <v>9.3000000000000007</v>
      </c>
      <c r="B108" s="103" t="s">
        <v>120</v>
      </c>
      <c r="C108" s="117"/>
      <c r="D108" s="138"/>
      <c r="E108" s="161"/>
      <c r="F108" s="134"/>
      <c r="G108" s="135"/>
      <c r="H108" s="136"/>
      <c r="I108" s="136"/>
      <c r="J108" s="121">
        <f>SUM(G108:H108)</f>
        <v>0</v>
      </c>
      <c r="K108" s="137"/>
      <c r="L108" s="136"/>
      <c r="M108" s="136"/>
      <c r="N108" s="121">
        <f>SUM(K108:L108)</f>
        <v>0</v>
      </c>
      <c r="O108" s="123"/>
      <c r="P108" s="137"/>
      <c r="Q108" s="136"/>
      <c r="R108" s="136"/>
      <c r="S108" s="121">
        <f>SUM(P108:Q108)</f>
        <v>0</v>
      </c>
      <c r="T108" s="123"/>
      <c r="U108" s="78"/>
      <c r="V108" s="138"/>
      <c r="W108" s="141"/>
      <c r="X108" s="134"/>
      <c r="Y108" s="135"/>
      <c r="Z108" s="136"/>
      <c r="AA108" s="136"/>
      <c r="AB108" s="121">
        <f>SUM(Y108:Z108)</f>
        <v>0</v>
      </c>
      <c r="AC108" s="137"/>
      <c r="AD108" s="136"/>
      <c r="AE108" s="136"/>
      <c r="AF108" s="121">
        <f>SUM(AC108:AD108)</f>
        <v>0</v>
      </c>
      <c r="AG108" s="126"/>
      <c r="AH108" s="137"/>
      <c r="AI108" s="136"/>
      <c r="AJ108" s="136"/>
      <c r="AK108" s="121">
        <f>SUM(AH108:AI108)</f>
        <v>0</v>
      </c>
      <c r="AL108" s="123"/>
      <c r="AM108" s="78"/>
      <c r="AN108" s="138"/>
      <c r="AO108" s="141"/>
      <c r="AP108" s="134"/>
      <c r="AQ108" s="135"/>
      <c r="AR108" s="136"/>
      <c r="AS108" s="136"/>
      <c r="AT108" s="121">
        <f>SUM(AQ108:AR108)</f>
        <v>0</v>
      </c>
      <c r="AU108" s="137"/>
      <c r="AV108" s="136"/>
      <c r="AW108" s="136"/>
      <c r="AX108" s="121">
        <f>SUM(AU108:AV108)</f>
        <v>0</v>
      </c>
      <c r="AY108" s="126"/>
      <c r="AZ108" s="137"/>
      <c r="BA108" s="136"/>
      <c r="BB108" s="136"/>
      <c r="BC108" s="121">
        <f>SUM(AZ108:BA108)</f>
        <v>0</v>
      </c>
      <c r="BD108" s="123"/>
      <c r="BE108" s="78"/>
      <c r="BF108" s="127">
        <f t="shared" si="144"/>
        <v>0</v>
      </c>
      <c r="BG108" s="128">
        <f t="shared" si="145"/>
        <v>0</v>
      </c>
      <c r="BH108" s="128">
        <f t="shared" si="145"/>
        <v>0</v>
      </c>
      <c r="BI108" s="129">
        <f t="shared" si="145"/>
        <v>0</v>
      </c>
      <c r="BJ108" s="78"/>
      <c r="BK108" s="127">
        <f t="shared" si="146"/>
        <v>0</v>
      </c>
      <c r="BL108" s="128">
        <f t="shared" si="147"/>
        <v>0</v>
      </c>
      <c r="BM108" s="128">
        <f t="shared" si="147"/>
        <v>0</v>
      </c>
      <c r="BN108" s="129">
        <f t="shared" si="147"/>
        <v>0</v>
      </c>
    </row>
    <row r="109" spans="1:66" x14ac:dyDescent="0.35">
      <c r="A109" s="102"/>
      <c r="B109" s="103"/>
      <c r="D109" s="105"/>
      <c r="G109" s="139"/>
      <c r="H109" s="139"/>
      <c r="I109" s="139"/>
      <c r="J109" s="121"/>
      <c r="K109" s="140"/>
      <c r="L109" s="139"/>
      <c r="M109" s="139"/>
      <c r="N109" s="121"/>
      <c r="O109" s="123"/>
      <c r="P109" s="140"/>
      <c r="Q109" s="139"/>
      <c r="R109" s="139"/>
      <c r="S109" s="121"/>
      <c r="T109" s="123"/>
      <c r="U109" s="78"/>
      <c r="V109" s="105"/>
      <c r="Y109" s="139"/>
      <c r="Z109" s="139"/>
      <c r="AA109" s="139"/>
      <c r="AB109" s="121"/>
      <c r="AC109" s="140"/>
      <c r="AD109" s="139"/>
      <c r="AE109" s="139"/>
      <c r="AF109" s="121"/>
      <c r="AG109" s="126"/>
      <c r="AH109" s="140"/>
      <c r="AI109" s="139"/>
      <c r="AJ109" s="139"/>
      <c r="AK109" s="121"/>
      <c r="AL109" s="123"/>
      <c r="AM109" s="78"/>
      <c r="AN109" s="105"/>
      <c r="AQ109" s="139"/>
      <c r="AR109" s="139"/>
      <c r="AS109" s="139"/>
      <c r="AT109" s="121"/>
      <c r="AU109" s="140"/>
      <c r="AV109" s="139"/>
      <c r="AW109" s="139"/>
      <c r="AX109" s="121"/>
      <c r="AY109" s="126"/>
      <c r="AZ109" s="140"/>
      <c r="BA109" s="139"/>
      <c r="BB109" s="139"/>
      <c r="BC109" s="121"/>
      <c r="BD109" s="123"/>
      <c r="BE109" s="78"/>
      <c r="BF109" s="140"/>
      <c r="BG109" s="139"/>
      <c r="BH109" s="139"/>
      <c r="BI109" s="121"/>
      <c r="BJ109" s="78"/>
      <c r="BK109" s="140"/>
      <c r="BL109" s="139"/>
      <c r="BM109" s="139"/>
      <c r="BN109" s="121"/>
    </row>
    <row r="110" spans="1:66" x14ac:dyDescent="0.35">
      <c r="A110" s="102"/>
      <c r="B110" s="103"/>
      <c r="D110" s="105"/>
      <c r="G110" s="139"/>
      <c r="H110" s="139"/>
      <c r="I110" s="139"/>
      <c r="J110" s="121"/>
      <c r="K110" s="140"/>
      <c r="L110" s="139"/>
      <c r="M110" s="139"/>
      <c r="N110" s="121"/>
      <c r="O110" s="123"/>
      <c r="P110" s="140"/>
      <c r="Q110" s="139"/>
      <c r="R110" s="139"/>
      <c r="S110" s="121"/>
      <c r="T110" s="123"/>
      <c r="U110" s="78"/>
      <c r="V110" s="105"/>
      <c r="Y110" s="139"/>
      <c r="Z110" s="139"/>
      <c r="AA110" s="139"/>
      <c r="AB110" s="121"/>
      <c r="AC110" s="140"/>
      <c r="AD110" s="139"/>
      <c r="AE110" s="139"/>
      <c r="AF110" s="121"/>
      <c r="AG110" s="126"/>
      <c r="AH110" s="140"/>
      <c r="AI110" s="139"/>
      <c r="AJ110" s="139"/>
      <c r="AK110" s="121"/>
      <c r="AL110" s="123"/>
      <c r="AM110" s="78"/>
      <c r="AN110" s="105"/>
      <c r="AQ110" s="139"/>
      <c r="AR110" s="139"/>
      <c r="AS110" s="139"/>
      <c r="AT110" s="121"/>
      <c r="AU110" s="140"/>
      <c r="AV110" s="139"/>
      <c r="AW110" s="139"/>
      <c r="AX110" s="121"/>
      <c r="AY110" s="126"/>
      <c r="AZ110" s="140"/>
      <c r="BA110" s="139"/>
      <c r="BB110" s="139"/>
      <c r="BC110" s="121"/>
      <c r="BD110" s="123"/>
      <c r="BE110" s="78"/>
      <c r="BF110" s="140"/>
      <c r="BG110" s="139"/>
      <c r="BH110" s="139"/>
      <c r="BI110" s="121"/>
      <c r="BJ110" s="78"/>
      <c r="BK110" s="140"/>
      <c r="BL110" s="139"/>
      <c r="BM110" s="139"/>
      <c r="BN110" s="121"/>
    </row>
    <row r="111" spans="1:66" s="107" customFormat="1" x14ac:dyDescent="0.35">
      <c r="A111" s="108"/>
      <c r="B111" s="109" t="s">
        <v>13</v>
      </c>
      <c r="C111" s="110"/>
      <c r="D111" s="115"/>
      <c r="E111" s="111"/>
      <c r="F111" s="110"/>
      <c r="G111" s="111">
        <f t="shared" ref="G111:S111" si="148">G93+G81+G69+G57+G45+G33+G21+G9+G105</f>
        <v>13666.666666666668</v>
      </c>
      <c r="H111" s="111">
        <f t="shared" si="148"/>
        <v>25433.333333333336</v>
      </c>
      <c r="I111" s="111">
        <f t="shared" si="148"/>
        <v>0</v>
      </c>
      <c r="J111" s="111">
        <f t="shared" si="148"/>
        <v>39100</v>
      </c>
      <c r="K111" s="113">
        <f t="shared" si="148"/>
        <v>0</v>
      </c>
      <c r="L111" s="111">
        <f t="shared" si="148"/>
        <v>0</v>
      </c>
      <c r="M111" s="111">
        <f t="shared" si="148"/>
        <v>0</v>
      </c>
      <c r="N111" s="112">
        <f t="shared" si="148"/>
        <v>0</v>
      </c>
      <c r="O111" s="114"/>
      <c r="P111" s="113">
        <f t="shared" si="148"/>
        <v>0</v>
      </c>
      <c r="Q111" s="111">
        <f t="shared" si="148"/>
        <v>0</v>
      </c>
      <c r="R111" s="111">
        <f t="shared" si="148"/>
        <v>0</v>
      </c>
      <c r="S111" s="112">
        <f t="shared" si="148"/>
        <v>0</v>
      </c>
      <c r="T111" s="114"/>
      <c r="U111" s="78"/>
      <c r="V111" s="115"/>
      <c r="W111" s="110"/>
      <c r="X111" s="110"/>
      <c r="Y111" s="111">
        <f t="shared" ref="Y111:AK111" si="149">Y93+Y81+Y69+Y57+Y45+Y33+Y21+Y9+Y105</f>
        <v>0</v>
      </c>
      <c r="Z111" s="111">
        <f t="shared" si="149"/>
        <v>0</v>
      </c>
      <c r="AA111" s="111">
        <f t="shared" si="149"/>
        <v>0</v>
      </c>
      <c r="AB111" s="112">
        <f t="shared" si="149"/>
        <v>0</v>
      </c>
      <c r="AC111" s="113">
        <f t="shared" si="149"/>
        <v>0</v>
      </c>
      <c r="AD111" s="111">
        <f t="shared" si="149"/>
        <v>0</v>
      </c>
      <c r="AE111" s="111">
        <f t="shared" si="149"/>
        <v>0</v>
      </c>
      <c r="AF111" s="112">
        <f t="shared" si="149"/>
        <v>0</v>
      </c>
      <c r="AG111" s="111"/>
      <c r="AH111" s="113">
        <f t="shared" si="149"/>
        <v>0</v>
      </c>
      <c r="AI111" s="111">
        <f t="shared" si="149"/>
        <v>0</v>
      </c>
      <c r="AJ111" s="111">
        <f t="shared" si="149"/>
        <v>0</v>
      </c>
      <c r="AK111" s="112">
        <f t="shared" si="149"/>
        <v>0</v>
      </c>
      <c r="AL111" s="114"/>
      <c r="AM111" s="78"/>
      <c r="AN111" s="115"/>
      <c r="AO111" s="110"/>
      <c r="AP111" s="110"/>
      <c r="AQ111" s="111">
        <f t="shared" ref="AQ111:BC111" si="150">AQ93+AQ81+AQ69+AQ57+AQ45+AQ33+AQ21+AQ9+AQ105</f>
        <v>0</v>
      </c>
      <c r="AR111" s="111">
        <f t="shared" si="150"/>
        <v>0</v>
      </c>
      <c r="AS111" s="111">
        <f t="shared" si="150"/>
        <v>0</v>
      </c>
      <c r="AT111" s="112">
        <f t="shared" si="150"/>
        <v>0</v>
      </c>
      <c r="AU111" s="113">
        <f t="shared" si="150"/>
        <v>0</v>
      </c>
      <c r="AV111" s="111">
        <f t="shared" si="150"/>
        <v>0</v>
      </c>
      <c r="AW111" s="111">
        <f t="shared" si="150"/>
        <v>0</v>
      </c>
      <c r="AX111" s="112">
        <f t="shared" si="150"/>
        <v>0</v>
      </c>
      <c r="AY111" s="111"/>
      <c r="AZ111" s="113">
        <f t="shared" si="150"/>
        <v>0</v>
      </c>
      <c r="BA111" s="111">
        <f t="shared" si="150"/>
        <v>0</v>
      </c>
      <c r="BB111" s="111">
        <f t="shared" si="150"/>
        <v>0</v>
      </c>
      <c r="BC111" s="112">
        <f t="shared" si="150"/>
        <v>0</v>
      </c>
      <c r="BD111" s="114"/>
      <c r="BE111" s="78"/>
      <c r="BF111" s="113">
        <f>BF93+BF81+BF69+BF57+BF45+BF33+BF21+BF9+BF105</f>
        <v>13666.666666666668</v>
      </c>
      <c r="BG111" s="111">
        <f>BG93+BG81+BG69+BG57+BG45+BG33+BG21+BG9+BG105</f>
        <v>25433.333333333336</v>
      </c>
      <c r="BH111" s="111">
        <f>BH93+BH81+BH69+BH57+BH45+BH33+BH21+BH9+BH105</f>
        <v>0</v>
      </c>
      <c r="BI111" s="112">
        <f>BI93+BI81+BI69+BI57+BI45+BI33+BI21+BI9+BI105</f>
        <v>39100</v>
      </c>
      <c r="BJ111" s="78"/>
      <c r="BK111" s="113">
        <f>BK93+BK81+BK69+BK57+BK45+BK33+BK21+BK9+BK105</f>
        <v>0</v>
      </c>
      <c r="BL111" s="111">
        <f>BL93+BL81+BL69+BL57+BL45+BL33+BL21+BL9+BL105</f>
        <v>0</v>
      </c>
      <c r="BM111" s="111">
        <f>BM93+BM81+BM69+BM57+BM45+BM33+BM21+BM9+BM105</f>
        <v>0</v>
      </c>
      <c r="BN111" s="112">
        <f>BN93+BN81+BN69+BN57+BN45+BN33+BN21+BN9+BN105</f>
        <v>0</v>
      </c>
    </row>
    <row r="112" spans="1:66" ht="15" thickBot="1" x14ac:dyDescent="0.4">
      <c r="A112" s="142"/>
      <c r="B112" s="143"/>
      <c r="C112" s="144"/>
      <c r="D112" s="146"/>
      <c r="E112" s="162"/>
      <c r="F112" s="144"/>
      <c r="G112" s="144"/>
      <c r="H112" s="144"/>
      <c r="I112" s="144"/>
      <c r="J112" s="145"/>
      <c r="K112" s="146"/>
      <c r="L112" s="144"/>
      <c r="M112" s="144"/>
      <c r="N112" s="145"/>
      <c r="O112" s="147"/>
      <c r="P112" s="146"/>
      <c r="Q112" s="144"/>
      <c r="R112" s="144"/>
      <c r="S112" s="145"/>
      <c r="T112" s="147"/>
      <c r="U112" s="78"/>
      <c r="V112" s="146"/>
      <c r="W112" s="144"/>
      <c r="X112" s="144"/>
      <c r="Y112" s="144"/>
      <c r="Z112" s="144"/>
      <c r="AA112" s="144"/>
      <c r="AB112" s="145"/>
      <c r="AC112" s="146"/>
      <c r="AD112" s="144"/>
      <c r="AE112" s="144"/>
      <c r="AF112" s="145"/>
      <c r="AG112" s="148"/>
      <c r="AH112" s="146"/>
      <c r="AI112" s="144"/>
      <c r="AJ112" s="144"/>
      <c r="AK112" s="145"/>
      <c r="AL112" s="147"/>
      <c r="AM112" s="78"/>
      <c r="AN112" s="146"/>
      <c r="AO112" s="144"/>
      <c r="AP112" s="144"/>
      <c r="AQ112" s="144"/>
      <c r="AR112" s="144"/>
      <c r="AS112" s="144"/>
      <c r="AT112" s="145"/>
      <c r="AU112" s="146"/>
      <c r="AV112" s="144"/>
      <c r="AW112" s="144"/>
      <c r="AX112" s="145"/>
      <c r="AY112" s="148"/>
      <c r="AZ112" s="146"/>
      <c r="BA112" s="144"/>
      <c r="BB112" s="144"/>
      <c r="BC112" s="145"/>
      <c r="BD112" s="147"/>
      <c r="BE112" s="78"/>
      <c r="BF112" s="146"/>
      <c r="BG112" s="144"/>
      <c r="BH112" s="144"/>
      <c r="BI112" s="145"/>
      <c r="BJ112" s="78"/>
      <c r="BK112" s="146"/>
      <c r="BL112" s="144"/>
      <c r="BM112" s="144"/>
      <c r="BN112" s="145"/>
    </row>
    <row r="113" spans="57:62" x14ac:dyDescent="0.35">
      <c r="BE113" s="78"/>
      <c r="BJ113" s="78"/>
    </row>
    <row r="114" spans="57:62" x14ac:dyDescent="0.35">
      <c r="BE114" s="78"/>
      <c r="BJ114" s="78"/>
    </row>
    <row r="115" spans="57:62" x14ac:dyDescent="0.35">
      <c r="BE115" s="78"/>
      <c r="BJ115" s="78"/>
    </row>
  </sheetData>
  <mergeCells count="17">
    <mergeCell ref="AU5:AX5"/>
    <mergeCell ref="A5:A6"/>
    <mergeCell ref="D5:J5"/>
    <mergeCell ref="K5:N5"/>
    <mergeCell ref="O5:O6"/>
    <mergeCell ref="P5:S5"/>
    <mergeCell ref="T5:T6"/>
    <mergeCell ref="V5:AB5"/>
    <mergeCell ref="AC5:AF5"/>
    <mergeCell ref="AG5:AG6"/>
    <mergeCell ref="AH5:AK5"/>
    <mergeCell ref="AL5:AL6"/>
    <mergeCell ref="AY5:AY6"/>
    <mergeCell ref="AZ5:BC5"/>
    <mergeCell ref="BD5:BD6"/>
    <mergeCell ref="BF5:BI5"/>
    <mergeCell ref="BK5:BN5"/>
  </mergeCells>
  <pageMargins left="0.23" right="0.16" top="0.39370078740157483" bottom="0.55118110236220474" header="0.31496062992125984" footer="0.31496062992125984"/>
  <pageSetup paperSize="9" scale="40" orientation="portrait" r:id="rId1"/>
  <headerFooter>
    <oddHeader>&amp;F</oddHeader>
  </headerFooter>
  <colBreaks count="3" manualBreakCount="3">
    <brk id="20" max="1048575" man="1"/>
    <brk id="38" max="1048575" man="1"/>
    <brk id="5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D3C4-3ABB-43BA-A82F-D57D89C34274}">
  <dimension ref="A1:CM272"/>
  <sheetViews>
    <sheetView zoomScale="85" zoomScaleNormal="85" workbookViewId="0">
      <pane xSplit="2" ySplit="7" topLeftCell="C248" activePane="bottomRight" state="frozen"/>
      <selection activeCell="K279" sqref="K279"/>
      <selection pane="topRight" activeCell="K279" sqref="K279"/>
      <selection pane="bottomLeft" activeCell="K279" sqref="K279"/>
      <selection pane="bottomRight" activeCell="K279" sqref="K279"/>
    </sheetView>
  </sheetViews>
  <sheetFormatPr defaultColWidth="9.1796875" defaultRowHeight="14.5" outlineLevelCol="2" x14ac:dyDescent="0.35"/>
  <cols>
    <col min="1" max="1" width="5.54296875" style="190" customWidth="1"/>
    <col min="2" max="2" width="52.453125" style="78" customWidth="1"/>
    <col min="3" max="3" width="1.453125" style="79" customWidth="1"/>
    <col min="4" max="6" width="15.7265625" style="78" hidden="1" customWidth="1" outlineLevel="1"/>
    <col min="7" max="7" width="15.7265625" style="79" hidden="1" customWidth="1" outlineLevel="1"/>
    <col min="8" max="8" width="4.7265625" style="79" customWidth="1" collapsed="1"/>
    <col min="9" max="9" width="1.453125" style="197" customWidth="1"/>
    <col min="10" max="10" width="21.81640625" style="200" customWidth="1" outlineLevel="1"/>
    <col min="11" max="11" width="12.54296875" style="231" customWidth="1" outlineLevel="1"/>
    <col min="12" max="12" width="12.54296875" style="223" customWidth="1" outlineLevel="1"/>
    <col min="13" max="13" width="12.54296875" style="216" customWidth="1" outlineLevel="1"/>
    <col min="14" max="16" width="15.7265625" style="78" customWidth="1" outlineLevel="1"/>
    <col min="17" max="17" width="15.7265625" style="79" customWidth="1" outlineLevel="1"/>
    <col min="18" max="18" width="4.7265625" style="79" customWidth="1"/>
    <col min="19" max="19" width="1.453125" style="79" customWidth="1"/>
    <col min="20" max="22" width="15.7265625" style="78" customWidth="1" outlineLevel="1"/>
    <col min="23" max="23" width="15.7265625" style="79" customWidth="1" outlineLevel="1"/>
    <col min="24" max="24" width="5.26953125" style="79" customWidth="1"/>
    <col min="25" max="25" width="1.453125" style="79" customWidth="1"/>
    <col min="26" max="26" width="15.7265625" style="78" customWidth="1" outlineLevel="1"/>
    <col min="27" max="27" width="5.453125" style="78" customWidth="1" outlineLevel="1"/>
    <col min="28" max="28" width="15.7265625" style="78" customWidth="1" outlineLevel="1"/>
    <col min="29" max="29" width="5.54296875" style="78" customWidth="1" outlineLevel="1"/>
    <col min="30" max="30" width="15.7265625" style="78" customWidth="1" outlineLevel="1"/>
    <col min="31" max="31" width="5.453125" style="78" customWidth="1" outlineLevel="1"/>
    <col min="32" max="32" width="15.7265625" style="79" customWidth="1" outlineLevel="1"/>
    <col min="33" max="33" width="5.453125" style="235" customWidth="1" outlineLevel="1"/>
    <col min="34" max="34" width="1.7265625" style="79" customWidth="1" outlineLevel="1"/>
    <col min="35" max="35" width="62.7265625" style="79" customWidth="1" outlineLevel="1"/>
    <col min="36" max="36" width="5.26953125" style="79" customWidth="1"/>
    <col min="37" max="37" width="1.453125" style="79" customWidth="1"/>
    <col min="38" max="38" width="25.1796875" style="231" hidden="1" customWidth="1" outlineLevel="2"/>
    <col min="39" max="39" width="12.54296875" style="223" hidden="1" customWidth="1" outlineLevel="2"/>
    <col min="40" max="40" width="12.54296875" style="216" hidden="1" customWidth="1" outlineLevel="2"/>
    <col min="41" max="43" width="15.7265625" style="78" hidden="1" customWidth="1" outlineLevel="2"/>
    <col min="44" max="44" width="15.7265625" style="79" hidden="1" customWidth="1" outlineLevel="2"/>
    <col min="45" max="45" width="4.7265625" style="79" hidden="1" customWidth="1" outlineLevel="1"/>
    <col min="46" max="46" width="1.453125" style="79" hidden="1" customWidth="1" outlineLevel="1"/>
    <col min="47" max="47" width="15.7265625" style="78" hidden="1" customWidth="1" outlineLevel="2"/>
    <col min="48" max="48" width="5.453125" style="78" hidden="1" customWidth="1" outlineLevel="2"/>
    <col min="49" max="49" width="15.7265625" style="78" hidden="1" customWidth="1" outlineLevel="2"/>
    <col min="50" max="50" width="5.453125" style="78" hidden="1" customWidth="1" outlineLevel="2"/>
    <col min="51" max="51" width="15.7265625" style="78" hidden="1" customWidth="1" outlineLevel="2"/>
    <col min="52" max="52" width="5.453125" style="78" hidden="1" customWidth="1" outlineLevel="2"/>
    <col min="53" max="53" width="15.7265625" style="79" hidden="1" customWidth="1" outlineLevel="2"/>
    <col min="54" max="54" width="5.453125" style="78" hidden="1" customWidth="1" outlineLevel="2"/>
    <col min="55" max="55" width="1.7265625" style="79" hidden="1" customWidth="1" outlineLevel="2"/>
    <col min="56" max="56" width="62.7265625" style="79" hidden="1" customWidth="1" outlineLevel="2"/>
    <col min="57" max="57" width="4.7265625" style="79" hidden="1" customWidth="1" outlineLevel="1"/>
    <col min="58" max="58" width="1.54296875" style="79" hidden="1" customWidth="1" outlineLevel="1"/>
    <col min="59" max="59" width="4.54296875" style="78" customWidth="1" collapsed="1"/>
    <col min="60" max="60" width="1.54296875" style="78" customWidth="1"/>
    <col min="61" max="61" width="12.54296875" style="231" hidden="1" customWidth="1" outlineLevel="1"/>
    <col min="62" max="62" width="12.54296875" style="223" hidden="1" customWidth="1" outlineLevel="1"/>
    <col min="63" max="63" width="12.54296875" style="216" hidden="1" customWidth="1" outlineLevel="1"/>
    <col min="64" max="66" width="15.7265625" style="78" hidden="1" customWidth="1" outlineLevel="1"/>
    <col min="67" max="67" width="15.7265625" style="79" hidden="1" customWidth="1" outlineLevel="1"/>
    <col min="68" max="68" width="4.7265625" style="79" customWidth="1" collapsed="1"/>
    <col min="69" max="69" width="1.453125" style="78" customWidth="1"/>
    <col min="70" max="72" width="15.7265625" style="78" customWidth="1" outlineLevel="1"/>
    <col min="73" max="73" width="15.7265625" style="79" customWidth="1" outlineLevel="1"/>
    <col min="74" max="74" width="4.7265625" style="79" customWidth="1"/>
    <col min="75" max="75" width="1.453125" style="78" customWidth="1"/>
    <col min="76" max="76" width="15.7265625" style="78" customWidth="1" outlineLevel="1"/>
    <col min="77" max="77" width="5.453125" style="78" customWidth="1" outlineLevel="1"/>
    <col min="78" max="78" width="15.7265625" style="78" customWidth="1" outlineLevel="1"/>
    <col min="79" max="79" width="5.54296875" style="78" customWidth="1" outlineLevel="1"/>
    <col min="80" max="80" width="15.7265625" style="78" customWidth="1" outlineLevel="1"/>
    <col min="81" max="81" width="5.453125" style="78" customWidth="1" outlineLevel="1"/>
    <col min="82" max="82" width="15.7265625" style="79" customWidth="1" outlineLevel="1"/>
    <col min="83" max="83" width="5.453125" style="78" customWidth="1" outlineLevel="1"/>
    <col min="84" max="84" width="5.26953125" style="79" customWidth="1"/>
    <col min="85" max="16384" width="9.1796875" style="78"/>
  </cols>
  <sheetData>
    <row r="1" spans="1:91" s="74" customFormat="1" ht="20.25" customHeight="1" x14ac:dyDescent="0.35">
      <c r="A1" s="76" t="s">
        <v>129</v>
      </c>
      <c r="C1" s="75"/>
      <c r="G1" s="75"/>
      <c r="H1" s="75"/>
      <c r="I1" s="204"/>
      <c r="J1" s="209"/>
      <c r="K1" s="226"/>
      <c r="L1" s="218"/>
      <c r="M1" s="211"/>
      <c r="Q1" s="75"/>
      <c r="R1" s="75"/>
      <c r="S1" s="75"/>
      <c r="W1" s="75"/>
      <c r="X1" s="75"/>
      <c r="Y1" s="75"/>
      <c r="AF1" s="75"/>
      <c r="AG1" s="252"/>
      <c r="AH1" s="75"/>
      <c r="AI1" s="75"/>
      <c r="AJ1" s="75"/>
      <c r="AK1" s="75"/>
      <c r="AL1" s="226"/>
      <c r="AM1" s="218"/>
      <c r="AN1" s="211"/>
      <c r="AR1" s="75"/>
      <c r="AS1" s="75"/>
      <c r="AT1" s="75"/>
      <c r="BC1" s="75"/>
      <c r="BD1" s="75"/>
      <c r="BI1" s="226"/>
      <c r="BJ1" s="218"/>
      <c r="BK1" s="211"/>
      <c r="BO1" s="75"/>
      <c r="BP1" s="75"/>
      <c r="BU1" s="75"/>
      <c r="BV1" s="75"/>
      <c r="CD1" s="75"/>
      <c r="CF1" s="75"/>
    </row>
    <row r="2" spans="1:91" s="75" customFormat="1" ht="15" customHeight="1" x14ac:dyDescent="0.35">
      <c r="A2" s="76"/>
      <c r="I2" s="204"/>
      <c r="J2" s="294" t="s">
        <v>196</v>
      </c>
      <c r="K2" s="294"/>
      <c r="L2" s="294"/>
      <c r="M2" s="294"/>
      <c r="N2" s="294"/>
      <c r="O2" s="294"/>
      <c r="P2" s="294"/>
      <c r="Q2" s="294"/>
      <c r="R2" s="277" t="s">
        <v>197</v>
      </c>
      <c r="S2" s="168"/>
      <c r="Y2" s="171"/>
      <c r="AA2" s="171"/>
      <c r="AC2" s="171"/>
      <c r="AE2" s="171"/>
      <c r="AG2" s="191"/>
      <c r="AK2" s="171"/>
      <c r="AL2" s="294" t="s">
        <v>194</v>
      </c>
      <c r="AM2" s="294"/>
      <c r="AN2" s="294"/>
      <c r="AO2" s="294"/>
      <c r="AP2" s="294"/>
      <c r="AQ2" s="294"/>
      <c r="AR2" s="294"/>
      <c r="AS2" s="294"/>
      <c r="AU2" s="168"/>
      <c r="AV2" s="171"/>
      <c r="AW2" s="168"/>
      <c r="AX2" s="171"/>
      <c r="AZ2" s="171"/>
      <c r="BB2" s="171"/>
      <c r="BI2" s="294" t="s">
        <v>195</v>
      </c>
      <c r="BJ2" s="294"/>
      <c r="BK2" s="294"/>
      <c r="BL2" s="294"/>
      <c r="BM2" s="294"/>
      <c r="BN2" s="294"/>
      <c r="BO2" s="294"/>
      <c r="BP2" s="294"/>
      <c r="BR2" s="295"/>
      <c r="BS2" s="295"/>
      <c r="BT2" s="295"/>
      <c r="BU2" s="295"/>
      <c r="BV2" s="295"/>
      <c r="BY2" s="171"/>
      <c r="CA2" s="171"/>
      <c r="CC2" s="171"/>
      <c r="CE2" s="171"/>
    </row>
    <row r="3" spans="1:91" ht="8.25" customHeight="1" x14ac:dyDescent="0.35">
      <c r="A3" s="196"/>
      <c r="B3" s="196"/>
      <c r="D3" s="166"/>
      <c r="E3" s="166"/>
      <c r="F3" s="166"/>
      <c r="G3" s="167"/>
      <c r="H3" s="280" t="s">
        <v>175</v>
      </c>
      <c r="I3" s="208"/>
      <c r="J3" s="210"/>
      <c r="K3" s="228"/>
      <c r="L3" s="220"/>
      <c r="M3" s="213"/>
      <c r="N3" s="196"/>
      <c r="O3" s="196"/>
      <c r="P3" s="196"/>
      <c r="Q3" s="196"/>
      <c r="R3" s="282" t="s">
        <v>176</v>
      </c>
      <c r="S3" s="168"/>
      <c r="T3" s="166"/>
      <c r="U3" s="166"/>
      <c r="V3" s="166"/>
      <c r="W3" s="167"/>
      <c r="X3" s="280" t="s">
        <v>177</v>
      </c>
      <c r="Y3" s="171"/>
      <c r="Z3" s="166"/>
      <c r="AA3" s="166"/>
      <c r="AB3" s="166"/>
      <c r="AC3" s="166"/>
      <c r="AD3" s="166"/>
      <c r="AE3" s="166"/>
      <c r="AF3" s="166"/>
      <c r="AG3" s="262"/>
      <c r="AH3" s="166"/>
      <c r="AI3" s="166"/>
      <c r="AJ3" s="280" t="s">
        <v>178</v>
      </c>
      <c r="AK3" s="171"/>
      <c r="AL3" s="236"/>
      <c r="AM3" s="237"/>
      <c r="AN3" s="238"/>
      <c r="AO3" s="239"/>
      <c r="AP3" s="239"/>
      <c r="AQ3" s="239"/>
      <c r="AR3" s="239"/>
      <c r="AS3" s="281" t="s">
        <v>180</v>
      </c>
      <c r="AT3" s="240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81" t="s">
        <v>181</v>
      </c>
      <c r="BF3" s="240"/>
      <c r="BG3" s="281" t="s">
        <v>192</v>
      </c>
      <c r="BI3" s="228"/>
      <c r="BJ3" s="220"/>
      <c r="BK3" s="213"/>
      <c r="BL3" s="196"/>
      <c r="BM3" s="196"/>
      <c r="BN3" s="196"/>
      <c r="BO3" s="196"/>
      <c r="BP3" s="282" t="s">
        <v>179</v>
      </c>
      <c r="BR3" s="196"/>
      <c r="BS3" s="196"/>
      <c r="BT3" s="196"/>
      <c r="BU3" s="196"/>
      <c r="BV3" s="282" t="s">
        <v>182</v>
      </c>
      <c r="BX3" s="166"/>
      <c r="BY3" s="166"/>
      <c r="BZ3" s="166"/>
      <c r="CA3" s="166"/>
      <c r="CB3" s="166"/>
      <c r="CC3" s="166"/>
      <c r="CD3" s="166"/>
      <c r="CE3" s="166"/>
      <c r="CF3" s="280" t="s">
        <v>183</v>
      </c>
    </row>
    <row r="4" spans="1:91" s="182" customFormat="1" ht="15" customHeight="1" x14ac:dyDescent="0.3">
      <c r="A4" s="197"/>
      <c r="B4" s="197"/>
      <c r="C4" s="293" t="s">
        <v>175</v>
      </c>
      <c r="D4" s="279" t="s">
        <v>131</v>
      </c>
      <c r="E4" s="279"/>
      <c r="F4" s="279"/>
      <c r="G4" s="279"/>
      <c r="H4" s="280"/>
      <c r="I4" s="208"/>
      <c r="J4" s="279" t="s">
        <v>145</v>
      </c>
      <c r="K4" s="279"/>
      <c r="L4" s="279"/>
      <c r="M4" s="279"/>
      <c r="N4" s="279"/>
      <c r="O4" s="279"/>
      <c r="P4" s="279"/>
      <c r="Q4" s="279"/>
      <c r="R4" s="282"/>
      <c r="S4" s="177"/>
      <c r="T4" s="279" t="s">
        <v>170</v>
      </c>
      <c r="U4" s="279"/>
      <c r="V4" s="279"/>
      <c r="W4" s="279"/>
      <c r="X4" s="280"/>
      <c r="Y4" s="181"/>
      <c r="Z4" s="279" t="s">
        <v>171</v>
      </c>
      <c r="AA4" s="279"/>
      <c r="AB4" s="279"/>
      <c r="AC4" s="279"/>
      <c r="AD4" s="279"/>
      <c r="AE4" s="279"/>
      <c r="AF4" s="279"/>
      <c r="AG4" s="260"/>
      <c r="AH4" s="260"/>
      <c r="AI4" s="260"/>
      <c r="AJ4" s="280"/>
      <c r="AK4" s="181"/>
      <c r="AL4" s="279" t="s">
        <v>160</v>
      </c>
      <c r="AM4" s="279"/>
      <c r="AN4" s="279"/>
      <c r="AO4" s="279"/>
      <c r="AP4" s="279"/>
      <c r="AQ4" s="279"/>
      <c r="AR4" s="279"/>
      <c r="AS4" s="281"/>
      <c r="AT4" s="240"/>
      <c r="AU4" s="279" t="s">
        <v>161</v>
      </c>
      <c r="AV4" s="279"/>
      <c r="AW4" s="279"/>
      <c r="AX4" s="279"/>
      <c r="AY4" s="279"/>
      <c r="AZ4" s="279"/>
      <c r="BA4" s="279"/>
      <c r="BB4" s="260"/>
      <c r="BC4" s="260"/>
      <c r="BD4" s="260"/>
      <c r="BE4" s="281" t="s">
        <v>157</v>
      </c>
      <c r="BF4" s="240"/>
      <c r="BG4" s="281"/>
      <c r="BH4" s="78"/>
      <c r="BI4" s="279" t="s">
        <v>123</v>
      </c>
      <c r="BJ4" s="279"/>
      <c r="BK4" s="279"/>
      <c r="BL4" s="279"/>
      <c r="BM4" s="279"/>
      <c r="BN4" s="279"/>
      <c r="BO4" s="279"/>
      <c r="BP4" s="282"/>
      <c r="BQ4" s="235"/>
      <c r="BR4" s="279" t="s">
        <v>81</v>
      </c>
      <c r="BS4" s="279"/>
      <c r="BT4" s="279"/>
      <c r="BU4" s="279"/>
      <c r="BV4" s="282"/>
      <c r="BW4" s="235"/>
      <c r="BX4" s="279" t="s">
        <v>158</v>
      </c>
      <c r="BY4" s="279"/>
      <c r="BZ4" s="279"/>
      <c r="CA4" s="279"/>
      <c r="CB4" s="279"/>
      <c r="CC4" s="279"/>
      <c r="CD4" s="279"/>
      <c r="CE4" s="261"/>
      <c r="CF4" s="280"/>
      <c r="CG4" s="235"/>
      <c r="CH4" s="235"/>
      <c r="CI4" s="235"/>
      <c r="CJ4" s="235"/>
      <c r="CK4" s="235"/>
      <c r="CL4" s="235"/>
      <c r="CM4" s="235"/>
    </row>
    <row r="5" spans="1:91" s="182" customFormat="1" x14ac:dyDescent="0.35">
      <c r="A5" s="197" t="s">
        <v>9</v>
      </c>
      <c r="B5" s="191" t="s">
        <v>106</v>
      </c>
      <c r="C5" s="293"/>
      <c r="D5" s="191" t="s">
        <v>0</v>
      </c>
      <c r="E5" s="191" t="s">
        <v>149</v>
      </c>
      <c r="F5" s="191" t="s">
        <v>149</v>
      </c>
      <c r="G5" s="191" t="s">
        <v>13</v>
      </c>
      <c r="H5" s="280"/>
      <c r="I5" s="208"/>
      <c r="J5" s="195" t="s">
        <v>132</v>
      </c>
      <c r="K5" s="229" t="s">
        <v>91</v>
      </c>
      <c r="L5" s="221" t="s">
        <v>92</v>
      </c>
      <c r="M5" s="214" t="s">
        <v>93</v>
      </c>
      <c r="N5" s="169" t="s">
        <v>0</v>
      </c>
      <c r="O5" s="169" t="str">
        <f>'Introduction &amp; Gen. Information'!$E$35</f>
        <v>&lt;name&gt;</v>
      </c>
      <c r="P5" s="169" t="str">
        <f>'Introduction &amp; Gen. Information'!$E$36</f>
        <v>&lt;name&gt;</v>
      </c>
      <c r="Q5" s="169" t="s">
        <v>13</v>
      </c>
      <c r="R5" s="282"/>
      <c r="S5" s="169"/>
      <c r="T5" s="191" t="s">
        <v>0</v>
      </c>
      <c r="U5" s="191" t="str">
        <f>'Introduction &amp; Gen. Information'!$E$35</f>
        <v>&lt;name&gt;</v>
      </c>
      <c r="V5" s="191" t="str">
        <f>'Introduction &amp; Gen. Information'!$E$36</f>
        <v>&lt;name&gt;</v>
      </c>
      <c r="W5" s="191" t="s">
        <v>13</v>
      </c>
      <c r="X5" s="280"/>
      <c r="Y5" s="181"/>
      <c r="Z5" s="191" t="s">
        <v>0</v>
      </c>
      <c r="AA5" s="171"/>
      <c r="AB5" s="191" t="str">
        <f>'Introduction &amp; Gen. Information'!$E$35</f>
        <v>&lt;name&gt;</v>
      </c>
      <c r="AC5" s="171"/>
      <c r="AD5" s="191" t="str">
        <f>'Introduction &amp; Gen. Information'!$E$36</f>
        <v>&lt;name&gt;</v>
      </c>
      <c r="AE5" s="171"/>
      <c r="AF5" s="191" t="s">
        <v>13</v>
      </c>
      <c r="AG5" s="191"/>
      <c r="AH5" s="191"/>
      <c r="AI5" s="191"/>
      <c r="AJ5" s="280"/>
      <c r="AK5" s="181"/>
      <c r="AL5" s="229" t="s">
        <v>91</v>
      </c>
      <c r="AM5" s="221" t="s">
        <v>92</v>
      </c>
      <c r="AN5" s="214" t="s">
        <v>93</v>
      </c>
      <c r="AO5" s="169" t="s">
        <v>0</v>
      </c>
      <c r="AP5" s="169" t="str">
        <f>'Introduction &amp; Gen. Information'!$E$35</f>
        <v>&lt;name&gt;</v>
      </c>
      <c r="AQ5" s="169" t="str">
        <f>'Introduction &amp; Gen. Information'!$E$36</f>
        <v>&lt;name&gt;</v>
      </c>
      <c r="AR5" s="169" t="s">
        <v>13</v>
      </c>
      <c r="AS5" s="281"/>
      <c r="AT5" s="240"/>
      <c r="AU5" s="169" t="s">
        <v>0</v>
      </c>
      <c r="AV5" s="171"/>
      <c r="AW5" s="169" t="str">
        <f>'Introduction &amp; Gen. Information'!$E$35</f>
        <v>&lt;name&gt;</v>
      </c>
      <c r="AX5" s="171"/>
      <c r="AY5" s="169" t="str">
        <f>'Introduction &amp; Gen. Information'!$E$36</f>
        <v>&lt;name&gt;</v>
      </c>
      <c r="AZ5" s="171"/>
      <c r="BA5" s="169" t="s">
        <v>13</v>
      </c>
      <c r="BB5" s="171"/>
      <c r="BC5" s="191"/>
      <c r="BD5" s="191"/>
      <c r="BE5" s="281"/>
      <c r="BF5" s="240"/>
      <c r="BG5" s="281"/>
      <c r="BH5" s="78"/>
      <c r="BI5" s="229" t="s">
        <v>91</v>
      </c>
      <c r="BJ5" s="221" t="s">
        <v>92</v>
      </c>
      <c r="BK5" s="214" t="s">
        <v>93</v>
      </c>
      <c r="BL5" s="169" t="s">
        <v>0</v>
      </c>
      <c r="BM5" s="169" t="str">
        <f>'Introduction &amp; Gen. Information'!$E$35</f>
        <v>&lt;name&gt;</v>
      </c>
      <c r="BN5" s="169" t="str">
        <f>'Introduction &amp; Gen. Information'!$E$36</f>
        <v>&lt;name&gt;</v>
      </c>
      <c r="BO5" s="169" t="s">
        <v>13</v>
      </c>
      <c r="BP5" s="282"/>
      <c r="BQ5" s="235"/>
      <c r="BR5" s="169" t="s">
        <v>0</v>
      </c>
      <c r="BS5" s="169" t="str">
        <f>'Introduction &amp; Gen. Information'!$E$35</f>
        <v>&lt;name&gt;</v>
      </c>
      <c r="BT5" s="169" t="str">
        <f>'Introduction &amp; Gen. Information'!$E$36</f>
        <v>&lt;name&gt;</v>
      </c>
      <c r="BU5" s="169" t="s">
        <v>13</v>
      </c>
      <c r="BV5" s="282"/>
      <c r="BW5" s="235"/>
      <c r="BX5" s="191" t="s">
        <v>0</v>
      </c>
      <c r="BY5" s="171"/>
      <c r="BZ5" s="191" t="str">
        <f>'Introduction &amp; Gen. Information'!$E$35</f>
        <v>&lt;name&gt;</v>
      </c>
      <c r="CA5" s="171"/>
      <c r="CB5" s="191" t="str">
        <f>'Introduction &amp; Gen. Information'!$E$36</f>
        <v>&lt;name&gt;</v>
      </c>
      <c r="CC5" s="171"/>
      <c r="CD5" s="191" t="s">
        <v>13</v>
      </c>
      <c r="CE5" s="171"/>
      <c r="CF5" s="280"/>
      <c r="CG5" s="235"/>
      <c r="CH5" s="235"/>
      <c r="CI5" s="235"/>
      <c r="CJ5" s="235"/>
      <c r="CK5" s="235"/>
      <c r="CL5" s="235"/>
      <c r="CM5" s="235"/>
    </row>
    <row r="6" spans="1:91" s="182" customFormat="1" x14ac:dyDescent="0.3">
      <c r="A6" s="197" t="s">
        <v>162</v>
      </c>
      <c r="B6" s="191"/>
      <c r="C6" s="293"/>
      <c r="D6" s="193">
        <v>15000</v>
      </c>
      <c r="E6" s="193">
        <v>15000</v>
      </c>
      <c r="F6" s="193">
        <v>10000</v>
      </c>
      <c r="G6" s="194">
        <f t="shared" ref="G6" si="0">G270</f>
        <v>40000</v>
      </c>
      <c r="H6" s="280"/>
      <c r="I6" s="208"/>
      <c r="J6" s="195" t="s">
        <v>133</v>
      </c>
      <c r="K6" s="230"/>
      <c r="L6" s="222"/>
      <c r="M6" s="215"/>
      <c r="N6" s="193">
        <f t="shared" ref="N6" si="1">N270</f>
        <v>0</v>
      </c>
      <c r="O6" s="193">
        <f t="shared" ref="O6:Q6" si="2">O270</f>
        <v>0</v>
      </c>
      <c r="P6" s="193">
        <f t="shared" si="2"/>
        <v>0</v>
      </c>
      <c r="Q6" s="194">
        <f t="shared" si="2"/>
        <v>0</v>
      </c>
      <c r="R6" s="282"/>
      <c r="S6" s="175"/>
      <c r="T6" s="193">
        <f>T270</f>
        <v>0</v>
      </c>
      <c r="U6" s="193">
        <f t="shared" ref="U6:W6" si="3">U270</f>
        <v>0</v>
      </c>
      <c r="V6" s="193">
        <f t="shared" si="3"/>
        <v>0</v>
      </c>
      <c r="W6" s="194">
        <f t="shared" si="3"/>
        <v>0</v>
      </c>
      <c r="X6" s="280"/>
      <c r="Y6" s="181"/>
      <c r="Z6" s="192">
        <f>Z270</f>
        <v>0</v>
      </c>
      <c r="AA6" s="171"/>
      <c r="AB6" s="193">
        <f>AB270</f>
        <v>0</v>
      </c>
      <c r="AC6" s="171"/>
      <c r="AD6" s="193">
        <f>AD270</f>
        <v>0</v>
      </c>
      <c r="AE6" s="171"/>
      <c r="AF6" s="194">
        <f t="shared" ref="AF6" si="4">AF270</f>
        <v>0</v>
      </c>
      <c r="AG6" s="191"/>
      <c r="AH6" s="194"/>
      <c r="AI6" s="267"/>
      <c r="AJ6" s="280"/>
      <c r="AK6" s="181"/>
      <c r="AL6" s="230"/>
      <c r="AM6" s="222"/>
      <c r="AN6" s="215"/>
      <c r="AO6" s="193">
        <f t="shared" ref="AO6:AR6" si="5">AO270</f>
        <v>0</v>
      </c>
      <c r="AP6" s="193">
        <f t="shared" si="5"/>
        <v>0</v>
      </c>
      <c r="AQ6" s="193">
        <f t="shared" si="5"/>
        <v>0</v>
      </c>
      <c r="AR6" s="194">
        <f t="shared" si="5"/>
        <v>0</v>
      </c>
      <c r="AS6" s="281"/>
      <c r="AT6" s="240"/>
      <c r="AU6" s="193">
        <f t="shared" ref="AU6:BA6" si="6">AU270</f>
        <v>15000</v>
      </c>
      <c r="AV6" s="171"/>
      <c r="AW6" s="193">
        <f t="shared" si="6"/>
        <v>15000</v>
      </c>
      <c r="AX6" s="171"/>
      <c r="AY6" s="193">
        <f t="shared" si="6"/>
        <v>10000</v>
      </c>
      <c r="AZ6" s="171"/>
      <c r="BA6" s="193">
        <f t="shared" si="6"/>
        <v>40000</v>
      </c>
      <c r="BB6" s="171"/>
      <c r="BC6" s="194"/>
      <c r="BD6" s="267"/>
      <c r="BE6" s="281"/>
      <c r="BF6" s="240"/>
      <c r="BG6" s="281"/>
      <c r="BH6" s="78"/>
      <c r="BI6" s="230"/>
      <c r="BJ6" s="222"/>
      <c r="BK6" s="215"/>
      <c r="BL6" s="193">
        <f>BL270</f>
        <v>0</v>
      </c>
      <c r="BM6" s="193">
        <f t="shared" ref="BM6:BO6" si="7">BM270</f>
        <v>0</v>
      </c>
      <c r="BN6" s="193">
        <f t="shared" si="7"/>
        <v>0</v>
      </c>
      <c r="BO6" s="194">
        <f t="shared" si="7"/>
        <v>0</v>
      </c>
      <c r="BP6" s="282"/>
      <c r="BQ6" s="235"/>
      <c r="BR6" s="193">
        <f>BR270</f>
        <v>15000</v>
      </c>
      <c r="BS6" s="193">
        <f t="shared" ref="BS6:BU6" si="8">BS270</f>
        <v>15000</v>
      </c>
      <c r="BT6" s="193">
        <f t="shared" si="8"/>
        <v>10000</v>
      </c>
      <c r="BU6" s="194">
        <f t="shared" si="8"/>
        <v>40000</v>
      </c>
      <c r="BV6" s="282"/>
      <c r="BW6" s="235"/>
      <c r="BX6" s="193">
        <f>BX270</f>
        <v>15000</v>
      </c>
      <c r="BY6" s="171"/>
      <c r="BZ6" s="193">
        <f>BZ270</f>
        <v>15000</v>
      </c>
      <c r="CA6" s="171"/>
      <c r="CB6" s="193">
        <f>CB270</f>
        <v>10000</v>
      </c>
      <c r="CC6" s="171"/>
      <c r="CD6" s="193">
        <f>CD270</f>
        <v>40000</v>
      </c>
      <c r="CE6" s="171"/>
      <c r="CF6" s="280"/>
      <c r="CG6" s="235"/>
      <c r="CH6" s="235"/>
      <c r="CI6" s="235"/>
      <c r="CJ6" s="235"/>
      <c r="CK6" s="235"/>
      <c r="CL6" s="235"/>
      <c r="CM6" s="235"/>
    </row>
    <row r="7" spans="1:91" s="182" customFormat="1" ht="18" customHeight="1" x14ac:dyDescent="0.3">
      <c r="A7" s="198" t="s">
        <v>154</v>
      </c>
      <c r="B7" s="191"/>
      <c r="C7" s="293"/>
      <c r="D7" s="170">
        <v>0.375</v>
      </c>
      <c r="E7" s="170">
        <v>0.375</v>
      </c>
      <c r="F7" s="170">
        <v>0.25</v>
      </c>
      <c r="G7" s="173">
        <f>IFERROR(G270/G$270,0)</f>
        <v>1</v>
      </c>
      <c r="H7" s="280"/>
      <c r="I7" s="208"/>
      <c r="J7" s="195"/>
      <c r="K7" s="230"/>
      <c r="L7" s="222"/>
      <c r="M7" s="215"/>
      <c r="N7" s="170">
        <f>IFERROR(N270/P$270,0)</f>
        <v>0</v>
      </c>
      <c r="O7" s="170">
        <f>IFERROR(O270/Q$270,0)</f>
        <v>0</v>
      </c>
      <c r="P7" s="170">
        <f>IFERROR(P270/Q$270,0)</f>
        <v>0</v>
      </c>
      <c r="Q7" s="173">
        <f>IFERROR(Q270/Q$270,0)</f>
        <v>0</v>
      </c>
      <c r="R7" s="282"/>
      <c r="S7" s="176"/>
      <c r="T7" s="170">
        <f>IFERROR(T270/W$270,0)</f>
        <v>0</v>
      </c>
      <c r="U7" s="170">
        <f>IFERROR(U270/W$270,0)</f>
        <v>0</v>
      </c>
      <c r="V7" s="170">
        <f>IFERROR(V270/W$270,0)</f>
        <v>0</v>
      </c>
      <c r="W7" s="173">
        <f>IFERROR(W270/W$270,0)</f>
        <v>0</v>
      </c>
      <c r="X7" s="280"/>
      <c r="Y7" s="181"/>
      <c r="Z7" s="174">
        <f>IFERROR(Z270/AF$270,0)</f>
        <v>0</v>
      </c>
      <c r="AA7" s="172"/>
      <c r="AB7" s="170">
        <f>IFERROR(AB270/AF$270,0)</f>
        <v>0</v>
      </c>
      <c r="AC7" s="172"/>
      <c r="AD7" s="170">
        <f>IFERROR(AD270/AF$270,0)</f>
        <v>0</v>
      </c>
      <c r="AE7" s="172"/>
      <c r="AF7" s="173">
        <f>IFERROR(AF270/AF$270,0)</f>
        <v>0</v>
      </c>
      <c r="AG7" s="263"/>
      <c r="AH7" s="173"/>
      <c r="AI7" s="176"/>
      <c r="AJ7" s="280"/>
      <c r="AK7" s="181"/>
      <c r="AL7" s="230"/>
      <c r="AM7" s="222"/>
      <c r="AN7" s="215"/>
      <c r="AO7" s="170">
        <f>IFERROR(AO270/AQ$270,0)</f>
        <v>0</v>
      </c>
      <c r="AP7" s="170">
        <f>IFERROR(AP270/AR$270,0)</f>
        <v>0</v>
      </c>
      <c r="AQ7" s="170">
        <f>IFERROR(AQ270/AR$270,0)</f>
        <v>0</v>
      </c>
      <c r="AR7" s="173">
        <f>IFERROR(AR270/AR$270,0)</f>
        <v>0</v>
      </c>
      <c r="AS7" s="281"/>
      <c r="AT7" s="240"/>
      <c r="AU7" s="170">
        <f>IFERROR(AU270/AY$270,0)</f>
        <v>1.5</v>
      </c>
      <c r="AV7" s="172"/>
      <c r="AW7" s="170">
        <f>IFERROR(AW270/BA$270,0)</f>
        <v>0.375</v>
      </c>
      <c r="AX7" s="172"/>
      <c r="AY7" s="170">
        <f>IFERROR(AY270/BA$270,0)</f>
        <v>0.25</v>
      </c>
      <c r="AZ7" s="172"/>
      <c r="BA7" s="170">
        <f>IFERROR(BA270/BA$270,0)</f>
        <v>1</v>
      </c>
      <c r="BB7" s="172"/>
      <c r="BC7" s="173"/>
      <c r="BD7" s="176"/>
      <c r="BE7" s="281"/>
      <c r="BF7" s="240"/>
      <c r="BG7" s="281"/>
      <c r="BH7" s="78"/>
      <c r="BI7" s="230"/>
      <c r="BJ7" s="222"/>
      <c r="BK7" s="215"/>
      <c r="BL7" s="170">
        <f>IFERROR(BL270/BO$270,0)</f>
        <v>0</v>
      </c>
      <c r="BM7" s="170">
        <f>IFERROR(BM270/BO$270,0)</f>
        <v>0</v>
      </c>
      <c r="BN7" s="170">
        <f>IFERROR(BN270/BO$270,0)</f>
        <v>0</v>
      </c>
      <c r="BO7" s="173">
        <f>IFERROR(BO270/BO$270,0)</f>
        <v>0</v>
      </c>
      <c r="BP7" s="282"/>
      <c r="BQ7" s="235"/>
      <c r="BR7" s="170">
        <f>IFERROR(BR270/BU$270,0)</f>
        <v>0.375</v>
      </c>
      <c r="BS7" s="170">
        <f>IFERROR(BS270/BU$270,0)</f>
        <v>0.375</v>
      </c>
      <c r="BT7" s="170">
        <f>IFERROR(BT270/BU$270,0)</f>
        <v>0.25</v>
      </c>
      <c r="BU7" s="173">
        <f>IFERROR(BU270/BU$270,0)</f>
        <v>1</v>
      </c>
      <c r="BV7" s="282"/>
      <c r="BW7" s="235"/>
      <c r="BX7" s="170">
        <f>IFERROR(BX270/CD$270,0)</f>
        <v>0.375</v>
      </c>
      <c r="BY7" s="172"/>
      <c r="BZ7" s="170">
        <f>IFERROR(BZ270/CD$270,0)</f>
        <v>0.375</v>
      </c>
      <c r="CA7" s="172"/>
      <c r="CB7" s="170">
        <f>IFERROR(CB270/CD$270,0)</f>
        <v>0.25</v>
      </c>
      <c r="CC7" s="172"/>
      <c r="CD7" s="173">
        <f>IFERROR(CD270/CD$270,0)</f>
        <v>1</v>
      </c>
      <c r="CE7" s="172"/>
      <c r="CF7" s="280"/>
      <c r="CG7" s="235"/>
      <c r="CH7" s="235"/>
      <c r="CI7" s="235"/>
      <c r="CJ7" s="235"/>
      <c r="CK7" s="235"/>
      <c r="CL7" s="235"/>
      <c r="CM7" s="235"/>
    </row>
    <row r="8" spans="1:91" ht="18.75" customHeight="1" x14ac:dyDescent="0.35"/>
    <row r="9" spans="1:91" s="79" customFormat="1" x14ac:dyDescent="0.35">
      <c r="A9" s="190">
        <v>1</v>
      </c>
      <c r="B9" s="79" t="s">
        <v>98</v>
      </c>
      <c r="C9" s="178"/>
      <c r="D9" s="250">
        <v>15000</v>
      </c>
      <c r="E9" s="250">
        <v>15000</v>
      </c>
      <c r="F9" s="250">
        <v>10000</v>
      </c>
      <c r="G9" s="250">
        <f t="shared" ref="G9" si="9">G10+G16+G22+G28+G34</f>
        <v>40000</v>
      </c>
      <c r="H9" s="178"/>
      <c r="I9" s="205"/>
      <c r="J9" s="251"/>
      <c r="K9" s="251"/>
      <c r="L9" s="251"/>
      <c r="M9" s="251"/>
      <c r="N9" s="250">
        <f>N10+N16+N22+N28+N34</f>
        <v>0</v>
      </c>
      <c r="O9" s="250">
        <f t="shared" ref="O9:Q9" si="10">O10+O16+O22+O28+O34</f>
        <v>0</v>
      </c>
      <c r="P9" s="250">
        <f t="shared" si="10"/>
        <v>0</v>
      </c>
      <c r="Q9" s="250">
        <f t="shared" si="10"/>
        <v>0</v>
      </c>
      <c r="R9" s="178"/>
      <c r="S9" s="178"/>
      <c r="T9" s="250">
        <f>T10+T16+T22+T28+T34</f>
        <v>0</v>
      </c>
      <c r="U9" s="250">
        <f t="shared" ref="U9:W9" si="11">U10+U16+U22+U28+U34</f>
        <v>0</v>
      </c>
      <c r="V9" s="250">
        <f t="shared" si="11"/>
        <v>0</v>
      </c>
      <c r="W9" s="250">
        <f t="shared" si="11"/>
        <v>0</v>
      </c>
      <c r="X9" s="178"/>
      <c r="Y9" s="179"/>
      <c r="Z9" s="250">
        <f t="shared" ref="Z9" si="12">Z10+Z16+Z22+Z28+Z34</f>
        <v>0</v>
      </c>
      <c r="AA9" s="249">
        <f>IFERROR((Z9-N9)/N9,0)</f>
        <v>0</v>
      </c>
      <c r="AB9" s="250">
        <f t="shared" ref="AB9" si="13">AB10+AB16+AB22+AB28+AB34</f>
        <v>0</v>
      </c>
      <c r="AC9" s="249">
        <f>IFERROR((AB9-O9)/O9,0)</f>
        <v>0</v>
      </c>
      <c r="AD9" s="250">
        <f t="shared" ref="AD9" si="14">AD10+AD16+AD22+AD28+AD34</f>
        <v>0</v>
      </c>
      <c r="AE9" s="249">
        <f>IFERROR((AD9-P9)/P9,0)</f>
        <v>0</v>
      </c>
      <c r="AF9" s="250">
        <f t="shared" ref="AF9" si="15">AF10+AF16+AF22+AF28+AF34</f>
        <v>0</v>
      </c>
      <c r="AG9" s="249">
        <f>IFERROR((AF9-Q9)/Q9,0)</f>
        <v>0</v>
      </c>
      <c r="AH9" s="268"/>
      <c r="AI9" s="186" t="s">
        <v>193</v>
      </c>
      <c r="AJ9" s="178"/>
      <c r="AK9" s="179"/>
      <c r="AL9" s="251"/>
      <c r="AM9" s="251"/>
      <c r="AN9" s="251"/>
      <c r="AO9" s="250">
        <f>AO10+AO16+AO22+AO28+AO34</f>
        <v>0</v>
      </c>
      <c r="AP9" s="250">
        <f t="shared" ref="AP9:AR9" si="16">AP10+AP16+AP22+AP28+AP34</f>
        <v>0</v>
      </c>
      <c r="AQ9" s="250">
        <f t="shared" si="16"/>
        <v>0</v>
      </c>
      <c r="AR9" s="250">
        <f t="shared" si="16"/>
        <v>0</v>
      </c>
      <c r="AS9" s="178"/>
      <c r="AT9" s="178"/>
      <c r="AU9" s="250">
        <f>AU10+AU16+AU22+AU28+AU34</f>
        <v>15000</v>
      </c>
      <c r="AV9" s="249">
        <f>IFERROR((AU9-BR9)/BR9,0)</f>
        <v>0</v>
      </c>
      <c r="AW9" s="250">
        <f t="shared" ref="AW9:BA9" si="17">AW10+AW16+AW22+AW28+AW34</f>
        <v>15000</v>
      </c>
      <c r="AX9" s="249">
        <f>IFERROR((AW9-BS9)/BS9,0)</f>
        <v>0</v>
      </c>
      <c r="AY9" s="250">
        <f t="shared" si="17"/>
        <v>10000</v>
      </c>
      <c r="AZ9" s="249">
        <f>IFERROR((AY9-BT9)/BT9,0)</f>
        <v>0</v>
      </c>
      <c r="BA9" s="250">
        <f t="shared" si="17"/>
        <v>40000</v>
      </c>
      <c r="BB9" s="249">
        <f>IFERROR((BA9-BU9)/BU9,0)</f>
        <v>0</v>
      </c>
      <c r="BC9" s="268"/>
      <c r="BD9" s="186" t="s">
        <v>193</v>
      </c>
      <c r="BE9" s="178"/>
      <c r="BF9" s="178"/>
      <c r="BG9" s="78"/>
      <c r="BH9" s="78"/>
      <c r="BI9" s="251"/>
      <c r="BJ9" s="251"/>
      <c r="BK9" s="251"/>
      <c r="BL9" s="250">
        <f>BL10+BL16+BL22+BL28+BL34</f>
        <v>0</v>
      </c>
      <c r="BM9" s="250">
        <f t="shared" ref="BM9:BO9" si="18">BM10+BM16+BM22+BM28+BM34</f>
        <v>0</v>
      </c>
      <c r="BN9" s="250">
        <f t="shared" si="18"/>
        <v>0</v>
      </c>
      <c r="BO9" s="250">
        <f t="shared" si="18"/>
        <v>0</v>
      </c>
      <c r="BP9" s="178"/>
      <c r="BQ9" s="78"/>
      <c r="BR9" s="250">
        <f>BR10+BR16+BR22+BR28+BR34</f>
        <v>15000</v>
      </c>
      <c r="BS9" s="250">
        <f t="shared" ref="BS9:BU9" si="19">BS10+BS16+BS22+BS28+BS34</f>
        <v>15000</v>
      </c>
      <c r="BT9" s="250">
        <f t="shared" si="19"/>
        <v>10000</v>
      </c>
      <c r="BU9" s="250">
        <f t="shared" si="19"/>
        <v>40000</v>
      </c>
      <c r="BV9" s="178"/>
      <c r="BW9" s="78"/>
      <c r="BX9" s="250">
        <f>BX10+BX16+BX22+BX28+BX34</f>
        <v>15000</v>
      </c>
      <c r="BY9" s="249">
        <f>IFERROR((BX9-BR9)/BR9,0)</f>
        <v>0</v>
      </c>
      <c r="BZ9" s="250">
        <f>BZ10+BZ16+BZ22+BZ28+BZ34</f>
        <v>15000</v>
      </c>
      <c r="CA9" s="249">
        <f>IFERROR((BZ9-BS9)/BS9,0)</f>
        <v>0</v>
      </c>
      <c r="CB9" s="250">
        <f>CB10+CB16+CB22+CB28+CB34</f>
        <v>10000</v>
      </c>
      <c r="CC9" s="249">
        <f>IFERROR((CB9-BT9)/BT9,0)</f>
        <v>0</v>
      </c>
      <c r="CD9" s="250">
        <f>CD10+CD16+CD22+CD28+CD34</f>
        <v>40000</v>
      </c>
      <c r="CE9" s="249">
        <f>IFERROR((CD9-BU9)/BU9,0)</f>
        <v>0</v>
      </c>
      <c r="CF9" s="178"/>
    </row>
    <row r="10" spans="1:91" s="79" customFormat="1" x14ac:dyDescent="0.35">
      <c r="A10" s="190">
        <v>1.1000000000000001</v>
      </c>
      <c r="B10" s="200" t="s">
        <v>138</v>
      </c>
      <c r="C10" s="179"/>
      <c r="D10" s="203">
        <v>15000</v>
      </c>
      <c r="E10" s="179">
        <v>15000</v>
      </c>
      <c r="F10" s="179">
        <v>10000</v>
      </c>
      <c r="G10" s="179">
        <f t="shared" ref="G10" si="20">SUM(G11:G15)</f>
        <v>40000</v>
      </c>
      <c r="H10" s="179"/>
      <c r="I10" s="206"/>
      <c r="J10" s="202"/>
      <c r="K10" s="232"/>
      <c r="L10" s="224"/>
      <c r="M10" s="217"/>
      <c r="N10" s="203">
        <f t="shared" ref="N10:AD10" si="21">SUM(N11:N15)</f>
        <v>0</v>
      </c>
      <c r="O10" s="179">
        <f t="shared" si="21"/>
        <v>0</v>
      </c>
      <c r="P10" s="179">
        <f t="shared" si="21"/>
        <v>0</v>
      </c>
      <c r="Q10" s="179">
        <f t="shared" si="21"/>
        <v>0</v>
      </c>
      <c r="R10" s="179"/>
      <c r="S10" s="179"/>
      <c r="T10" s="203">
        <f t="shared" si="21"/>
        <v>0</v>
      </c>
      <c r="U10" s="179">
        <f t="shared" si="21"/>
        <v>0</v>
      </c>
      <c r="V10" s="179">
        <f t="shared" si="21"/>
        <v>0</v>
      </c>
      <c r="W10" s="179">
        <f t="shared" si="21"/>
        <v>0</v>
      </c>
      <c r="X10" s="179"/>
      <c r="Y10" s="179"/>
      <c r="Z10" s="203">
        <f t="shared" si="21"/>
        <v>0</v>
      </c>
      <c r="AA10" s="179"/>
      <c r="AB10" s="179">
        <f t="shared" si="21"/>
        <v>0</v>
      </c>
      <c r="AC10" s="179"/>
      <c r="AD10" s="179">
        <f t="shared" si="21"/>
        <v>0</v>
      </c>
      <c r="AE10" s="179"/>
      <c r="AF10" s="179">
        <f t="shared" ref="AF10:AF39" si="22">Z10+AB10+AD10</f>
        <v>0</v>
      </c>
      <c r="AG10" s="206"/>
      <c r="AH10" s="179"/>
      <c r="AI10" s="179"/>
      <c r="AJ10" s="179"/>
      <c r="AK10" s="179"/>
      <c r="AL10" s="232"/>
      <c r="AM10" s="224"/>
      <c r="AN10" s="217"/>
      <c r="AO10" s="203">
        <f t="shared" ref="AO10:AR10" si="23">SUM(AO11:AO15)</f>
        <v>0</v>
      </c>
      <c r="AP10" s="179">
        <f t="shared" si="23"/>
        <v>0</v>
      </c>
      <c r="AQ10" s="179">
        <f t="shared" si="23"/>
        <v>0</v>
      </c>
      <c r="AR10" s="179">
        <f t="shared" si="23"/>
        <v>0</v>
      </c>
      <c r="AS10" s="179"/>
      <c r="AT10" s="179"/>
      <c r="AU10" s="203">
        <f>SUM(AU11:AU15)</f>
        <v>15000</v>
      </c>
      <c r="AV10" s="179"/>
      <c r="AW10" s="179">
        <f>SUM(AW11:AW15)</f>
        <v>15000</v>
      </c>
      <c r="AX10" s="179"/>
      <c r="AY10" s="179">
        <f>SUM(AY11:AY15)</f>
        <v>10000</v>
      </c>
      <c r="AZ10" s="179"/>
      <c r="BA10" s="179">
        <f t="shared" ref="BA10" si="24">SUM(BA11:BA15)</f>
        <v>40000</v>
      </c>
      <c r="BB10" s="179"/>
      <c r="BC10" s="179"/>
      <c r="BD10" s="179"/>
      <c r="BE10" s="179"/>
      <c r="BF10" s="179"/>
      <c r="BG10" s="78"/>
      <c r="BH10" s="78"/>
      <c r="BI10" s="232"/>
      <c r="BJ10" s="224"/>
      <c r="BK10" s="217"/>
      <c r="BL10" s="203">
        <f t="shared" ref="BL10:BO10" si="25">SUM(BL11:BL15)</f>
        <v>0</v>
      </c>
      <c r="BM10" s="179">
        <f t="shared" si="25"/>
        <v>0</v>
      </c>
      <c r="BN10" s="179">
        <f t="shared" si="25"/>
        <v>0</v>
      </c>
      <c r="BO10" s="179">
        <f t="shared" si="25"/>
        <v>0</v>
      </c>
      <c r="BP10" s="179"/>
      <c r="BQ10" s="78"/>
      <c r="BR10" s="203">
        <f>SUM(BR11:BR15)</f>
        <v>15000</v>
      </c>
      <c r="BS10" s="179">
        <f>SUM(BS11:BS15)</f>
        <v>15000</v>
      </c>
      <c r="BT10" s="179">
        <f>SUM(BT11:BT15)</f>
        <v>10000</v>
      </c>
      <c r="BU10" s="179">
        <f t="shared" ref="BU10" si="26">SUM(BU11:BU15)</f>
        <v>40000</v>
      </c>
      <c r="BV10" s="179"/>
      <c r="BW10" s="78"/>
      <c r="BX10" s="203">
        <f>SUM(BX11:BX15)</f>
        <v>15000</v>
      </c>
      <c r="BY10" s="179"/>
      <c r="BZ10" s="179">
        <f>SUM(BZ11:BZ15)</f>
        <v>15000</v>
      </c>
      <c r="CA10" s="179"/>
      <c r="CB10" s="179">
        <f>SUM(CB11:CB15)</f>
        <v>10000</v>
      </c>
      <c r="CC10" s="179"/>
      <c r="CD10" s="179">
        <f t="shared" ref="CD10" si="27">SUM(CD11:CD15)</f>
        <v>40000</v>
      </c>
      <c r="CE10" s="179"/>
      <c r="CF10" s="179"/>
    </row>
    <row r="11" spans="1:91" s="79" customFormat="1" ht="29" x14ac:dyDescent="0.35">
      <c r="A11" s="190"/>
      <c r="B11" s="201" t="s">
        <v>107</v>
      </c>
      <c r="C11" s="180"/>
      <c r="D11" s="186">
        <v>5000</v>
      </c>
      <c r="E11" s="186">
        <v>10000</v>
      </c>
      <c r="F11" s="186">
        <v>10000</v>
      </c>
      <c r="G11" s="186">
        <f t="shared" ref="G11:G33" si="28">SUM(D11:F11)</f>
        <v>25000</v>
      </c>
      <c r="H11" s="180"/>
      <c r="I11" s="207"/>
      <c r="J11" s="243" t="s">
        <v>135</v>
      </c>
      <c r="K11" s="244"/>
      <c r="L11" s="245"/>
      <c r="M11" s="246"/>
      <c r="N11" s="247"/>
      <c r="O11" s="247"/>
      <c r="P11" s="248"/>
      <c r="Q11" s="186">
        <f t="shared" ref="Q11:Q15" si="29">SUM(N11:P11)</f>
        <v>0</v>
      </c>
      <c r="R11" s="180"/>
      <c r="S11" s="180"/>
      <c r="T11" s="248"/>
      <c r="U11" s="248"/>
      <c r="V11" s="248"/>
      <c r="W11" s="186">
        <f t="shared" ref="W11:W15" si="30">SUM(T11:V11)</f>
        <v>0</v>
      </c>
      <c r="X11" s="180"/>
      <c r="Y11" s="179"/>
      <c r="Z11" s="248"/>
      <c r="AA11" s="187"/>
      <c r="AB11" s="248"/>
      <c r="AC11" s="187"/>
      <c r="AD11" s="248"/>
      <c r="AE11" s="187"/>
      <c r="AF11" s="186">
        <f t="shared" si="22"/>
        <v>0</v>
      </c>
      <c r="AG11" s="264"/>
      <c r="AH11" s="180"/>
      <c r="AI11" s="180"/>
      <c r="AJ11" s="180"/>
      <c r="AK11" s="179"/>
      <c r="AL11" s="233">
        <f>BI11</f>
        <v>0</v>
      </c>
      <c r="AM11" s="225">
        <f t="shared" ref="AM11:AM15" si="31">BJ11</f>
        <v>0</v>
      </c>
      <c r="AN11" s="234">
        <f t="shared" ref="AN11:AN15" si="32">BK11</f>
        <v>0</v>
      </c>
      <c r="AO11" s="185">
        <f t="shared" ref="AO11:AO15" si="33">BL11</f>
        <v>0</v>
      </c>
      <c r="AP11" s="185">
        <f t="shared" ref="AP11:AP15" si="34">BM11</f>
        <v>0</v>
      </c>
      <c r="AQ11" s="186">
        <f t="shared" ref="AQ11:AQ15" si="35">BN11</f>
        <v>0</v>
      </c>
      <c r="AR11" s="186">
        <f t="shared" ref="AR11:AR15" si="36">SUM(AO11:AQ11)</f>
        <v>0</v>
      </c>
      <c r="AS11" s="180"/>
      <c r="AT11" s="180"/>
      <c r="AU11" s="186">
        <f>D11+Z11+AO11</f>
        <v>5000</v>
      </c>
      <c r="AV11" s="187"/>
      <c r="AW11" s="185">
        <f>E11+AB11++AP11</f>
        <v>10000</v>
      </c>
      <c r="AX11" s="187"/>
      <c r="AY11" s="186">
        <f>F11+AD11+AQ11</f>
        <v>10000</v>
      </c>
      <c r="AZ11" s="187"/>
      <c r="BA11" s="186">
        <f t="shared" ref="BA11:BA15" si="37">SUM(AU11:AY11)</f>
        <v>25000</v>
      </c>
      <c r="BB11" s="187"/>
      <c r="BC11" s="180"/>
      <c r="BD11" s="180"/>
      <c r="BE11" s="180"/>
      <c r="BF11" s="180"/>
      <c r="BG11" s="78"/>
      <c r="BH11" s="78"/>
      <c r="BI11" s="244"/>
      <c r="BJ11" s="245"/>
      <c r="BK11" s="246"/>
      <c r="BL11" s="247"/>
      <c r="BM11" s="247"/>
      <c r="BN11" s="248"/>
      <c r="BO11" s="186">
        <f t="shared" ref="BO11:BO15" si="38">SUM(BL11:BN11)</f>
        <v>0</v>
      </c>
      <c r="BP11" s="180"/>
      <c r="BQ11" s="78"/>
      <c r="BR11" s="186">
        <f t="shared" ref="BR11:BT15" si="39">D11+N11+BL11</f>
        <v>5000</v>
      </c>
      <c r="BS11" s="185">
        <f t="shared" si="39"/>
        <v>10000</v>
      </c>
      <c r="BT11" s="186">
        <f t="shared" si="39"/>
        <v>10000</v>
      </c>
      <c r="BU11" s="186">
        <f t="shared" ref="BU11:BU15" si="40">SUM(BR11:BT11)</f>
        <v>25000</v>
      </c>
      <c r="BV11" s="180"/>
      <c r="BW11" s="78"/>
      <c r="BX11" s="186">
        <f>D11+Z11+BL11</f>
        <v>5000</v>
      </c>
      <c r="BY11" s="187"/>
      <c r="BZ11" s="186">
        <f>E11+O11+BM11</f>
        <v>10000</v>
      </c>
      <c r="CA11" s="187"/>
      <c r="CB11" s="186">
        <f>F11+AD11+BN11</f>
        <v>10000</v>
      </c>
      <c r="CC11" s="187"/>
      <c r="CD11" s="186">
        <f>BX11+BZ11+CB11</f>
        <v>25000</v>
      </c>
      <c r="CE11" s="187"/>
      <c r="CF11" s="180"/>
    </row>
    <row r="12" spans="1:91" s="79" customFormat="1" ht="29" x14ac:dyDescent="0.35">
      <c r="A12" s="190"/>
      <c r="B12" s="201" t="s">
        <v>109</v>
      </c>
      <c r="C12" s="180"/>
      <c r="D12" s="186">
        <v>10000</v>
      </c>
      <c r="E12" s="186">
        <v>5000</v>
      </c>
      <c r="F12" s="186"/>
      <c r="G12" s="186">
        <f t="shared" si="28"/>
        <v>15000</v>
      </c>
      <c r="H12" s="180"/>
      <c r="I12" s="207"/>
      <c r="J12" s="243"/>
      <c r="K12" s="244"/>
      <c r="L12" s="245"/>
      <c r="M12" s="246"/>
      <c r="N12" s="247"/>
      <c r="O12" s="247"/>
      <c r="P12" s="248"/>
      <c r="Q12" s="186">
        <f t="shared" si="29"/>
        <v>0</v>
      </c>
      <c r="R12" s="180"/>
      <c r="S12" s="180"/>
      <c r="T12" s="248"/>
      <c r="U12" s="248"/>
      <c r="V12" s="248"/>
      <c r="W12" s="186">
        <f t="shared" si="30"/>
        <v>0</v>
      </c>
      <c r="X12" s="180"/>
      <c r="Y12" s="179"/>
      <c r="Z12" s="248"/>
      <c r="AA12" s="187"/>
      <c r="AB12" s="248"/>
      <c r="AC12" s="187"/>
      <c r="AD12" s="248"/>
      <c r="AE12" s="187"/>
      <c r="AF12" s="186">
        <f t="shared" si="22"/>
        <v>0</v>
      </c>
      <c r="AG12" s="264"/>
      <c r="AH12" s="180"/>
      <c r="AI12" s="180"/>
      <c r="AJ12" s="180"/>
      <c r="AK12" s="179"/>
      <c r="AL12" s="233">
        <f t="shared" ref="AL12:AL15" si="41">BI12</f>
        <v>0</v>
      </c>
      <c r="AM12" s="225">
        <f t="shared" si="31"/>
        <v>0</v>
      </c>
      <c r="AN12" s="234">
        <f t="shared" si="32"/>
        <v>0</v>
      </c>
      <c r="AO12" s="185">
        <f t="shared" si="33"/>
        <v>0</v>
      </c>
      <c r="AP12" s="185">
        <f t="shared" si="34"/>
        <v>0</v>
      </c>
      <c r="AQ12" s="186">
        <f t="shared" si="35"/>
        <v>0</v>
      </c>
      <c r="AR12" s="186">
        <f t="shared" si="36"/>
        <v>0</v>
      </c>
      <c r="AS12" s="180"/>
      <c r="AT12" s="180"/>
      <c r="AU12" s="186">
        <f>D12+Z12+AO12</f>
        <v>10000</v>
      </c>
      <c r="AV12" s="187"/>
      <c r="AW12" s="185">
        <f>E12+AB12++AP12</f>
        <v>5000</v>
      </c>
      <c r="AX12" s="187"/>
      <c r="AY12" s="186">
        <f>F12+AD12+AQ12</f>
        <v>0</v>
      </c>
      <c r="AZ12" s="187"/>
      <c r="BA12" s="186">
        <f t="shared" si="37"/>
        <v>15000</v>
      </c>
      <c r="BB12" s="187"/>
      <c r="BC12" s="180"/>
      <c r="BD12" s="180"/>
      <c r="BE12" s="180"/>
      <c r="BF12" s="180"/>
      <c r="BG12" s="78"/>
      <c r="BH12" s="78"/>
      <c r="BI12" s="244"/>
      <c r="BJ12" s="245"/>
      <c r="BK12" s="246"/>
      <c r="BL12" s="247"/>
      <c r="BM12" s="247"/>
      <c r="BN12" s="248"/>
      <c r="BO12" s="186">
        <f t="shared" si="38"/>
        <v>0</v>
      </c>
      <c r="BP12" s="180"/>
      <c r="BQ12" s="78"/>
      <c r="BR12" s="186">
        <f t="shared" si="39"/>
        <v>10000</v>
      </c>
      <c r="BS12" s="185">
        <f t="shared" si="39"/>
        <v>5000</v>
      </c>
      <c r="BT12" s="186">
        <f t="shared" si="39"/>
        <v>0</v>
      </c>
      <c r="BU12" s="186">
        <f t="shared" si="40"/>
        <v>15000</v>
      </c>
      <c r="BV12" s="180"/>
      <c r="BW12" s="78"/>
      <c r="BX12" s="186">
        <f>D12+Z12+BL12</f>
        <v>10000</v>
      </c>
      <c r="BY12" s="187"/>
      <c r="BZ12" s="186">
        <f>E12+O12+BM12</f>
        <v>5000</v>
      </c>
      <c r="CA12" s="187"/>
      <c r="CB12" s="186">
        <f>F12+AD12+BN12</f>
        <v>0</v>
      </c>
      <c r="CC12" s="187"/>
      <c r="CD12" s="186">
        <f t="shared" ref="CD12:CD15" si="42">BX12+BZ12+CB12</f>
        <v>15000</v>
      </c>
      <c r="CE12" s="187"/>
      <c r="CF12" s="180"/>
    </row>
    <row r="13" spans="1:91" s="79" customFormat="1" x14ac:dyDescent="0.35">
      <c r="A13" s="190"/>
      <c r="B13" s="201" t="s">
        <v>191</v>
      </c>
      <c r="C13" s="180"/>
      <c r="D13" s="186"/>
      <c r="E13" s="186"/>
      <c r="F13" s="186"/>
      <c r="G13" s="186">
        <f t="shared" si="28"/>
        <v>0</v>
      </c>
      <c r="H13" s="180"/>
      <c r="I13" s="207"/>
      <c r="J13" s="243"/>
      <c r="K13" s="244"/>
      <c r="L13" s="245"/>
      <c r="M13" s="246"/>
      <c r="N13" s="247"/>
      <c r="O13" s="247"/>
      <c r="P13" s="248"/>
      <c r="Q13" s="186">
        <f t="shared" si="29"/>
        <v>0</v>
      </c>
      <c r="R13" s="180"/>
      <c r="S13" s="180"/>
      <c r="T13" s="248"/>
      <c r="U13" s="248"/>
      <c r="V13" s="248"/>
      <c r="W13" s="186">
        <f t="shared" si="30"/>
        <v>0</v>
      </c>
      <c r="X13" s="180"/>
      <c r="Y13" s="179"/>
      <c r="Z13" s="248"/>
      <c r="AA13" s="187"/>
      <c r="AB13" s="248"/>
      <c r="AC13" s="187"/>
      <c r="AD13" s="248"/>
      <c r="AE13" s="187"/>
      <c r="AF13" s="186">
        <f t="shared" si="22"/>
        <v>0</v>
      </c>
      <c r="AG13" s="264"/>
      <c r="AH13" s="180"/>
      <c r="AI13" s="180"/>
      <c r="AJ13" s="180"/>
      <c r="AK13" s="179"/>
      <c r="AL13" s="233">
        <f t="shared" si="41"/>
        <v>0</v>
      </c>
      <c r="AM13" s="225">
        <f t="shared" si="31"/>
        <v>0</v>
      </c>
      <c r="AN13" s="234">
        <f t="shared" si="32"/>
        <v>0</v>
      </c>
      <c r="AO13" s="185">
        <f t="shared" si="33"/>
        <v>0</v>
      </c>
      <c r="AP13" s="185">
        <f t="shared" si="34"/>
        <v>0</v>
      </c>
      <c r="AQ13" s="186">
        <f t="shared" si="35"/>
        <v>0</v>
      </c>
      <c r="AR13" s="186">
        <f t="shared" si="36"/>
        <v>0</v>
      </c>
      <c r="AS13" s="180"/>
      <c r="AT13" s="180"/>
      <c r="AU13" s="186">
        <f>D13+Z13+AO13</f>
        <v>0</v>
      </c>
      <c r="AV13" s="187"/>
      <c r="AW13" s="185">
        <f>E13+AB13++AP13</f>
        <v>0</v>
      </c>
      <c r="AX13" s="187"/>
      <c r="AY13" s="186">
        <f>F13+AD13+AQ13</f>
        <v>0</v>
      </c>
      <c r="AZ13" s="187"/>
      <c r="BA13" s="186">
        <f t="shared" si="37"/>
        <v>0</v>
      </c>
      <c r="BB13" s="187"/>
      <c r="BC13" s="180"/>
      <c r="BD13" s="180"/>
      <c r="BE13" s="180"/>
      <c r="BF13" s="180"/>
      <c r="BG13" s="78"/>
      <c r="BH13" s="78"/>
      <c r="BI13" s="244"/>
      <c r="BJ13" s="245"/>
      <c r="BK13" s="246"/>
      <c r="BL13" s="247"/>
      <c r="BM13" s="247"/>
      <c r="BN13" s="248"/>
      <c r="BO13" s="186">
        <f t="shared" si="38"/>
        <v>0</v>
      </c>
      <c r="BP13" s="180"/>
      <c r="BQ13" s="78"/>
      <c r="BR13" s="186">
        <f t="shared" si="39"/>
        <v>0</v>
      </c>
      <c r="BS13" s="185">
        <f t="shared" si="39"/>
        <v>0</v>
      </c>
      <c r="BT13" s="186">
        <f t="shared" si="39"/>
        <v>0</v>
      </c>
      <c r="BU13" s="186">
        <f t="shared" si="40"/>
        <v>0</v>
      </c>
      <c r="BV13" s="180"/>
      <c r="BW13" s="78"/>
      <c r="BX13" s="186">
        <f>D13+Z13+BL13</f>
        <v>0</v>
      </c>
      <c r="BY13" s="187"/>
      <c r="BZ13" s="186">
        <f>E13+O13+BM13</f>
        <v>0</v>
      </c>
      <c r="CA13" s="187"/>
      <c r="CB13" s="186">
        <f>F13+AD13+BN13</f>
        <v>0</v>
      </c>
      <c r="CC13" s="187"/>
      <c r="CD13" s="186">
        <f t="shared" si="42"/>
        <v>0</v>
      </c>
      <c r="CE13" s="187"/>
      <c r="CF13" s="180"/>
    </row>
    <row r="14" spans="1:91" s="79" customFormat="1" x14ac:dyDescent="0.35">
      <c r="A14" s="190"/>
      <c r="B14" s="201" t="s">
        <v>191</v>
      </c>
      <c r="C14" s="180"/>
      <c r="D14" s="186"/>
      <c r="E14" s="186"/>
      <c r="F14" s="186"/>
      <c r="G14" s="186">
        <f t="shared" si="28"/>
        <v>0</v>
      </c>
      <c r="H14" s="180"/>
      <c r="I14" s="207"/>
      <c r="J14" s="243"/>
      <c r="K14" s="244"/>
      <c r="L14" s="245"/>
      <c r="M14" s="246"/>
      <c r="N14" s="247"/>
      <c r="O14" s="247"/>
      <c r="P14" s="248"/>
      <c r="Q14" s="186">
        <f t="shared" si="29"/>
        <v>0</v>
      </c>
      <c r="R14" s="180"/>
      <c r="S14" s="180"/>
      <c r="T14" s="248"/>
      <c r="U14" s="248"/>
      <c r="V14" s="248"/>
      <c r="W14" s="186">
        <f t="shared" si="30"/>
        <v>0</v>
      </c>
      <c r="X14" s="180"/>
      <c r="Y14" s="179"/>
      <c r="Z14" s="248"/>
      <c r="AA14" s="187"/>
      <c r="AB14" s="248"/>
      <c r="AC14" s="187"/>
      <c r="AD14" s="248"/>
      <c r="AE14" s="187"/>
      <c r="AF14" s="186">
        <f t="shared" si="22"/>
        <v>0</v>
      </c>
      <c r="AG14" s="264"/>
      <c r="AH14" s="180"/>
      <c r="AI14" s="180"/>
      <c r="AJ14" s="180"/>
      <c r="AK14" s="179"/>
      <c r="AL14" s="233">
        <f t="shared" si="41"/>
        <v>0</v>
      </c>
      <c r="AM14" s="225">
        <f t="shared" si="31"/>
        <v>0</v>
      </c>
      <c r="AN14" s="234">
        <f t="shared" si="32"/>
        <v>0</v>
      </c>
      <c r="AO14" s="185">
        <f t="shared" si="33"/>
        <v>0</v>
      </c>
      <c r="AP14" s="185">
        <f t="shared" si="34"/>
        <v>0</v>
      </c>
      <c r="AQ14" s="186">
        <f t="shared" si="35"/>
        <v>0</v>
      </c>
      <c r="AR14" s="186">
        <f t="shared" si="36"/>
        <v>0</v>
      </c>
      <c r="AS14" s="180"/>
      <c r="AT14" s="180"/>
      <c r="AU14" s="186">
        <f>D14+Z14+AO14</f>
        <v>0</v>
      </c>
      <c r="AV14" s="187"/>
      <c r="AW14" s="185">
        <f>E14+AB14++AP14</f>
        <v>0</v>
      </c>
      <c r="AX14" s="187"/>
      <c r="AY14" s="186">
        <f>F14+AD14+AQ14</f>
        <v>0</v>
      </c>
      <c r="AZ14" s="187"/>
      <c r="BA14" s="186">
        <f t="shared" si="37"/>
        <v>0</v>
      </c>
      <c r="BB14" s="187"/>
      <c r="BC14" s="180"/>
      <c r="BD14" s="180"/>
      <c r="BE14" s="180"/>
      <c r="BF14" s="180"/>
      <c r="BG14" s="78"/>
      <c r="BH14" s="78"/>
      <c r="BI14" s="244"/>
      <c r="BJ14" s="245"/>
      <c r="BK14" s="246"/>
      <c r="BL14" s="247"/>
      <c r="BM14" s="247"/>
      <c r="BN14" s="248"/>
      <c r="BO14" s="186">
        <f t="shared" si="38"/>
        <v>0</v>
      </c>
      <c r="BP14" s="180"/>
      <c r="BQ14" s="78"/>
      <c r="BR14" s="186">
        <f t="shared" si="39"/>
        <v>0</v>
      </c>
      <c r="BS14" s="185">
        <f t="shared" si="39"/>
        <v>0</v>
      </c>
      <c r="BT14" s="186">
        <f t="shared" si="39"/>
        <v>0</v>
      </c>
      <c r="BU14" s="186">
        <f t="shared" si="40"/>
        <v>0</v>
      </c>
      <c r="BV14" s="180"/>
      <c r="BW14" s="78"/>
      <c r="BX14" s="186">
        <f>D14+Z14+BL14</f>
        <v>0</v>
      </c>
      <c r="BY14" s="187"/>
      <c r="BZ14" s="186">
        <f>E14+O14+BM14</f>
        <v>0</v>
      </c>
      <c r="CA14" s="187"/>
      <c r="CB14" s="186">
        <f>F14+AD14+BN14</f>
        <v>0</v>
      </c>
      <c r="CC14" s="187"/>
      <c r="CD14" s="186">
        <f t="shared" si="42"/>
        <v>0</v>
      </c>
      <c r="CE14" s="187"/>
      <c r="CF14" s="180"/>
    </row>
    <row r="15" spans="1:91" s="79" customFormat="1" x14ac:dyDescent="0.35">
      <c r="A15" s="190"/>
      <c r="B15" s="201" t="s">
        <v>191</v>
      </c>
      <c r="C15" s="180"/>
      <c r="D15" s="186"/>
      <c r="E15" s="186"/>
      <c r="F15" s="186"/>
      <c r="G15" s="186">
        <f t="shared" si="28"/>
        <v>0</v>
      </c>
      <c r="H15" s="180"/>
      <c r="I15" s="207"/>
      <c r="J15" s="243"/>
      <c r="K15" s="244"/>
      <c r="L15" s="245"/>
      <c r="M15" s="246"/>
      <c r="N15" s="247"/>
      <c r="O15" s="247"/>
      <c r="P15" s="248"/>
      <c r="Q15" s="186">
        <f t="shared" si="29"/>
        <v>0</v>
      </c>
      <c r="R15" s="180"/>
      <c r="S15" s="180"/>
      <c r="T15" s="248"/>
      <c r="U15" s="248"/>
      <c r="V15" s="248"/>
      <c r="W15" s="186">
        <f t="shared" si="30"/>
        <v>0</v>
      </c>
      <c r="X15" s="180"/>
      <c r="Y15" s="179"/>
      <c r="Z15" s="248"/>
      <c r="AA15" s="187"/>
      <c r="AB15" s="248"/>
      <c r="AC15" s="187"/>
      <c r="AD15" s="248"/>
      <c r="AE15" s="187"/>
      <c r="AF15" s="186">
        <f t="shared" si="22"/>
        <v>0</v>
      </c>
      <c r="AG15" s="264"/>
      <c r="AH15" s="180"/>
      <c r="AI15" s="180"/>
      <c r="AJ15" s="180"/>
      <c r="AK15" s="179"/>
      <c r="AL15" s="233">
        <f t="shared" si="41"/>
        <v>0</v>
      </c>
      <c r="AM15" s="225">
        <f t="shared" si="31"/>
        <v>0</v>
      </c>
      <c r="AN15" s="234">
        <f t="shared" si="32"/>
        <v>0</v>
      </c>
      <c r="AO15" s="185">
        <f t="shared" si="33"/>
        <v>0</v>
      </c>
      <c r="AP15" s="185">
        <f t="shared" si="34"/>
        <v>0</v>
      </c>
      <c r="AQ15" s="186">
        <f t="shared" si="35"/>
        <v>0</v>
      </c>
      <c r="AR15" s="186">
        <f t="shared" si="36"/>
        <v>0</v>
      </c>
      <c r="AS15" s="180"/>
      <c r="AT15" s="180"/>
      <c r="AU15" s="186">
        <f>D15+Z15+AO15</f>
        <v>0</v>
      </c>
      <c r="AV15" s="187"/>
      <c r="AW15" s="185">
        <f>E15+AB15++AP15</f>
        <v>0</v>
      </c>
      <c r="AX15" s="187"/>
      <c r="AY15" s="186">
        <f>F15+AD15+AQ15</f>
        <v>0</v>
      </c>
      <c r="AZ15" s="187"/>
      <c r="BA15" s="186">
        <f t="shared" si="37"/>
        <v>0</v>
      </c>
      <c r="BB15" s="187"/>
      <c r="BC15" s="180"/>
      <c r="BD15" s="180"/>
      <c r="BE15" s="180"/>
      <c r="BF15" s="180"/>
      <c r="BG15" s="78"/>
      <c r="BH15" s="78"/>
      <c r="BI15" s="244"/>
      <c r="BJ15" s="245"/>
      <c r="BK15" s="246"/>
      <c r="BL15" s="247"/>
      <c r="BM15" s="247"/>
      <c r="BN15" s="248"/>
      <c r="BO15" s="186">
        <f t="shared" si="38"/>
        <v>0</v>
      </c>
      <c r="BP15" s="180"/>
      <c r="BQ15" s="78"/>
      <c r="BR15" s="186">
        <f t="shared" si="39"/>
        <v>0</v>
      </c>
      <c r="BS15" s="185">
        <f t="shared" si="39"/>
        <v>0</v>
      </c>
      <c r="BT15" s="186">
        <f t="shared" si="39"/>
        <v>0</v>
      </c>
      <c r="BU15" s="186">
        <f t="shared" si="40"/>
        <v>0</v>
      </c>
      <c r="BV15" s="180"/>
      <c r="BW15" s="78"/>
      <c r="BX15" s="186">
        <f>D15+Z15+BL15</f>
        <v>0</v>
      </c>
      <c r="BY15" s="187"/>
      <c r="BZ15" s="186">
        <f>E15+O15+BM15</f>
        <v>0</v>
      </c>
      <c r="CA15" s="187"/>
      <c r="CB15" s="186">
        <f>F15+AD15+BN15</f>
        <v>0</v>
      </c>
      <c r="CC15" s="187"/>
      <c r="CD15" s="186">
        <f t="shared" si="42"/>
        <v>0</v>
      </c>
      <c r="CE15" s="187"/>
      <c r="CF15" s="180"/>
    </row>
    <row r="16" spans="1:91" s="79" customFormat="1" x14ac:dyDescent="0.35">
      <c r="A16" s="190">
        <v>1.2</v>
      </c>
      <c r="B16" s="200" t="s">
        <v>169</v>
      </c>
      <c r="C16" s="179"/>
      <c r="D16" s="184">
        <v>0</v>
      </c>
      <c r="E16" s="179">
        <v>0</v>
      </c>
      <c r="F16" s="179">
        <v>0</v>
      </c>
      <c r="G16" s="179">
        <f t="shared" ref="G16" si="43">SUM(G17:G21)</f>
        <v>0</v>
      </c>
      <c r="H16" s="179"/>
      <c r="I16" s="206"/>
      <c r="J16" s="199"/>
      <c r="K16" s="232"/>
      <c r="L16" s="224"/>
      <c r="M16" s="217"/>
      <c r="N16" s="184">
        <f t="shared" ref="N16:AD16" si="44">SUM(N17:N21)</f>
        <v>0</v>
      </c>
      <c r="O16" s="179">
        <f t="shared" si="44"/>
        <v>0</v>
      </c>
      <c r="P16" s="179">
        <f t="shared" si="44"/>
        <v>0</v>
      </c>
      <c r="Q16" s="179">
        <f t="shared" si="44"/>
        <v>0</v>
      </c>
      <c r="R16" s="179"/>
      <c r="S16" s="179"/>
      <c r="T16" s="184">
        <f t="shared" si="44"/>
        <v>0</v>
      </c>
      <c r="U16" s="179">
        <f t="shared" si="44"/>
        <v>0</v>
      </c>
      <c r="V16" s="179">
        <f t="shared" si="44"/>
        <v>0</v>
      </c>
      <c r="W16" s="179">
        <f t="shared" si="44"/>
        <v>0</v>
      </c>
      <c r="X16" s="179"/>
      <c r="Y16" s="179"/>
      <c r="Z16" s="184">
        <f t="shared" si="44"/>
        <v>0</v>
      </c>
      <c r="AA16" s="179"/>
      <c r="AB16" s="179">
        <f t="shared" si="44"/>
        <v>0</v>
      </c>
      <c r="AC16" s="179"/>
      <c r="AD16" s="179">
        <f t="shared" si="44"/>
        <v>0</v>
      </c>
      <c r="AE16" s="179"/>
      <c r="AF16" s="179">
        <f t="shared" si="22"/>
        <v>0</v>
      </c>
      <c r="AG16" s="206"/>
      <c r="AH16" s="179"/>
      <c r="AI16" s="179"/>
      <c r="AJ16" s="179"/>
      <c r="AK16" s="179"/>
      <c r="AL16" s="232"/>
      <c r="AM16" s="224"/>
      <c r="AN16" s="217"/>
      <c r="AO16" s="184">
        <f t="shared" ref="AO16:AR16" si="45">SUM(AO17:AO21)</f>
        <v>0</v>
      </c>
      <c r="AP16" s="179">
        <f t="shared" si="45"/>
        <v>0</v>
      </c>
      <c r="AQ16" s="179">
        <f t="shared" si="45"/>
        <v>0</v>
      </c>
      <c r="AR16" s="179">
        <f t="shared" si="45"/>
        <v>0</v>
      </c>
      <c r="AS16" s="179"/>
      <c r="AT16" s="179"/>
      <c r="AU16" s="184">
        <f>SUM(AU17:AU21)</f>
        <v>0</v>
      </c>
      <c r="AV16" s="179"/>
      <c r="AW16" s="179">
        <f>SUM(AW17:AW21)</f>
        <v>0</v>
      </c>
      <c r="AX16" s="179"/>
      <c r="AY16" s="179">
        <f>SUM(AY17:AY21)</f>
        <v>0</v>
      </c>
      <c r="AZ16" s="179"/>
      <c r="BA16" s="179">
        <f t="shared" ref="BA16" si="46">SUM(BA17:BA21)</f>
        <v>0</v>
      </c>
      <c r="BB16" s="179"/>
      <c r="BC16" s="179"/>
      <c r="BD16" s="179"/>
      <c r="BE16" s="179"/>
      <c r="BF16" s="179"/>
      <c r="BG16" s="78"/>
      <c r="BH16" s="78"/>
      <c r="BI16" s="232"/>
      <c r="BJ16" s="224"/>
      <c r="BK16" s="217"/>
      <c r="BL16" s="184">
        <f t="shared" ref="BL16:BO16" si="47">SUM(BL17:BL21)</f>
        <v>0</v>
      </c>
      <c r="BM16" s="179">
        <f t="shared" si="47"/>
        <v>0</v>
      </c>
      <c r="BN16" s="179">
        <f t="shared" si="47"/>
        <v>0</v>
      </c>
      <c r="BO16" s="179">
        <f t="shared" si="47"/>
        <v>0</v>
      </c>
      <c r="BP16" s="179"/>
      <c r="BQ16" s="78"/>
      <c r="BR16" s="184">
        <f>SUM(BR17:BR21)</f>
        <v>0</v>
      </c>
      <c r="BS16" s="179">
        <f>SUM(BS17:BS21)</f>
        <v>0</v>
      </c>
      <c r="BT16" s="179">
        <f>SUM(BT17:BT21)</f>
        <v>0</v>
      </c>
      <c r="BU16" s="179">
        <f t="shared" ref="BU16" si="48">SUM(BU17:BU21)</f>
        <v>0</v>
      </c>
      <c r="BV16" s="179"/>
      <c r="BW16" s="78"/>
      <c r="BX16" s="184">
        <f>SUM(BX17:BX21)</f>
        <v>0</v>
      </c>
      <c r="BY16" s="179"/>
      <c r="BZ16" s="179">
        <f>SUM(BZ17:BZ21)</f>
        <v>0</v>
      </c>
      <c r="CA16" s="179"/>
      <c r="CB16" s="179">
        <f>SUM(CB17:CB21)</f>
        <v>0</v>
      </c>
      <c r="CC16" s="179"/>
      <c r="CD16" s="179">
        <f t="shared" ref="CD16" si="49">SUM(CD17:CD21)</f>
        <v>0</v>
      </c>
      <c r="CE16" s="179"/>
      <c r="CF16" s="179"/>
    </row>
    <row r="17" spans="1:84" s="79" customFormat="1" x14ac:dyDescent="0.35">
      <c r="A17" s="190"/>
      <c r="B17" s="201" t="s">
        <v>191</v>
      </c>
      <c r="C17" s="180"/>
      <c r="D17" s="186"/>
      <c r="E17" s="186"/>
      <c r="F17" s="186"/>
      <c r="G17" s="186">
        <f t="shared" si="28"/>
        <v>0</v>
      </c>
      <c r="H17" s="180"/>
      <c r="I17" s="207"/>
      <c r="J17" s="243"/>
      <c r="K17" s="244"/>
      <c r="L17" s="245"/>
      <c r="M17" s="246"/>
      <c r="N17" s="247"/>
      <c r="O17" s="247"/>
      <c r="P17" s="248"/>
      <c r="Q17" s="186">
        <f t="shared" ref="Q17:Q21" si="50">SUM(N17:P17)</f>
        <v>0</v>
      </c>
      <c r="R17" s="180"/>
      <c r="S17" s="180"/>
      <c r="T17" s="248"/>
      <c r="U17" s="248"/>
      <c r="V17" s="248"/>
      <c r="W17" s="186">
        <f t="shared" ref="W17:W21" si="51">SUM(T17:V17)</f>
        <v>0</v>
      </c>
      <c r="X17" s="180"/>
      <c r="Y17" s="179"/>
      <c r="Z17" s="248"/>
      <c r="AA17" s="187"/>
      <c r="AB17" s="248"/>
      <c r="AC17" s="187"/>
      <c r="AD17" s="248"/>
      <c r="AE17" s="187"/>
      <c r="AF17" s="186">
        <f t="shared" si="22"/>
        <v>0</v>
      </c>
      <c r="AG17" s="264"/>
      <c r="AH17" s="180"/>
      <c r="AI17" s="180"/>
      <c r="AJ17" s="180"/>
      <c r="AK17" s="179"/>
      <c r="AL17" s="233">
        <f>BI17</f>
        <v>0</v>
      </c>
      <c r="AM17" s="225">
        <f t="shared" ref="AM17:AM21" si="52">BJ17</f>
        <v>0</v>
      </c>
      <c r="AN17" s="234">
        <f t="shared" ref="AN17:AN21" si="53">BK17</f>
        <v>0</v>
      </c>
      <c r="AO17" s="185">
        <f t="shared" ref="AO17:AO21" si="54">BL17</f>
        <v>0</v>
      </c>
      <c r="AP17" s="185">
        <f t="shared" ref="AP17:AP21" si="55">BM17</f>
        <v>0</v>
      </c>
      <c r="AQ17" s="186">
        <f t="shared" ref="AQ17:AQ21" si="56">BN17</f>
        <v>0</v>
      </c>
      <c r="AR17" s="186">
        <f t="shared" ref="AR17:AR21" si="57">SUM(AO17:AQ17)</f>
        <v>0</v>
      </c>
      <c r="AS17" s="180"/>
      <c r="AT17" s="180"/>
      <c r="AU17" s="186">
        <f>D17+Z17+AO17</f>
        <v>0</v>
      </c>
      <c r="AV17" s="187"/>
      <c r="AW17" s="185">
        <f>E17+AB17++AP17</f>
        <v>0</v>
      </c>
      <c r="AX17" s="187"/>
      <c r="AY17" s="186">
        <f>F17+AD17+AQ17</f>
        <v>0</v>
      </c>
      <c r="AZ17" s="187"/>
      <c r="BA17" s="186">
        <f t="shared" ref="BA17:BA21" si="58">SUM(AU17:AY17)</f>
        <v>0</v>
      </c>
      <c r="BB17" s="187"/>
      <c r="BC17" s="180"/>
      <c r="BD17" s="180"/>
      <c r="BE17" s="180"/>
      <c r="BF17" s="180"/>
      <c r="BG17" s="78"/>
      <c r="BH17" s="78"/>
      <c r="BI17" s="244"/>
      <c r="BJ17" s="245"/>
      <c r="BK17" s="246"/>
      <c r="BL17" s="247"/>
      <c r="BM17" s="247"/>
      <c r="BN17" s="248"/>
      <c r="BO17" s="186">
        <f t="shared" ref="BO17:BO21" si="59">SUM(BL17:BN17)</f>
        <v>0</v>
      </c>
      <c r="BP17" s="180"/>
      <c r="BQ17" s="78"/>
      <c r="BR17" s="186">
        <f t="shared" ref="BR17:BT21" si="60">D17+N17+BL17</f>
        <v>0</v>
      </c>
      <c r="BS17" s="185">
        <f t="shared" si="60"/>
        <v>0</v>
      </c>
      <c r="BT17" s="186">
        <f t="shared" si="60"/>
        <v>0</v>
      </c>
      <c r="BU17" s="186">
        <f t="shared" ref="BU17:BU21" si="61">SUM(BR17:BT17)</f>
        <v>0</v>
      </c>
      <c r="BV17" s="180"/>
      <c r="BW17" s="78"/>
      <c r="BX17" s="186">
        <f>D17+Z17+BL17</f>
        <v>0</v>
      </c>
      <c r="BY17" s="187"/>
      <c r="BZ17" s="186">
        <f>E17+O17+BM17</f>
        <v>0</v>
      </c>
      <c r="CA17" s="187"/>
      <c r="CB17" s="186">
        <f>F17+AD17+BN17</f>
        <v>0</v>
      </c>
      <c r="CC17" s="187"/>
      <c r="CD17" s="186">
        <f>BX17+BZ17+CB17</f>
        <v>0</v>
      </c>
      <c r="CE17" s="187"/>
      <c r="CF17" s="180"/>
    </row>
    <row r="18" spans="1:84" s="79" customFormat="1" x14ac:dyDescent="0.35">
      <c r="A18" s="190"/>
      <c r="B18" s="201" t="s">
        <v>191</v>
      </c>
      <c r="C18" s="180"/>
      <c r="D18" s="186"/>
      <c r="E18" s="186"/>
      <c r="F18" s="186"/>
      <c r="G18" s="186">
        <f t="shared" si="28"/>
        <v>0</v>
      </c>
      <c r="H18" s="180"/>
      <c r="I18" s="207"/>
      <c r="J18" s="243"/>
      <c r="K18" s="244"/>
      <c r="L18" s="245"/>
      <c r="M18" s="246"/>
      <c r="N18" s="247"/>
      <c r="O18" s="247"/>
      <c r="P18" s="248"/>
      <c r="Q18" s="186">
        <f t="shared" si="50"/>
        <v>0</v>
      </c>
      <c r="R18" s="180"/>
      <c r="S18" s="180"/>
      <c r="T18" s="248"/>
      <c r="U18" s="248"/>
      <c r="V18" s="248"/>
      <c r="W18" s="186">
        <f t="shared" si="51"/>
        <v>0</v>
      </c>
      <c r="X18" s="180"/>
      <c r="Y18" s="179"/>
      <c r="Z18" s="248"/>
      <c r="AA18" s="187"/>
      <c r="AB18" s="248"/>
      <c r="AC18" s="187"/>
      <c r="AD18" s="248"/>
      <c r="AE18" s="187"/>
      <c r="AF18" s="186">
        <f t="shared" si="22"/>
        <v>0</v>
      </c>
      <c r="AG18" s="264"/>
      <c r="AH18" s="180"/>
      <c r="AI18" s="180"/>
      <c r="AJ18" s="180"/>
      <c r="AK18" s="179"/>
      <c r="AL18" s="233">
        <f t="shared" ref="AL18:AL21" si="62">BI18</f>
        <v>0</v>
      </c>
      <c r="AM18" s="225">
        <f t="shared" si="52"/>
        <v>0</v>
      </c>
      <c r="AN18" s="234">
        <f t="shared" si="53"/>
        <v>0</v>
      </c>
      <c r="AO18" s="185">
        <f t="shared" si="54"/>
        <v>0</v>
      </c>
      <c r="AP18" s="185">
        <f t="shared" si="55"/>
        <v>0</v>
      </c>
      <c r="AQ18" s="186">
        <f t="shared" si="56"/>
        <v>0</v>
      </c>
      <c r="AR18" s="186">
        <f t="shared" si="57"/>
        <v>0</v>
      </c>
      <c r="AS18" s="180"/>
      <c r="AT18" s="180"/>
      <c r="AU18" s="186">
        <f>D18+Z18+AO18</f>
        <v>0</v>
      </c>
      <c r="AV18" s="187"/>
      <c r="AW18" s="185">
        <f>E18+AB18++AP18</f>
        <v>0</v>
      </c>
      <c r="AX18" s="187"/>
      <c r="AY18" s="186">
        <f>F18+AD18+AQ18</f>
        <v>0</v>
      </c>
      <c r="AZ18" s="187"/>
      <c r="BA18" s="186">
        <f t="shared" si="58"/>
        <v>0</v>
      </c>
      <c r="BB18" s="187"/>
      <c r="BC18" s="180"/>
      <c r="BD18" s="180"/>
      <c r="BE18" s="180"/>
      <c r="BF18" s="180"/>
      <c r="BG18" s="78"/>
      <c r="BH18" s="78"/>
      <c r="BI18" s="244"/>
      <c r="BJ18" s="245"/>
      <c r="BK18" s="246"/>
      <c r="BL18" s="247"/>
      <c r="BM18" s="247"/>
      <c r="BN18" s="248"/>
      <c r="BO18" s="186">
        <f t="shared" si="59"/>
        <v>0</v>
      </c>
      <c r="BP18" s="180"/>
      <c r="BQ18" s="78"/>
      <c r="BR18" s="186">
        <f t="shared" si="60"/>
        <v>0</v>
      </c>
      <c r="BS18" s="185">
        <f t="shared" si="60"/>
        <v>0</v>
      </c>
      <c r="BT18" s="186">
        <f t="shared" si="60"/>
        <v>0</v>
      </c>
      <c r="BU18" s="186">
        <f t="shared" si="61"/>
        <v>0</v>
      </c>
      <c r="BV18" s="180"/>
      <c r="BW18" s="78"/>
      <c r="BX18" s="186">
        <f>D18+Z18+BL18</f>
        <v>0</v>
      </c>
      <c r="BY18" s="187"/>
      <c r="BZ18" s="186">
        <f>E18+O18+BM18</f>
        <v>0</v>
      </c>
      <c r="CA18" s="187"/>
      <c r="CB18" s="186">
        <f>F18+AD18+BN18</f>
        <v>0</v>
      </c>
      <c r="CC18" s="187"/>
      <c r="CD18" s="186">
        <f t="shared" ref="CD18:CD21" si="63">BX18+BZ18+CB18</f>
        <v>0</v>
      </c>
      <c r="CE18" s="187"/>
      <c r="CF18" s="180"/>
    </row>
    <row r="19" spans="1:84" s="79" customFormat="1" x14ac:dyDescent="0.35">
      <c r="A19" s="190"/>
      <c r="B19" s="201" t="s">
        <v>191</v>
      </c>
      <c r="C19" s="180"/>
      <c r="D19" s="186"/>
      <c r="E19" s="186"/>
      <c r="F19" s="186"/>
      <c r="G19" s="186">
        <f t="shared" si="28"/>
        <v>0</v>
      </c>
      <c r="H19" s="180"/>
      <c r="I19" s="207"/>
      <c r="J19" s="243"/>
      <c r="K19" s="244"/>
      <c r="L19" s="245"/>
      <c r="M19" s="246"/>
      <c r="N19" s="247"/>
      <c r="O19" s="247"/>
      <c r="P19" s="248"/>
      <c r="Q19" s="186">
        <f t="shared" si="50"/>
        <v>0</v>
      </c>
      <c r="R19" s="180"/>
      <c r="S19" s="180"/>
      <c r="T19" s="248"/>
      <c r="U19" s="248"/>
      <c r="V19" s="248"/>
      <c r="W19" s="186">
        <f t="shared" si="51"/>
        <v>0</v>
      </c>
      <c r="X19" s="180"/>
      <c r="Y19" s="179"/>
      <c r="Z19" s="248"/>
      <c r="AA19" s="187"/>
      <c r="AB19" s="248"/>
      <c r="AC19" s="187"/>
      <c r="AD19" s="248"/>
      <c r="AE19" s="187"/>
      <c r="AF19" s="186">
        <f t="shared" si="22"/>
        <v>0</v>
      </c>
      <c r="AG19" s="264"/>
      <c r="AH19" s="180"/>
      <c r="AI19" s="180"/>
      <c r="AJ19" s="180"/>
      <c r="AK19" s="179"/>
      <c r="AL19" s="233">
        <f t="shared" si="62"/>
        <v>0</v>
      </c>
      <c r="AM19" s="225">
        <f t="shared" si="52"/>
        <v>0</v>
      </c>
      <c r="AN19" s="234">
        <f t="shared" si="53"/>
        <v>0</v>
      </c>
      <c r="AO19" s="185">
        <f t="shared" si="54"/>
        <v>0</v>
      </c>
      <c r="AP19" s="185">
        <f t="shared" si="55"/>
        <v>0</v>
      </c>
      <c r="AQ19" s="186">
        <f t="shared" si="56"/>
        <v>0</v>
      </c>
      <c r="AR19" s="186">
        <f t="shared" si="57"/>
        <v>0</v>
      </c>
      <c r="AS19" s="180"/>
      <c r="AT19" s="180"/>
      <c r="AU19" s="186">
        <f>D19+Z19+AO19</f>
        <v>0</v>
      </c>
      <c r="AV19" s="187"/>
      <c r="AW19" s="185">
        <f>E19+AB19++AP19</f>
        <v>0</v>
      </c>
      <c r="AX19" s="187"/>
      <c r="AY19" s="186">
        <f>F19+AD19+AQ19</f>
        <v>0</v>
      </c>
      <c r="AZ19" s="187"/>
      <c r="BA19" s="186">
        <f t="shared" si="58"/>
        <v>0</v>
      </c>
      <c r="BB19" s="187"/>
      <c r="BC19" s="180"/>
      <c r="BD19" s="180"/>
      <c r="BE19" s="180"/>
      <c r="BF19" s="180"/>
      <c r="BG19" s="78"/>
      <c r="BH19" s="78"/>
      <c r="BI19" s="244"/>
      <c r="BJ19" s="245"/>
      <c r="BK19" s="246"/>
      <c r="BL19" s="247"/>
      <c r="BM19" s="247"/>
      <c r="BN19" s="248"/>
      <c r="BO19" s="186">
        <f t="shared" si="59"/>
        <v>0</v>
      </c>
      <c r="BP19" s="180"/>
      <c r="BQ19" s="78"/>
      <c r="BR19" s="186">
        <f t="shared" si="60"/>
        <v>0</v>
      </c>
      <c r="BS19" s="185">
        <f t="shared" si="60"/>
        <v>0</v>
      </c>
      <c r="BT19" s="186">
        <f t="shared" si="60"/>
        <v>0</v>
      </c>
      <c r="BU19" s="186">
        <f t="shared" si="61"/>
        <v>0</v>
      </c>
      <c r="BV19" s="180"/>
      <c r="BW19" s="78"/>
      <c r="BX19" s="186">
        <f>D19+Z19+BL19</f>
        <v>0</v>
      </c>
      <c r="BY19" s="187"/>
      <c r="BZ19" s="186">
        <f>E19+O19+BM19</f>
        <v>0</v>
      </c>
      <c r="CA19" s="187"/>
      <c r="CB19" s="186">
        <f>F19+AD19+BN19</f>
        <v>0</v>
      </c>
      <c r="CC19" s="187"/>
      <c r="CD19" s="186">
        <f t="shared" si="63"/>
        <v>0</v>
      </c>
      <c r="CE19" s="187"/>
      <c r="CF19" s="180"/>
    </row>
    <row r="20" spans="1:84" s="79" customFormat="1" x14ac:dyDescent="0.35">
      <c r="A20" s="190"/>
      <c r="B20" s="201" t="s">
        <v>191</v>
      </c>
      <c r="C20" s="180"/>
      <c r="D20" s="186"/>
      <c r="E20" s="186"/>
      <c r="F20" s="186"/>
      <c r="G20" s="186">
        <f t="shared" si="28"/>
        <v>0</v>
      </c>
      <c r="H20" s="180"/>
      <c r="I20" s="207"/>
      <c r="J20" s="243"/>
      <c r="K20" s="244"/>
      <c r="L20" s="245"/>
      <c r="M20" s="246"/>
      <c r="N20" s="247"/>
      <c r="O20" s="247"/>
      <c r="P20" s="248"/>
      <c r="Q20" s="186">
        <f t="shared" si="50"/>
        <v>0</v>
      </c>
      <c r="R20" s="180"/>
      <c r="S20" s="180"/>
      <c r="T20" s="248"/>
      <c r="U20" s="248"/>
      <c r="V20" s="248"/>
      <c r="W20" s="186">
        <f t="shared" si="51"/>
        <v>0</v>
      </c>
      <c r="X20" s="180"/>
      <c r="Y20" s="179"/>
      <c r="Z20" s="248"/>
      <c r="AA20" s="187"/>
      <c r="AB20" s="248"/>
      <c r="AC20" s="187"/>
      <c r="AD20" s="248"/>
      <c r="AE20" s="187"/>
      <c r="AF20" s="186">
        <f t="shared" si="22"/>
        <v>0</v>
      </c>
      <c r="AG20" s="264"/>
      <c r="AH20" s="180"/>
      <c r="AI20" s="180"/>
      <c r="AJ20" s="180"/>
      <c r="AK20" s="179"/>
      <c r="AL20" s="233">
        <f t="shared" si="62"/>
        <v>0</v>
      </c>
      <c r="AM20" s="225">
        <f t="shared" si="52"/>
        <v>0</v>
      </c>
      <c r="AN20" s="234">
        <f t="shared" si="53"/>
        <v>0</v>
      </c>
      <c r="AO20" s="185">
        <f t="shared" si="54"/>
        <v>0</v>
      </c>
      <c r="AP20" s="185">
        <f t="shared" si="55"/>
        <v>0</v>
      </c>
      <c r="AQ20" s="186">
        <f t="shared" si="56"/>
        <v>0</v>
      </c>
      <c r="AR20" s="186">
        <f t="shared" si="57"/>
        <v>0</v>
      </c>
      <c r="AS20" s="180"/>
      <c r="AT20" s="180"/>
      <c r="AU20" s="186">
        <f>D20+Z20+AO20</f>
        <v>0</v>
      </c>
      <c r="AV20" s="187"/>
      <c r="AW20" s="185">
        <f>E20+AB20++AP20</f>
        <v>0</v>
      </c>
      <c r="AX20" s="187"/>
      <c r="AY20" s="186">
        <f>F20+AD20+AQ20</f>
        <v>0</v>
      </c>
      <c r="AZ20" s="187"/>
      <c r="BA20" s="186">
        <f t="shared" si="58"/>
        <v>0</v>
      </c>
      <c r="BB20" s="187"/>
      <c r="BC20" s="180"/>
      <c r="BD20" s="180"/>
      <c r="BE20" s="180"/>
      <c r="BF20" s="180"/>
      <c r="BG20" s="78"/>
      <c r="BH20" s="78"/>
      <c r="BI20" s="244"/>
      <c r="BJ20" s="245"/>
      <c r="BK20" s="246"/>
      <c r="BL20" s="247"/>
      <c r="BM20" s="247"/>
      <c r="BN20" s="248"/>
      <c r="BO20" s="186">
        <f t="shared" si="59"/>
        <v>0</v>
      </c>
      <c r="BP20" s="180"/>
      <c r="BQ20" s="78"/>
      <c r="BR20" s="186">
        <f t="shared" si="60"/>
        <v>0</v>
      </c>
      <c r="BS20" s="185">
        <f t="shared" si="60"/>
        <v>0</v>
      </c>
      <c r="BT20" s="186">
        <f t="shared" si="60"/>
        <v>0</v>
      </c>
      <c r="BU20" s="186">
        <f t="shared" si="61"/>
        <v>0</v>
      </c>
      <c r="BV20" s="180"/>
      <c r="BW20" s="78"/>
      <c r="BX20" s="186">
        <f>D20+Z20+BL20</f>
        <v>0</v>
      </c>
      <c r="BY20" s="187"/>
      <c r="BZ20" s="186">
        <f>E20+O20+BM20</f>
        <v>0</v>
      </c>
      <c r="CA20" s="187"/>
      <c r="CB20" s="186">
        <f>F20+AD20+BN20</f>
        <v>0</v>
      </c>
      <c r="CC20" s="187"/>
      <c r="CD20" s="186">
        <f t="shared" si="63"/>
        <v>0</v>
      </c>
      <c r="CE20" s="187"/>
      <c r="CF20" s="180"/>
    </row>
    <row r="21" spans="1:84" s="79" customFormat="1" x14ac:dyDescent="0.35">
      <c r="A21" s="190"/>
      <c r="B21" s="201" t="s">
        <v>191</v>
      </c>
      <c r="C21" s="180"/>
      <c r="D21" s="186"/>
      <c r="E21" s="186"/>
      <c r="F21" s="186"/>
      <c r="G21" s="186">
        <f t="shared" si="28"/>
        <v>0</v>
      </c>
      <c r="H21" s="180"/>
      <c r="I21" s="207"/>
      <c r="J21" s="243"/>
      <c r="K21" s="244"/>
      <c r="L21" s="245"/>
      <c r="M21" s="246"/>
      <c r="N21" s="247"/>
      <c r="O21" s="247"/>
      <c r="P21" s="248"/>
      <c r="Q21" s="186">
        <f t="shared" si="50"/>
        <v>0</v>
      </c>
      <c r="R21" s="180"/>
      <c r="S21" s="180"/>
      <c r="T21" s="248"/>
      <c r="U21" s="248"/>
      <c r="V21" s="248"/>
      <c r="W21" s="186">
        <f t="shared" si="51"/>
        <v>0</v>
      </c>
      <c r="X21" s="180"/>
      <c r="Y21" s="179"/>
      <c r="Z21" s="248"/>
      <c r="AA21" s="187"/>
      <c r="AB21" s="248"/>
      <c r="AC21" s="187"/>
      <c r="AD21" s="248"/>
      <c r="AE21" s="187"/>
      <c r="AF21" s="186">
        <f t="shared" si="22"/>
        <v>0</v>
      </c>
      <c r="AG21" s="264"/>
      <c r="AH21" s="180"/>
      <c r="AI21" s="180"/>
      <c r="AJ21" s="180"/>
      <c r="AK21" s="179"/>
      <c r="AL21" s="233">
        <f t="shared" si="62"/>
        <v>0</v>
      </c>
      <c r="AM21" s="225">
        <f t="shared" si="52"/>
        <v>0</v>
      </c>
      <c r="AN21" s="234">
        <f t="shared" si="53"/>
        <v>0</v>
      </c>
      <c r="AO21" s="185">
        <f t="shared" si="54"/>
        <v>0</v>
      </c>
      <c r="AP21" s="185">
        <f t="shared" si="55"/>
        <v>0</v>
      </c>
      <c r="AQ21" s="186">
        <f t="shared" si="56"/>
        <v>0</v>
      </c>
      <c r="AR21" s="186">
        <f t="shared" si="57"/>
        <v>0</v>
      </c>
      <c r="AS21" s="180"/>
      <c r="AT21" s="180"/>
      <c r="AU21" s="186">
        <f>D21+Z21+AO21</f>
        <v>0</v>
      </c>
      <c r="AV21" s="187"/>
      <c r="AW21" s="185">
        <f>E21+AB21++AP21</f>
        <v>0</v>
      </c>
      <c r="AX21" s="187"/>
      <c r="AY21" s="186">
        <f>F21+AD21+AQ21</f>
        <v>0</v>
      </c>
      <c r="AZ21" s="187"/>
      <c r="BA21" s="186">
        <f t="shared" si="58"/>
        <v>0</v>
      </c>
      <c r="BB21" s="187"/>
      <c r="BC21" s="180"/>
      <c r="BD21" s="180"/>
      <c r="BE21" s="180"/>
      <c r="BF21" s="180"/>
      <c r="BG21" s="78"/>
      <c r="BH21" s="78"/>
      <c r="BI21" s="244"/>
      <c r="BJ21" s="245"/>
      <c r="BK21" s="246"/>
      <c r="BL21" s="247"/>
      <c r="BM21" s="247"/>
      <c r="BN21" s="248"/>
      <c r="BO21" s="186">
        <f t="shared" si="59"/>
        <v>0</v>
      </c>
      <c r="BP21" s="180"/>
      <c r="BQ21" s="78"/>
      <c r="BR21" s="186">
        <f t="shared" si="60"/>
        <v>0</v>
      </c>
      <c r="BS21" s="185">
        <f t="shared" si="60"/>
        <v>0</v>
      </c>
      <c r="BT21" s="186">
        <f t="shared" si="60"/>
        <v>0</v>
      </c>
      <c r="BU21" s="186">
        <f t="shared" si="61"/>
        <v>0</v>
      </c>
      <c r="BV21" s="180"/>
      <c r="BW21" s="78"/>
      <c r="BX21" s="186">
        <f>D21+Z21+BL21</f>
        <v>0</v>
      </c>
      <c r="BY21" s="187"/>
      <c r="BZ21" s="186">
        <f>E21+O21+BM21</f>
        <v>0</v>
      </c>
      <c r="CA21" s="187"/>
      <c r="CB21" s="186">
        <f>F21+AD21+BN21</f>
        <v>0</v>
      </c>
      <c r="CC21" s="187"/>
      <c r="CD21" s="186">
        <f t="shared" si="63"/>
        <v>0</v>
      </c>
      <c r="CE21" s="187"/>
      <c r="CF21" s="180"/>
    </row>
    <row r="22" spans="1:84" s="79" customFormat="1" x14ac:dyDescent="0.35">
      <c r="A22" s="190">
        <v>1.3</v>
      </c>
      <c r="B22" s="200" t="s">
        <v>169</v>
      </c>
      <c r="C22" s="179"/>
      <c r="D22" s="184">
        <v>0</v>
      </c>
      <c r="E22" s="179">
        <v>0</v>
      </c>
      <c r="F22" s="179">
        <v>0</v>
      </c>
      <c r="G22" s="179">
        <f t="shared" ref="G22" si="64">SUM(G23:G27)</f>
        <v>0</v>
      </c>
      <c r="H22" s="179"/>
      <c r="I22" s="206"/>
      <c r="J22" s="199"/>
      <c r="K22" s="232"/>
      <c r="L22" s="224"/>
      <c r="M22" s="217"/>
      <c r="N22" s="184">
        <f t="shared" ref="N22:AD22" si="65">SUM(N23:N27)</f>
        <v>0</v>
      </c>
      <c r="O22" s="179">
        <f t="shared" si="65"/>
        <v>0</v>
      </c>
      <c r="P22" s="179">
        <f t="shared" si="65"/>
        <v>0</v>
      </c>
      <c r="Q22" s="179">
        <f t="shared" si="65"/>
        <v>0</v>
      </c>
      <c r="R22" s="179"/>
      <c r="S22" s="179"/>
      <c r="T22" s="184">
        <f t="shared" si="65"/>
        <v>0</v>
      </c>
      <c r="U22" s="179">
        <f t="shared" si="65"/>
        <v>0</v>
      </c>
      <c r="V22" s="179">
        <f t="shared" si="65"/>
        <v>0</v>
      </c>
      <c r="W22" s="179">
        <f t="shared" si="65"/>
        <v>0</v>
      </c>
      <c r="X22" s="179"/>
      <c r="Y22" s="179"/>
      <c r="Z22" s="184">
        <f t="shared" si="65"/>
        <v>0</v>
      </c>
      <c r="AA22" s="179"/>
      <c r="AB22" s="179">
        <f t="shared" si="65"/>
        <v>0</v>
      </c>
      <c r="AC22" s="179"/>
      <c r="AD22" s="179">
        <f t="shared" si="65"/>
        <v>0</v>
      </c>
      <c r="AE22" s="179"/>
      <c r="AF22" s="179">
        <f t="shared" si="22"/>
        <v>0</v>
      </c>
      <c r="AG22" s="206"/>
      <c r="AH22" s="179"/>
      <c r="AI22" s="179"/>
      <c r="AJ22" s="179"/>
      <c r="AK22" s="179"/>
      <c r="AL22" s="232"/>
      <c r="AM22" s="224"/>
      <c r="AN22" s="217"/>
      <c r="AO22" s="184">
        <f t="shared" ref="AO22:AR22" si="66">SUM(AO23:AO27)</f>
        <v>0</v>
      </c>
      <c r="AP22" s="179">
        <f t="shared" si="66"/>
        <v>0</v>
      </c>
      <c r="AQ22" s="179">
        <f t="shared" si="66"/>
        <v>0</v>
      </c>
      <c r="AR22" s="179">
        <f t="shared" si="66"/>
        <v>0</v>
      </c>
      <c r="AS22" s="179"/>
      <c r="AT22" s="179"/>
      <c r="AU22" s="184">
        <f>SUM(AU23:AU27)</f>
        <v>0</v>
      </c>
      <c r="AV22" s="179"/>
      <c r="AW22" s="179">
        <f>SUM(AW23:AW27)</f>
        <v>0</v>
      </c>
      <c r="AX22" s="179"/>
      <c r="AY22" s="179">
        <f>SUM(AY23:AY27)</f>
        <v>0</v>
      </c>
      <c r="AZ22" s="179"/>
      <c r="BA22" s="179">
        <f t="shared" ref="BA22" si="67">SUM(BA23:BA27)</f>
        <v>0</v>
      </c>
      <c r="BB22" s="179"/>
      <c r="BC22" s="179"/>
      <c r="BD22" s="179"/>
      <c r="BE22" s="179"/>
      <c r="BF22" s="179"/>
      <c r="BG22" s="78"/>
      <c r="BH22" s="78"/>
      <c r="BI22" s="232"/>
      <c r="BJ22" s="224"/>
      <c r="BK22" s="217"/>
      <c r="BL22" s="184">
        <f t="shared" ref="BL22:BO22" si="68">SUM(BL23:BL27)</f>
        <v>0</v>
      </c>
      <c r="BM22" s="179">
        <f t="shared" si="68"/>
        <v>0</v>
      </c>
      <c r="BN22" s="179">
        <f t="shared" si="68"/>
        <v>0</v>
      </c>
      <c r="BO22" s="179">
        <f t="shared" si="68"/>
        <v>0</v>
      </c>
      <c r="BP22" s="179"/>
      <c r="BQ22" s="78"/>
      <c r="BR22" s="184">
        <f>SUM(BR23:BR27)</f>
        <v>0</v>
      </c>
      <c r="BS22" s="179">
        <f>SUM(BS23:BS27)</f>
        <v>0</v>
      </c>
      <c r="BT22" s="179">
        <f>SUM(BT23:BT27)</f>
        <v>0</v>
      </c>
      <c r="BU22" s="179">
        <f t="shared" ref="BU22" si="69">SUM(BU23:BU27)</f>
        <v>0</v>
      </c>
      <c r="BV22" s="179"/>
      <c r="BW22" s="78"/>
      <c r="BX22" s="184">
        <f>SUM(BX23:BX27)</f>
        <v>0</v>
      </c>
      <c r="BY22" s="179"/>
      <c r="BZ22" s="179">
        <f>SUM(BZ23:BZ27)</f>
        <v>0</v>
      </c>
      <c r="CA22" s="179"/>
      <c r="CB22" s="179">
        <f>SUM(CB23:CB27)</f>
        <v>0</v>
      </c>
      <c r="CC22" s="179"/>
      <c r="CD22" s="179">
        <f t="shared" ref="CD22" si="70">SUM(CD23:CD27)</f>
        <v>0</v>
      </c>
      <c r="CE22" s="179"/>
      <c r="CF22" s="179"/>
    </row>
    <row r="23" spans="1:84" x14ac:dyDescent="0.35">
      <c r="B23" s="201" t="s">
        <v>191</v>
      </c>
      <c r="C23" s="180"/>
      <c r="D23" s="186"/>
      <c r="E23" s="186"/>
      <c r="F23" s="186"/>
      <c r="G23" s="186">
        <f t="shared" si="28"/>
        <v>0</v>
      </c>
      <c r="H23" s="180"/>
      <c r="I23" s="207"/>
      <c r="J23" s="243"/>
      <c r="K23" s="244"/>
      <c r="L23" s="245"/>
      <c r="M23" s="246"/>
      <c r="N23" s="247"/>
      <c r="O23" s="247"/>
      <c r="P23" s="248"/>
      <c r="Q23" s="186">
        <f t="shared" ref="Q23:Q27" si="71">SUM(N23:P23)</f>
        <v>0</v>
      </c>
      <c r="R23" s="180"/>
      <c r="S23" s="180"/>
      <c r="T23" s="248"/>
      <c r="U23" s="248"/>
      <c r="V23" s="248"/>
      <c r="W23" s="186">
        <f t="shared" ref="W23:W27" si="72">SUM(T23:V23)</f>
        <v>0</v>
      </c>
      <c r="X23" s="180"/>
      <c r="Y23" s="179"/>
      <c r="Z23" s="248"/>
      <c r="AA23" s="187"/>
      <c r="AB23" s="248"/>
      <c r="AC23" s="187"/>
      <c r="AD23" s="248"/>
      <c r="AE23" s="187"/>
      <c r="AF23" s="186">
        <f t="shared" si="22"/>
        <v>0</v>
      </c>
      <c r="AG23" s="264"/>
      <c r="AH23" s="180"/>
      <c r="AI23" s="180"/>
      <c r="AJ23" s="180"/>
      <c r="AK23" s="179"/>
      <c r="AL23" s="233">
        <f>BI23</f>
        <v>0</v>
      </c>
      <c r="AM23" s="225">
        <f t="shared" ref="AM23:AM27" si="73">BJ23</f>
        <v>0</v>
      </c>
      <c r="AN23" s="234">
        <f t="shared" ref="AN23:AN27" si="74">BK23</f>
        <v>0</v>
      </c>
      <c r="AO23" s="185">
        <f t="shared" ref="AO23:AO27" si="75">BL23</f>
        <v>0</v>
      </c>
      <c r="AP23" s="185">
        <f t="shared" ref="AP23:AP27" si="76">BM23</f>
        <v>0</v>
      </c>
      <c r="AQ23" s="186">
        <f t="shared" ref="AQ23:AQ27" si="77">BN23</f>
        <v>0</v>
      </c>
      <c r="AR23" s="186">
        <f t="shared" ref="AR23:AR27" si="78">SUM(AO23:AQ23)</f>
        <v>0</v>
      </c>
      <c r="AS23" s="180"/>
      <c r="AT23" s="180"/>
      <c r="AU23" s="186">
        <f>D23+Z23+AO23</f>
        <v>0</v>
      </c>
      <c r="AV23" s="187"/>
      <c r="AW23" s="185">
        <f>E23+AB23++AP23</f>
        <v>0</v>
      </c>
      <c r="AX23" s="187"/>
      <c r="AY23" s="186">
        <f>F23+AD23+AQ23</f>
        <v>0</v>
      </c>
      <c r="AZ23" s="187"/>
      <c r="BA23" s="186">
        <f t="shared" ref="BA23:BA27" si="79">SUM(AU23:AY23)</f>
        <v>0</v>
      </c>
      <c r="BB23" s="187"/>
      <c r="BC23" s="180"/>
      <c r="BD23" s="180"/>
      <c r="BE23" s="180"/>
      <c r="BF23" s="180"/>
      <c r="BI23" s="244"/>
      <c r="BJ23" s="245"/>
      <c r="BK23" s="246"/>
      <c r="BL23" s="247"/>
      <c r="BM23" s="247"/>
      <c r="BN23" s="248"/>
      <c r="BO23" s="186">
        <f t="shared" ref="BO23:BO27" si="80">SUM(BL23:BN23)</f>
        <v>0</v>
      </c>
      <c r="BP23" s="180"/>
      <c r="BR23" s="186">
        <f t="shared" ref="BR23:BT27" si="81">D23+N23+BL23</f>
        <v>0</v>
      </c>
      <c r="BS23" s="185">
        <f t="shared" si="81"/>
        <v>0</v>
      </c>
      <c r="BT23" s="186">
        <f t="shared" si="81"/>
        <v>0</v>
      </c>
      <c r="BU23" s="186">
        <f t="shared" ref="BU23:BU27" si="82">SUM(BR23:BT23)</f>
        <v>0</v>
      </c>
      <c r="BV23" s="180"/>
      <c r="BX23" s="186">
        <f>D23+Z23+BL23</f>
        <v>0</v>
      </c>
      <c r="BY23" s="187"/>
      <c r="BZ23" s="186">
        <f>E23+O23+BM23</f>
        <v>0</v>
      </c>
      <c r="CA23" s="187"/>
      <c r="CB23" s="186">
        <f>F23+AD23+BN23</f>
        <v>0</v>
      </c>
      <c r="CC23" s="187"/>
      <c r="CD23" s="186">
        <f>BX23+BZ23+CB23</f>
        <v>0</v>
      </c>
      <c r="CE23" s="187"/>
      <c r="CF23" s="180"/>
    </row>
    <row r="24" spans="1:84" x14ac:dyDescent="0.35">
      <c r="B24" s="201" t="s">
        <v>191</v>
      </c>
      <c r="C24" s="180"/>
      <c r="D24" s="186"/>
      <c r="E24" s="186"/>
      <c r="F24" s="186"/>
      <c r="G24" s="186">
        <f t="shared" si="28"/>
        <v>0</v>
      </c>
      <c r="H24" s="180"/>
      <c r="I24" s="207"/>
      <c r="J24" s="243"/>
      <c r="K24" s="244"/>
      <c r="L24" s="245"/>
      <c r="M24" s="246"/>
      <c r="N24" s="247"/>
      <c r="O24" s="247"/>
      <c r="P24" s="248"/>
      <c r="Q24" s="186">
        <f t="shared" si="71"/>
        <v>0</v>
      </c>
      <c r="R24" s="180"/>
      <c r="S24" s="180"/>
      <c r="T24" s="248"/>
      <c r="U24" s="248"/>
      <c r="V24" s="248"/>
      <c r="W24" s="186">
        <f t="shared" si="72"/>
        <v>0</v>
      </c>
      <c r="X24" s="180"/>
      <c r="Y24" s="179"/>
      <c r="Z24" s="248"/>
      <c r="AA24" s="187"/>
      <c r="AB24" s="248"/>
      <c r="AC24" s="187"/>
      <c r="AD24" s="248"/>
      <c r="AE24" s="187"/>
      <c r="AF24" s="186">
        <f t="shared" si="22"/>
        <v>0</v>
      </c>
      <c r="AG24" s="264"/>
      <c r="AH24" s="180"/>
      <c r="AI24" s="180"/>
      <c r="AJ24" s="180"/>
      <c r="AK24" s="179"/>
      <c r="AL24" s="233">
        <f t="shared" ref="AL24:AL27" si="83">BI24</f>
        <v>0</v>
      </c>
      <c r="AM24" s="225">
        <f t="shared" si="73"/>
        <v>0</v>
      </c>
      <c r="AN24" s="234">
        <f t="shared" si="74"/>
        <v>0</v>
      </c>
      <c r="AO24" s="185">
        <f t="shared" si="75"/>
        <v>0</v>
      </c>
      <c r="AP24" s="185">
        <f t="shared" si="76"/>
        <v>0</v>
      </c>
      <c r="AQ24" s="186">
        <f t="shared" si="77"/>
        <v>0</v>
      </c>
      <c r="AR24" s="186">
        <f t="shared" si="78"/>
        <v>0</v>
      </c>
      <c r="AS24" s="180"/>
      <c r="AT24" s="180"/>
      <c r="AU24" s="186">
        <f>D24+Z24+AO24</f>
        <v>0</v>
      </c>
      <c r="AV24" s="187"/>
      <c r="AW24" s="185">
        <f>E24+AB24++AP24</f>
        <v>0</v>
      </c>
      <c r="AX24" s="187"/>
      <c r="AY24" s="186">
        <f>F24+AD24+AQ24</f>
        <v>0</v>
      </c>
      <c r="AZ24" s="187"/>
      <c r="BA24" s="186">
        <f t="shared" si="79"/>
        <v>0</v>
      </c>
      <c r="BB24" s="187"/>
      <c r="BC24" s="180"/>
      <c r="BD24" s="180"/>
      <c r="BE24" s="180"/>
      <c r="BF24" s="180"/>
      <c r="BI24" s="244"/>
      <c r="BJ24" s="245"/>
      <c r="BK24" s="246"/>
      <c r="BL24" s="247"/>
      <c r="BM24" s="247"/>
      <c r="BN24" s="248"/>
      <c r="BO24" s="186">
        <f t="shared" si="80"/>
        <v>0</v>
      </c>
      <c r="BP24" s="180"/>
      <c r="BR24" s="186">
        <f t="shared" si="81"/>
        <v>0</v>
      </c>
      <c r="BS24" s="185">
        <f t="shared" si="81"/>
        <v>0</v>
      </c>
      <c r="BT24" s="186">
        <f t="shared" si="81"/>
        <v>0</v>
      </c>
      <c r="BU24" s="186">
        <f t="shared" si="82"/>
        <v>0</v>
      </c>
      <c r="BV24" s="180"/>
      <c r="BX24" s="186">
        <f>D24+Z24+BL24</f>
        <v>0</v>
      </c>
      <c r="BY24" s="187"/>
      <c r="BZ24" s="186">
        <f>E24+O24+BM24</f>
        <v>0</v>
      </c>
      <c r="CA24" s="187"/>
      <c r="CB24" s="186">
        <f>F24+AD24+BN24</f>
        <v>0</v>
      </c>
      <c r="CC24" s="187"/>
      <c r="CD24" s="186">
        <f t="shared" ref="CD24:CD27" si="84">BX24+BZ24+CB24</f>
        <v>0</v>
      </c>
      <c r="CE24" s="187"/>
      <c r="CF24" s="180"/>
    </row>
    <row r="25" spans="1:84" x14ac:dyDescent="0.35">
      <c r="B25" s="201" t="s">
        <v>191</v>
      </c>
      <c r="C25" s="180"/>
      <c r="D25" s="186"/>
      <c r="E25" s="186"/>
      <c r="F25" s="186"/>
      <c r="G25" s="186">
        <f t="shared" si="28"/>
        <v>0</v>
      </c>
      <c r="H25" s="180"/>
      <c r="I25" s="207"/>
      <c r="J25" s="243"/>
      <c r="K25" s="244"/>
      <c r="L25" s="245"/>
      <c r="M25" s="246"/>
      <c r="N25" s="247"/>
      <c r="O25" s="247"/>
      <c r="P25" s="248"/>
      <c r="Q25" s="186">
        <f t="shared" si="71"/>
        <v>0</v>
      </c>
      <c r="R25" s="180"/>
      <c r="S25" s="180"/>
      <c r="T25" s="248"/>
      <c r="U25" s="248"/>
      <c r="V25" s="248"/>
      <c r="W25" s="186">
        <f t="shared" si="72"/>
        <v>0</v>
      </c>
      <c r="X25" s="180"/>
      <c r="Y25" s="179"/>
      <c r="Z25" s="248"/>
      <c r="AA25" s="187"/>
      <c r="AB25" s="248"/>
      <c r="AC25" s="187"/>
      <c r="AD25" s="248"/>
      <c r="AE25" s="187"/>
      <c r="AF25" s="186">
        <f t="shared" si="22"/>
        <v>0</v>
      </c>
      <c r="AG25" s="264"/>
      <c r="AH25" s="180"/>
      <c r="AI25" s="180"/>
      <c r="AJ25" s="180"/>
      <c r="AK25" s="179"/>
      <c r="AL25" s="233">
        <f t="shared" si="83"/>
        <v>0</v>
      </c>
      <c r="AM25" s="225">
        <f t="shared" si="73"/>
        <v>0</v>
      </c>
      <c r="AN25" s="234">
        <f t="shared" si="74"/>
        <v>0</v>
      </c>
      <c r="AO25" s="185">
        <f t="shared" si="75"/>
        <v>0</v>
      </c>
      <c r="AP25" s="185">
        <f t="shared" si="76"/>
        <v>0</v>
      </c>
      <c r="AQ25" s="186">
        <f t="shared" si="77"/>
        <v>0</v>
      </c>
      <c r="AR25" s="186">
        <f t="shared" si="78"/>
        <v>0</v>
      </c>
      <c r="AS25" s="180"/>
      <c r="AT25" s="180"/>
      <c r="AU25" s="186">
        <f>D25+Z25+AO25</f>
        <v>0</v>
      </c>
      <c r="AV25" s="187"/>
      <c r="AW25" s="185">
        <f>E25+AB25++AP25</f>
        <v>0</v>
      </c>
      <c r="AX25" s="187"/>
      <c r="AY25" s="186">
        <f>F25+AD25+AQ25</f>
        <v>0</v>
      </c>
      <c r="AZ25" s="187"/>
      <c r="BA25" s="186">
        <f t="shared" si="79"/>
        <v>0</v>
      </c>
      <c r="BB25" s="187"/>
      <c r="BC25" s="180"/>
      <c r="BD25" s="180"/>
      <c r="BE25" s="180"/>
      <c r="BF25" s="180"/>
      <c r="BI25" s="244"/>
      <c r="BJ25" s="245"/>
      <c r="BK25" s="246"/>
      <c r="BL25" s="247"/>
      <c r="BM25" s="247"/>
      <c r="BN25" s="248"/>
      <c r="BO25" s="186">
        <f t="shared" si="80"/>
        <v>0</v>
      </c>
      <c r="BP25" s="180"/>
      <c r="BR25" s="186">
        <f t="shared" si="81"/>
        <v>0</v>
      </c>
      <c r="BS25" s="185">
        <f t="shared" si="81"/>
        <v>0</v>
      </c>
      <c r="BT25" s="186">
        <f t="shared" si="81"/>
        <v>0</v>
      </c>
      <c r="BU25" s="186">
        <f t="shared" si="82"/>
        <v>0</v>
      </c>
      <c r="BV25" s="180"/>
      <c r="BX25" s="186">
        <f>D25+Z25+BL25</f>
        <v>0</v>
      </c>
      <c r="BY25" s="187"/>
      <c r="BZ25" s="186">
        <f>E25+O25+BM25</f>
        <v>0</v>
      </c>
      <c r="CA25" s="187"/>
      <c r="CB25" s="186">
        <f>F25+AD25+BN25</f>
        <v>0</v>
      </c>
      <c r="CC25" s="187"/>
      <c r="CD25" s="186">
        <f t="shared" si="84"/>
        <v>0</v>
      </c>
      <c r="CE25" s="187"/>
      <c r="CF25" s="180"/>
    </row>
    <row r="26" spans="1:84" x14ac:dyDescent="0.35">
      <c r="B26" s="201" t="s">
        <v>191</v>
      </c>
      <c r="C26" s="180"/>
      <c r="D26" s="186"/>
      <c r="E26" s="186"/>
      <c r="F26" s="186"/>
      <c r="G26" s="186">
        <f t="shared" si="28"/>
        <v>0</v>
      </c>
      <c r="H26" s="180"/>
      <c r="I26" s="207"/>
      <c r="J26" s="243"/>
      <c r="K26" s="244"/>
      <c r="L26" s="245"/>
      <c r="M26" s="246"/>
      <c r="N26" s="247"/>
      <c r="O26" s="247"/>
      <c r="P26" s="248"/>
      <c r="Q26" s="186">
        <f t="shared" si="71"/>
        <v>0</v>
      </c>
      <c r="R26" s="180"/>
      <c r="S26" s="180"/>
      <c r="T26" s="248"/>
      <c r="U26" s="248"/>
      <c r="V26" s="248"/>
      <c r="W26" s="186">
        <f t="shared" si="72"/>
        <v>0</v>
      </c>
      <c r="X26" s="180"/>
      <c r="Y26" s="179"/>
      <c r="Z26" s="248"/>
      <c r="AA26" s="187"/>
      <c r="AB26" s="248"/>
      <c r="AC26" s="187"/>
      <c r="AD26" s="248"/>
      <c r="AE26" s="187"/>
      <c r="AF26" s="186">
        <f t="shared" si="22"/>
        <v>0</v>
      </c>
      <c r="AG26" s="264"/>
      <c r="AH26" s="180"/>
      <c r="AI26" s="180"/>
      <c r="AJ26" s="180"/>
      <c r="AK26" s="179"/>
      <c r="AL26" s="233">
        <f t="shared" si="83"/>
        <v>0</v>
      </c>
      <c r="AM26" s="225">
        <f t="shared" si="73"/>
        <v>0</v>
      </c>
      <c r="AN26" s="234">
        <f t="shared" si="74"/>
        <v>0</v>
      </c>
      <c r="AO26" s="185">
        <f t="shared" si="75"/>
        <v>0</v>
      </c>
      <c r="AP26" s="185">
        <f t="shared" si="76"/>
        <v>0</v>
      </c>
      <c r="AQ26" s="186">
        <f t="shared" si="77"/>
        <v>0</v>
      </c>
      <c r="AR26" s="186">
        <f t="shared" si="78"/>
        <v>0</v>
      </c>
      <c r="AS26" s="180"/>
      <c r="AT26" s="180"/>
      <c r="AU26" s="186">
        <f>D26+Z26+AO26</f>
        <v>0</v>
      </c>
      <c r="AV26" s="187"/>
      <c r="AW26" s="185">
        <f>E26+AB26++AP26</f>
        <v>0</v>
      </c>
      <c r="AX26" s="187"/>
      <c r="AY26" s="186">
        <f>F26+AD26+AQ26</f>
        <v>0</v>
      </c>
      <c r="AZ26" s="187"/>
      <c r="BA26" s="186">
        <f t="shared" si="79"/>
        <v>0</v>
      </c>
      <c r="BB26" s="187"/>
      <c r="BC26" s="180"/>
      <c r="BD26" s="180"/>
      <c r="BE26" s="180"/>
      <c r="BF26" s="180"/>
      <c r="BI26" s="244"/>
      <c r="BJ26" s="245"/>
      <c r="BK26" s="246"/>
      <c r="BL26" s="247"/>
      <c r="BM26" s="247"/>
      <c r="BN26" s="248"/>
      <c r="BO26" s="186">
        <f t="shared" si="80"/>
        <v>0</v>
      </c>
      <c r="BP26" s="180"/>
      <c r="BR26" s="186">
        <f t="shared" si="81"/>
        <v>0</v>
      </c>
      <c r="BS26" s="185">
        <f t="shared" si="81"/>
        <v>0</v>
      </c>
      <c r="BT26" s="186">
        <f t="shared" si="81"/>
        <v>0</v>
      </c>
      <c r="BU26" s="186">
        <f t="shared" si="82"/>
        <v>0</v>
      </c>
      <c r="BV26" s="180"/>
      <c r="BX26" s="186">
        <f>D26+Z26+BL26</f>
        <v>0</v>
      </c>
      <c r="BY26" s="187"/>
      <c r="BZ26" s="186">
        <f>E26+O26+BM26</f>
        <v>0</v>
      </c>
      <c r="CA26" s="187"/>
      <c r="CB26" s="186">
        <f>F26+AD26+BN26</f>
        <v>0</v>
      </c>
      <c r="CC26" s="187"/>
      <c r="CD26" s="186">
        <f t="shared" si="84"/>
        <v>0</v>
      </c>
      <c r="CE26" s="187"/>
      <c r="CF26" s="180"/>
    </row>
    <row r="27" spans="1:84" x14ac:dyDescent="0.35">
      <c r="B27" s="201" t="s">
        <v>191</v>
      </c>
      <c r="C27" s="180"/>
      <c r="D27" s="186"/>
      <c r="E27" s="186"/>
      <c r="F27" s="186"/>
      <c r="G27" s="186">
        <f t="shared" si="28"/>
        <v>0</v>
      </c>
      <c r="H27" s="180"/>
      <c r="I27" s="207"/>
      <c r="J27" s="243"/>
      <c r="K27" s="244"/>
      <c r="L27" s="245"/>
      <c r="M27" s="246"/>
      <c r="N27" s="247"/>
      <c r="O27" s="247"/>
      <c r="P27" s="248"/>
      <c r="Q27" s="186">
        <f t="shared" si="71"/>
        <v>0</v>
      </c>
      <c r="R27" s="180"/>
      <c r="S27" s="180"/>
      <c r="T27" s="248"/>
      <c r="U27" s="248"/>
      <c r="V27" s="248"/>
      <c r="W27" s="186">
        <f t="shared" si="72"/>
        <v>0</v>
      </c>
      <c r="X27" s="180"/>
      <c r="Y27" s="179"/>
      <c r="Z27" s="248"/>
      <c r="AA27" s="187"/>
      <c r="AB27" s="248"/>
      <c r="AC27" s="187"/>
      <c r="AD27" s="248"/>
      <c r="AE27" s="187"/>
      <c r="AF27" s="186">
        <f t="shared" si="22"/>
        <v>0</v>
      </c>
      <c r="AG27" s="264"/>
      <c r="AH27" s="180"/>
      <c r="AI27" s="180"/>
      <c r="AJ27" s="180"/>
      <c r="AK27" s="179"/>
      <c r="AL27" s="233">
        <f t="shared" si="83"/>
        <v>0</v>
      </c>
      <c r="AM27" s="225">
        <f t="shared" si="73"/>
        <v>0</v>
      </c>
      <c r="AN27" s="234">
        <f t="shared" si="74"/>
        <v>0</v>
      </c>
      <c r="AO27" s="185">
        <f t="shared" si="75"/>
        <v>0</v>
      </c>
      <c r="AP27" s="185">
        <f t="shared" si="76"/>
        <v>0</v>
      </c>
      <c r="AQ27" s="186">
        <f t="shared" si="77"/>
        <v>0</v>
      </c>
      <c r="AR27" s="186">
        <f t="shared" si="78"/>
        <v>0</v>
      </c>
      <c r="AS27" s="180"/>
      <c r="AT27" s="180"/>
      <c r="AU27" s="186">
        <f>D27+Z27+AO27</f>
        <v>0</v>
      </c>
      <c r="AV27" s="187"/>
      <c r="AW27" s="185">
        <f>E27+AB27++AP27</f>
        <v>0</v>
      </c>
      <c r="AX27" s="187"/>
      <c r="AY27" s="186">
        <f>F27+AD27+AQ27</f>
        <v>0</v>
      </c>
      <c r="AZ27" s="187"/>
      <c r="BA27" s="186">
        <f t="shared" si="79"/>
        <v>0</v>
      </c>
      <c r="BB27" s="187"/>
      <c r="BC27" s="180"/>
      <c r="BD27" s="180"/>
      <c r="BE27" s="180"/>
      <c r="BF27" s="180"/>
      <c r="BI27" s="244"/>
      <c r="BJ27" s="245"/>
      <c r="BK27" s="246"/>
      <c r="BL27" s="247"/>
      <c r="BM27" s="247"/>
      <c r="BN27" s="248"/>
      <c r="BO27" s="186">
        <f t="shared" si="80"/>
        <v>0</v>
      </c>
      <c r="BP27" s="180"/>
      <c r="BR27" s="186">
        <f t="shared" si="81"/>
        <v>0</v>
      </c>
      <c r="BS27" s="185">
        <f t="shared" si="81"/>
        <v>0</v>
      </c>
      <c r="BT27" s="186">
        <f t="shared" si="81"/>
        <v>0</v>
      </c>
      <c r="BU27" s="186">
        <f t="shared" si="82"/>
        <v>0</v>
      </c>
      <c r="BV27" s="180"/>
      <c r="BX27" s="186">
        <f>D27+Z27+BL27</f>
        <v>0</v>
      </c>
      <c r="BY27" s="187"/>
      <c r="BZ27" s="186">
        <f>E27+O27+BM27</f>
        <v>0</v>
      </c>
      <c r="CA27" s="187"/>
      <c r="CB27" s="186">
        <f>F27+AD27+BN27</f>
        <v>0</v>
      </c>
      <c r="CC27" s="187"/>
      <c r="CD27" s="186">
        <f t="shared" si="84"/>
        <v>0</v>
      </c>
      <c r="CE27" s="187"/>
      <c r="CF27" s="180"/>
    </row>
    <row r="28" spans="1:84" s="79" customFormat="1" x14ac:dyDescent="0.35">
      <c r="A28" s="190">
        <v>1.4</v>
      </c>
      <c r="B28" s="200" t="s">
        <v>169</v>
      </c>
      <c r="C28" s="179"/>
      <c r="D28" s="184">
        <v>0</v>
      </c>
      <c r="E28" s="179">
        <v>0</v>
      </c>
      <c r="F28" s="179">
        <v>0</v>
      </c>
      <c r="G28" s="179">
        <f t="shared" ref="G28" si="85">SUM(G29:G33)</f>
        <v>0</v>
      </c>
      <c r="H28" s="179"/>
      <c r="I28" s="206"/>
      <c r="J28" s="199"/>
      <c r="K28" s="232"/>
      <c r="L28" s="224"/>
      <c r="M28" s="217"/>
      <c r="N28" s="184">
        <f t="shared" ref="N28:P28" si="86">SUM(N29:N33)</f>
        <v>0</v>
      </c>
      <c r="O28" s="179">
        <f t="shared" si="86"/>
        <v>0</v>
      </c>
      <c r="P28" s="179">
        <f t="shared" si="86"/>
        <v>0</v>
      </c>
      <c r="Q28" s="179">
        <f t="shared" ref="Q28:AD28" si="87">SUM(Q29:Q33)</f>
        <v>0</v>
      </c>
      <c r="R28" s="179"/>
      <c r="S28" s="179"/>
      <c r="T28" s="184">
        <f t="shared" si="87"/>
        <v>0</v>
      </c>
      <c r="U28" s="179">
        <f t="shared" si="87"/>
        <v>0</v>
      </c>
      <c r="V28" s="179">
        <f t="shared" si="87"/>
        <v>0</v>
      </c>
      <c r="W28" s="179">
        <f t="shared" si="87"/>
        <v>0</v>
      </c>
      <c r="X28" s="179"/>
      <c r="Y28" s="179"/>
      <c r="Z28" s="184">
        <f t="shared" si="87"/>
        <v>0</v>
      </c>
      <c r="AA28" s="179"/>
      <c r="AB28" s="179">
        <f t="shared" si="87"/>
        <v>0</v>
      </c>
      <c r="AC28" s="179"/>
      <c r="AD28" s="179">
        <f t="shared" si="87"/>
        <v>0</v>
      </c>
      <c r="AE28" s="179"/>
      <c r="AF28" s="179">
        <f t="shared" si="22"/>
        <v>0</v>
      </c>
      <c r="AG28" s="206"/>
      <c r="AH28" s="179"/>
      <c r="AI28" s="179"/>
      <c r="AJ28" s="179"/>
      <c r="AK28" s="179"/>
      <c r="AL28" s="232"/>
      <c r="AM28" s="224"/>
      <c r="AN28" s="217"/>
      <c r="AO28" s="184">
        <f t="shared" ref="AO28:AQ28" si="88">SUM(AO29:AO33)</f>
        <v>0</v>
      </c>
      <c r="AP28" s="179">
        <f t="shared" si="88"/>
        <v>0</v>
      </c>
      <c r="AQ28" s="179">
        <f t="shared" si="88"/>
        <v>0</v>
      </c>
      <c r="AR28" s="179">
        <f t="shared" ref="AR28" si="89">SUM(AR29:AR33)</f>
        <v>0</v>
      </c>
      <c r="AS28" s="179"/>
      <c r="AT28" s="179"/>
      <c r="AU28" s="184">
        <f>SUM(AU29:AU33)</f>
        <v>0</v>
      </c>
      <c r="AV28" s="179"/>
      <c r="AW28" s="179">
        <f>SUM(AW29:AW33)</f>
        <v>0</v>
      </c>
      <c r="AX28" s="179"/>
      <c r="AY28" s="179">
        <f>SUM(AY29:AY33)</f>
        <v>0</v>
      </c>
      <c r="AZ28" s="179"/>
      <c r="BA28" s="179">
        <f t="shared" ref="BA28" si="90">SUM(BA29:BA33)</f>
        <v>0</v>
      </c>
      <c r="BB28" s="179"/>
      <c r="BC28" s="179"/>
      <c r="BD28" s="179"/>
      <c r="BE28" s="179"/>
      <c r="BF28" s="179"/>
      <c r="BG28" s="78"/>
      <c r="BH28" s="78"/>
      <c r="BI28" s="232"/>
      <c r="BJ28" s="224"/>
      <c r="BK28" s="217"/>
      <c r="BL28" s="184">
        <f t="shared" ref="BL28:BN28" si="91">SUM(BL29:BL33)</f>
        <v>0</v>
      </c>
      <c r="BM28" s="179">
        <f t="shared" si="91"/>
        <v>0</v>
      </c>
      <c r="BN28" s="179">
        <f t="shared" si="91"/>
        <v>0</v>
      </c>
      <c r="BO28" s="179">
        <f t="shared" ref="BO28" si="92">SUM(BO29:BO33)</f>
        <v>0</v>
      </c>
      <c r="BP28" s="179"/>
      <c r="BQ28" s="78"/>
      <c r="BR28" s="184">
        <f>SUM(BR29:BR33)</f>
        <v>0</v>
      </c>
      <c r="BS28" s="179">
        <f>SUM(BS29:BS33)</f>
        <v>0</v>
      </c>
      <c r="BT28" s="179">
        <f>SUM(BT29:BT33)</f>
        <v>0</v>
      </c>
      <c r="BU28" s="179">
        <f t="shared" ref="BU28" si="93">SUM(BU29:BU33)</f>
        <v>0</v>
      </c>
      <c r="BV28" s="179"/>
      <c r="BW28" s="78"/>
      <c r="BX28" s="184">
        <f>SUM(BX29:BX33)</f>
        <v>0</v>
      </c>
      <c r="BY28" s="179"/>
      <c r="BZ28" s="179">
        <f>SUM(BZ29:BZ33)</f>
        <v>0</v>
      </c>
      <c r="CA28" s="179"/>
      <c r="CB28" s="179">
        <f>SUM(CB29:CB33)</f>
        <v>0</v>
      </c>
      <c r="CC28" s="179"/>
      <c r="CD28" s="179">
        <f t="shared" ref="CD28" si="94">SUM(CD29:CD33)</f>
        <v>0</v>
      </c>
      <c r="CE28" s="179"/>
      <c r="CF28" s="179"/>
    </row>
    <row r="29" spans="1:84" x14ac:dyDescent="0.35">
      <c r="B29" s="201" t="s">
        <v>191</v>
      </c>
      <c r="C29" s="180"/>
      <c r="D29" s="186"/>
      <c r="E29" s="186"/>
      <c r="F29" s="186"/>
      <c r="G29" s="186">
        <f t="shared" si="28"/>
        <v>0</v>
      </c>
      <c r="H29" s="180"/>
      <c r="I29" s="207"/>
      <c r="J29" s="243"/>
      <c r="K29" s="244"/>
      <c r="L29" s="245"/>
      <c r="M29" s="246"/>
      <c r="N29" s="247"/>
      <c r="O29" s="247"/>
      <c r="P29" s="248"/>
      <c r="Q29" s="186">
        <f t="shared" ref="Q29:Q33" si="95">SUM(N29:P29)</f>
        <v>0</v>
      </c>
      <c r="R29" s="180"/>
      <c r="S29" s="180"/>
      <c r="T29" s="248"/>
      <c r="U29" s="248"/>
      <c r="V29" s="248"/>
      <c r="W29" s="186">
        <f t="shared" ref="W29:W33" si="96">SUM(T29:V29)</f>
        <v>0</v>
      </c>
      <c r="X29" s="180"/>
      <c r="Y29" s="179"/>
      <c r="Z29" s="248"/>
      <c r="AA29" s="187"/>
      <c r="AB29" s="248"/>
      <c r="AC29" s="187"/>
      <c r="AD29" s="248"/>
      <c r="AE29" s="187"/>
      <c r="AF29" s="186">
        <f t="shared" si="22"/>
        <v>0</v>
      </c>
      <c r="AG29" s="264"/>
      <c r="AH29" s="180"/>
      <c r="AI29" s="180"/>
      <c r="AJ29" s="180"/>
      <c r="AK29" s="179"/>
      <c r="AL29" s="233">
        <f>BI29</f>
        <v>0</v>
      </c>
      <c r="AM29" s="225">
        <f t="shared" ref="AM29:AM33" si="97">BJ29</f>
        <v>0</v>
      </c>
      <c r="AN29" s="234">
        <f t="shared" ref="AN29:AN33" si="98">BK29</f>
        <v>0</v>
      </c>
      <c r="AO29" s="185">
        <f t="shared" ref="AO29:AO33" si="99">BL29</f>
        <v>0</v>
      </c>
      <c r="AP29" s="185">
        <f t="shared" ref="AP29:AP33" si="100">BM29</f>
        <v>0</v>
      </c>
      <c r="AQ29" s="186">
        <f t="shared" ref="AQ29:AQ33" si="101">BN29</f>
        <v>0</v>
      </c>
      <c r="AR29" s="186">
        <f t="shared" ref="AR29:AR33" si="102">SUM(AO29:AQ29)</f>
        <v>0</v>
      </c>
      <c r="AS29" s="180"/>
      <c r="AT29" s="180"/>
      <c r="AU29" s="186">
        <f>D29+Z29+AO29</f>
        <v>0</v>
      </c>
      <c r="AV29" s="187"/>
      <c r="AW29" s="185">
        <f>E29+AB29++AP29</f>
        <v>0</v>
      </c>
      <c r="AX29" s="187"/>
      <c r="AY29" s="186">
        <f>F29+AD29+AQ29</f>
        <v>0</v>
      </c>
      <c r="AZ29" s="187"/>
      <c r="BA29" s="186">
        <f t="shared" ref="BA29:BA33" si="103">SUM(AU29:AY29)</f>
        <v>0</v>
      </c>
      <c r="BB29" s="187"/>
      <c r="BC29" s="180"/>
      <c r="BD29" s="180"/>
      <c r="BE29" s="180"/>
      <c r="BF29" s="180"/>
      <c r="BI29" s="244"/>
      <c r="BJ29" s="245"/>
      <c r="BK29" s="246"/>
      <c r="BL29" s="247"/>
      <c r="BM29" s="247"/>
      <c r="BN29" s="248"/>
      <c r="BO29" s="186">
        <f t="shared" ref="BO29:BO33" si="104">SUM(BL29:BN29)</f>
        <v>0</v>
      </c>
      <c r="BP29" s="180"/>
      <c r="BR29" s="186">
        <f t="shared" ref="BR29:BT33" si="105">D29+N29+BL29</f>
        <v>0</v>
      </c>
      <c r="BS29" s="185">
        <f t="shared" si="105"/>
        <v>0</v>
      </c>
      <c r="BT29" s="186">
        <f t="shared" si="105"/>
        <v>0</v>
      </c>
      <c r="BU29" s="186">
        <f t="shared" ref="BU29:BU33" si="106">SUM(BR29:BT29)</f>
        <v>0</v>
      </c>
      <c r="BV29" s="180"/>
      <c r="BX29" s="186">
        <f>D29+Z29+BL29</f>
        <v>0</v>
      </c>
      <c r="BY29" s="187"/>
      <c r="BZ29" s="186">
        <f>E29+O29+BM29</f>
        <v>0</v>
      </c>
      <c r="CA29" s="187"/>
      <c r="CB29" s="186">
        <f>F29+AD29+BN29</f>
        <v>0</v>
      </c>
      <c r="CC29" s="187"/>
      <c r="CD29" s="186">
        <f>BX29+BZ29+CB29</f>
        <v>0</v>
      </c>
      <c r="CE29" s="187"/>
      <c r="CF29" s="180"/>
    </row>
    <row r="30" spans="1:84" x14ac:dyDescent="0.35">
      <c r="B30" s="201" t="s">
        <v>191</v>
      </c>
      <c r="C30" s="180"/>
      <c r="D30" s="186"/>
      <c r="E30" s="186"/>
      <c r="F30" s="186"/>
      <c r="G30" s="186">
        <f t="shared" si="28"/>
        <v>0</v>
      </c>
      <c r="H30" s="180"/>
      <c r="I30" s="207"/>
      <c r="J30" s="243"/>
      <c r="K30" s="244"/>
      <c r="L30" s="245"/>
      <c r="M30" s="246"/>
      <c r="N30" s="247"/>
      <c r="O30" s="247"/>
      <c r="P30" s="248"/>
      <c r="Q30" s="186">
        <f t="shared" si="95"/>
        <v>0</v>
      </c>
      <c r="R30" s="180"/>
      <c r="S30" s="180"/>
      <c r="T30" s="248"/>
      <c r="U30" s="248"/>
      <c r="V30" s="248"/>
      <c r="W30" s="186">
        <f t="shared" si="96"/>
        <v>0</v>
      </c>
      <c r="X30" s="180"/>
      <c r="Y30" s="179"/>
      <c r="Z30" s="248"/>
      <c r="AA30" s="187"/>
      <c r="AB30" s="248"/>
      <c r="AC30" s="187"/>
      <c r="AD30" s="248"/>
      <c r="AE30" s="187"/>
      <c r="AF30" s="186">
        <f t="shared" si="22"/>
        <v>0</v>
      </c>
      <c r="AG30" s="264"/>
      <c r="AH30" s="180"/>
      <c r="AI30" s="180"/>
      <c r="AJ30" s="180"/>
      <c r="AK30" s="179"/>
      <c r="AL30" s="233">
        <f t="shared" ref="AL30:AL33" si="107">BI30</f>
        <v>0</v>
      </c>
      <c r="AM30" s="225">
        <f t="shared" si="97"/>
        <v>0</v>
      </c>
      <c r="AN30" s="234">
        <f t="shared" si="98"/>
        <v>0</v>
      </c>
      <c r="AO30" s="185">
        <f t="shared" si="99"/>
        <v>0</v>
      </c>
      <c r="AP30" s="185">
        <f t="shared" si="100"/>
        <v>0</v>
      </c>
      <c r="AQ30" s="186">
        <f t="shared" si="101"/>
        <v>0</v>
      </c>
      <c r="AR30" s="186">
        <f t="shared" si="102"/>
        <v>0</v>
      </c>
      <c r="AS30" s="180"/>
      <c r="AT30" s="180"/>
      <c r="AU30" s="186">
        <f>D30+Z30+AO30</f>
        <v>0</v>
      </c>
      <c r="AV30" s="187"/>
      <c r="AW30" s="185">
        <f>E30+AB30++AP30</f>
        <v>0</v>
      </c>
      <c r="AX30" s="187"/>
      <c r="AY30" s="186">
        <f>F30+AD30+AQ30</f>
        <v>0</v>
      </c>
      <c r="AZ30" s="187"/>
      <c r="BA30" s="186">
        <f t="shared" si="103"/>
        <v>0</v>
      </c>
      <c r="BB30" s="187"/>
      <c r="BC30" s="180"/>
      <c r="BD30" s="180"/>
      <c r="BE30" s="180"/>
      <c r="BF30" s="180"/>
      <c r="BI30" s="244"/>
      <c r="BJ30" s="245"/>
      <c r="BK30" s="246"/>
      <c r="BL30" s="247"/>
      <c r="BM30" s="247"/>
      <c r="BN30" s="248"/>
      <c r="BO30" s="186">
        <f t="shared" si="104"/>
        <v>0</v>
      </c>
      <c r="BP30" s="180"/>
      <c r="BR30" s="186">
        <f t="shared" si="105"/>
        <v>0</v>
      </c>
      <c r="BS30" s="185">
        <f t="shared" si="105"/>
        <v>0</v>
      </c>
      <c r="BT30" s="186">
        <f t="shared" si="105"/>
        <v>0</v>
      </c>
      <c r="BU30" s="186">
        <f t="shared" si="106"/>
        <v>0</v>
      </c>
      <c r="BV30" s="180"/>
      <c r="BX30" s="186">
        <f>D30+Z30+BL30</f>
        <v>0</v>
      </c>
      <c r="BY30" s="187"/>
      <c r="BZ30" s="186">
        <f>E30+O30+BM30</f>
        <v>0</v>
      </c>
      <c r="CA30" s="187"/>
      <c r="CB30" s="186">
        <f>F30+AD30+BN30</f>
        <v>0</v>
      </c>
      <c r="CC30" s="187"/>
      <c r="CD30" s="186">
        <f t="shared" ref="CD30:CD33" si="108">BX30+BZ30+CB30</f>
        <v>0</v>
      </c>
      <c r="CE30" s="187"/>
      <c r="CF30" s="180"/>
    </row>
    <row r="31" spans="1:84" x14ac:dyDescent="0.35">
      <c r="B31" s="201" t="s">
        <v>191</v>
      </c>
      <c r="C31" s="180"/>
      <c r="D31" s="186"/>
      <c r="E31" s="186"/>
      <c r="F31" s="186"/>
      <c r="G31" s="186">
        <f t="shared" si="28"/>
        <v>0</v>
      </c>
      <c r="H31" s="180"/>
      <c r="I31" s="207"/>
      <c r="J31" s="243"/>
      <c r="K31" s="244"/>
      <c r="L31" s="245"/>
      <c r="M31" s="246"/>
      <c r="N31" s="247"/>
      <c r="O31" s="247"/>
      <c r="P31" s="248"/>
      <c r="Q31" s="186">
        <f t="shared" si="95"/>
        <v>0</v>
      </c>
      <c r="R31" s="180"/>
      <c r="S31" s="180"/>
      <c r="T31" s="248"/>
      <c r="U31" s="248"/>
      <c r="V31" s="248"/>
      <c r="W31" s="186">
        <f t="shared" si="96"/>
        <v>0</v>
      </c>
      <c r="X31" s="180"/>
      <c r="Y31" s="179"/>
      <c r="Z31" s="248"/>
      <c r="AA31" s="187"/>
      <c r="AB31" s="248"/>
      <c r="AC31" s="187"/>
      <c r="AD31" s="248"/>
      <c r="AE31" s="187"/>
      <c r="AF31" s="186">
        <f t="shared" si="22"/>
        <v>0</v>
      </c>
      <c r="AG31" s="264"/>
      <c r="AH31" s="180"/>
      <c r="AI31" s="180"/>
      <c r="AJ31" s="180"/>
      <c r="AK31" s="179"/>
      <c r="AL31" s="233">
        <f t="shared" si="107"/>
        <v>0</v>
      </c>
      <c r="AM31" s="225">
        <f t="shared" si="97"/>
        <v>0</v>
      </c>
      <c r="AN31" s="234">
        <f t="shared" si="98"/>
        <v>0</v>
      </c>
      <c r="AO31" s="185">
        <f t="shared" si="99"/>
        <v>0</v>
      </c>
      <c r="AP31" s="185">
        <f t="shared" si="100"/>
        <v>0</v>
      </c>
      <c r="AQ31" s="186">
        <f t="shared" si="101"/>
        <v>0</v>
      </c>
      <c r="AR31" s="186">
        <f t="shared" si="102"/>
        <v>0</v>
      </c>
      <c r="AS31" s="180"/>
      <c r="AT31" s="180"/>
      <c r="AU31" s="186">
        <f>D31+Z31+AO31</f>
        <v>0</v>
      </c>
      <c r="AV31" s="187"/>
      <c r="AW31" s="185">
        <f>E31+AB31++AP31</f>
        <v>0</v>
      </c>
      <c r="AX31" s="187"/>
      <c r="AY31" s="186">
        <f>F31+AD31+AQ31</f>
        <v>0</v>
      </c>
      <c r="AZ31" s="187"/>
      <c r="BA31" s="186">
        <f t="shared" si="103"/>
        <v>0</v>
      </c>
      <c r="BB31" s="187"/>
      <c r="BC31" s="180"/>
      <c r="BD31" s="180"/>
      <c r="BE31" s="180"/>
      <c r="BF31" s="180"/>
      <c r="BI31" s="244"/>
      <c r="BJ31" s="245"/>
      <c r="BK31" s="246"/>
      <c r="BL31" s="247"/>
      <c r="BM31" s="247"/>
      <c r="BN31" s="248"/>
      <c r="BO31" s="186">
        <f t="shared" si="104"/>
        <v>0</v>
      </c>
      <c r="BP31" s="180"/>
      <c r="BR31" s="186">
        <f t="shared" si="105"/>
        <v>0</v>
      </c>
      <c r="BS31" s="185">
        <f t="shared" si="105"/>
        <v>0</v>
      </c>
      <c r="BT31" s="186">
        <f t="shared" si="105"/>
        <v>0</v>
      </c>
      <c r="BU31" s="186">
        <f t="shared" si="106"/>
        <v>0</v>
      </c>
      <c r="BV31" s="180"/>
      <c r="BX31" s="186">
        <f>D31+Z31+BL31</f>
        <v>0</v>
      </c>
      <c r="BY31" s="187"/>
      <c r="BZ31" s="186">
        <f>E31+O31+BM31</f>
        <v>0</v>
      </c>
      <c r="CA31" s="187"/>
      <c r="CB31" s="186">
        <f>F31+AD31+BN31</f>
        <v>0</v>
      </c>
      <c r="CC31" s="187"/>
      <c r="CD31" s="186">
        <f t="shared" si="108"/>
        <v>0</v>
      </c>
      <c r="CE31" s="187"/>
      <c r="CF31" s="180"/>
    </row>
    <row r="32" spans="1:84" x14ac:dyDescent="0.35">
      <c r="B32" s="201" t="s">
        <v>191</v>
      </c>
      <c r="C32" s="180"/>
      <c r="D32" s="186"/>
      <c r="E32" s="186"/>
      <c r="F32" s="186"/>
      <c r="G32" s="186">
        <f t="shared" si="28"/>
        <v>0</v>
      </c>
      <c r="H32" s="180"/>
      <c r="I32" s="207"/>
      <c r="J32" s="243"/>
      <c r="K32" s="244"/>
      <c r="L32" s="245"/>
      <c r="M32" s="246"/>
      <c r="N32" s="247"/>
      <c r="O32" s="247"/>
      <c r="P32" s="248"/>
      <c r="Q32" s="186">
        <f t="shared" si="95"/>
        <v>0</v>
      </c>
      <c r="R32" s="180"/>
      <c r="S32" s="180"/>
      <c r="T32" s="248"/>
      <c r="U32" s="248"/>
      <c r="V32" s="248"/>
      <c r="W32" s="186">
        <f t="shared" si="96"/>
        <v>0</v>
      </c>
      <c r="X32" s="180"/>
      <c r="Y32" s="179"/>
      <c r="Z32" s="248"/>
      <c r="AA32" s="187"/>
      <c r="AB32" s="248"/>
      <c r="AC32" s="187"/>
      <c r="AD32" s="248"/>
      <c r="AE32" s="187"/>
      <c r="AF32" s="186">
        <f t="shared" si="22"/>
        <v>0</v>
      </c>
      <c r="AG32" s="264"/>
      <c r="AH32" s="180"/>
      <c r="AI32" s="180"/>
      <c r="AJ32" s="180"/>
      <c r="AK32" s="179"/>
      <c r="AL32" s="233">
        <f t="shared" si="107"/>
        <v>0</v>
      </c>
      <c r="AM32" s="225">
        <f t="shared" si="97"/>
        <v>0</v>
      </c>
      <c r="AN32" s="234">
        <f t="shared" si="98"/>
        <v>0</v>
      </c>
      <c r="AO32" s="185">
        <f t="shared" si="99"/>
        <v>0</v>
      </c>
      <c r="AP32" s="185">
        <f t="shared" si="100"/>
        <v>0</v>
      </c>
      <c r="AQ32" s="186">
        <f t="shared" si="101"/>
        <v>0</v>
      </c>
      <c r="AR32" s="186">
        <f t="shared" si="102"/>
        <v>0</v>
      </c>
      <c r="AS32" s="180"/>
      <c r="AT32" s="180"/>
      <c r="AU32" s="186">
        <f>D32+Z32+AO32</f>
        <v>0</v>
      </c>
      <c r="AV32" s="187"/>
      <c r="AW32" s="185">
        <f>E32+AB32++AP32</f>
        <v>0</v>
      </c>
      <c r="AX32" s="187"/>
      <c r="AY32" s="186">
        <f>F32+AD32+AQ32</f>
        <v>0</v>
      </c>
      <c r="AZ32" s="187"/>
      <c r="BA32" s="186">
        <f t="shared" si="103"/>
        <v>0</v>
      </c>
      <c r="BB32" s="187"/>
      <c r="BC32" s="180"/>
      <c r="BD32" s="180"/>
      <c r="BE32" s="180"/>
      <c r="BF32" s="180"/>
      <c r="BI32" s="244"/>
      <c r="BJ32" s="245"/>
      <c r="BK32" s="246"/>
      <c r="BL32" s="247"/>
      <c r="BM32" s="247"/>
      <c r="BN32" s="248"/>
      <c r="BO32" s="186">
        <f t="shared" si="104"/>
        <v>0</v>
      </c>
      <c r="BP32" s="180"/>
      <c r="BR32" s="186">
        <f t="shared" si="105"/>
        <v>0</v>
      </c>
      <c r="BS32" s="185">
        <f t="shared" si="105"/>
        <v>0</v>
      </c>
      <c r="BT32" s="186">
        <f t="shared" si="105"/>
        <v>0</v>
      </c>
      <c r="BU32" s="186">
        <f t="shared" si="106"/>
        <v>0</v>
      </c>
      <c r="BV32" s="180"/>
      <c r="BX32" s="186">
        <f>D32+Z32+BL32</f>
        <v>0</v>
      </c>
      <c r="BY32" s="187"/>
      <c r="BZ32" s="186">
        <f>E32+O32+BM32</f>
        <v>0</v>
      </c>
      <c r="CA32" s="187"/>
      <c r="CB32" s="186">
        <f>F32+AD32+BN32</f>
        <v>0</v>
      </c>
      <c r="CC32" s="187"/>
      <c r="CD32" s="186">
        <f t="shared" si="108"/>
        <v>0</v>
      </c>
      <c r="CE32" s="187"/>
      <c r="CF32" s="180"/>
    </row>
    <row r="33" spans="1:84" x14ac:dyDescent="0.35">
      <c r="B33" s="201" t="s">
        <v>191</v>
      </c>
      <c r="C33" s="180"/>
      <c r="D33" s="186"/>
      <c r="E33" s="186"/>
      <c r="F33" s="186"/>
      <c r="G33" s="186">
        <f t="shared" si="28"/>
        <v>0</v>
      </c>
      <c r="H33" s="180"/>
      <c r="I33" s="207"/>
      <c r="J33" s="243"/>
      <c r="K33" s="244"/>
      <c r="L33" s="245"/>
      <c r="M33" s="246"/>
      <c r="N33" s="247"/>
      <c r="O33" s="247"/>
      <c r="P33" s="248"/>
      <c r="Q33" s="186">
        <f t="shared" si="95"/>
        <v>0</v>
      </c>
      <c r="R33" s="180"/>
      <c r="S33" s="180"/>
      <c r="T33" s="248"/>
      <c r="U33" s="248"/>
      <c r="V33" s="248"/>
      <c r="W33" s="186">
        <f t="shared" si="96"/>
        <v>0</v>
      </c>
      <c r="X33" s="180"/>
      <c r="Y33" s="179"/>
      <c r="Z33" s="248"/>
      <c r="AA33" s="187"/>
      <c r="AB33" s="248"/>
      <c r="AC33" s="187"/>
      <c r="AD33" s="248"/>
      <c r="AE33" s="187"/>
      <c r="AF33" s="186">
        <f t="shared" si="22"/>
        <v>0</v>
      </c>
      <c r="AG33" s="264"/>
      <c r="AH33" s="180"/>
      <c r="AI33" s="180"/>
      <c r="AJ33" s="180"/>
      <c r="AK33" s="179"/>
      <c r="AL33" s="233">
        <f t="shared" si="107"/>
        <v>0</v>
      </c>
      <c r="AM33" s="225">
        <f t="shared" si="97"/>
        <v>0</v>
      </c>
      <c r="AN33" s="234">
        <f t="shared" si="98"/>
        <v>0</v>
      </c>
      <c r="AO33" s="185">
        <f t="shared" si="99"/>
        <v>0</v>
      </c>
      <c r="AP33" s="185">
        <f t="shared" si="100"/>
        <v>0</v>
      </c>
      <c r="AQ33" s="186">
        <f t="shared" si="101"/>
        <v>0</v>
      </c>
      <c r="AR33" s="186">
        <f t="shared" si="102"/>
        <v>0</v>
      </c>
      <c r="AS33" s="180"/>
      <c r="AT33" s="180"/>
      <c r="AU33" s="186">
        <f>D33+Z33+AO33</f>
        <v>0</v>
      </c>
      <c r="AV33" s="187"/>
      <c r="AW33" s="185">
        <f>E33+AB33++AP33</f>
        <v>0</v>
      </c>
      <c r="AX33" s="187"/>
      <c r="AY33" s="186">
        <f>F33+AD33+AQ33</f>
        <v>0</v>
      </c>
      <c r="AZ33" s="187"/>
      <c r="BA33" s="186">
        <f t="shared" si="103"/>
        <v>0</v>
      </c>
      <c r="BB33" s="187"/>
      <c r="BC33" s="180"/>
      <c r="BD33" s="180"/>
      <c r="BE33" s="180"/>
      <c r="BF33" s="180"/>
      <c r="BI33" s="244"/>
      <c r="BJ33" s="245"/>
      <c r="BK33" s="246"/>
      <c r="BL33" s="247"/>
      <c r="BM33" s="247"/>
      <c r="BN33" s="248"/>
      <c r="BO33" s="186">
        <f t="shared" si="104"/>
        <v>0</v>
      </c>
      <c r="BP33" s="180"/>
      <c r="BR33" s="186">
        <f t="shared" si="105"/>
        <v>0</v>
      </c>
      <c r="BS33" s="185">
        <f t="shared" si="105"/>
        <v>0</v>
      </c>
      <c r="BT33" s="186">
        <f t="shared" si="105"/>
        <v>0</v>
      </c>
      <c r="BU33" s="186">
        <f t="shared" si="106"/>
        <v>0</v>
      </c>
      <c r="BV33" s="180"/>
      <c r="BX33" s="186">
        <f>D33+Z33+BL33</f>
        <v>0</v>
      </c>
      <c r="BY33" s="187"/>
      <c r="BZ33" s="186">
        <f>E33+O33+BM33</f>
        <v>0</v>
      </c>
      <c r="CA33" s="187"/>
      <c r="CB33" s="186">
        <f>F33+AD33+BN33</f>
        <v>0</v>
      </c>
      <c r="CC33" s="187"/>
      <c r="CD33" s="186">
        <f t="shared" si="108"/>
        <v>0</v>
      </c>
      <c r="CE33" s="187"/>
      <c r="CF33" s="180"/>
    </row>
    <row r="34" spans="1:84" s="79" customFormat="1" x14ac:dyDescent="0.35">
      <c r="A34" s="190">
        <v>1.5</v>
      </c>
      <c r="B34" s="200" t="s">
        <v>169</v>
      </c>
      <c r="C34" s="179"/>
      <c r="D34" s="184">
        <v>0</v>
      </c>
      <c r="E34" s="179">
        <v>0</v>
      </c>
      <c r="F34" s="179">
        <v>0</v>
      </c>
      <c r="G34" s="179">
        <f t="shared" ref="G34" si="109">SUM(G35:G39)</f>
        <v>0</v>
      </c>
      <c r="H34" s="179"/>
      <c r="I34" s="206"/>
      <c r="J34" s="199"/>
      <c r="K34" s="232"/>
      <c r="L34" s="224"/>
      <c r="M34" s="217"/>
      <c r="N34" s="179">
        <f t="shared" ref="N34:AD34" si="110">SUM(N35:N39)</f>
        <v>0</v>
      </c>
      <c r="O34" s="179">
        <f t="shared" si="110"/>
        <v>0</v>
      </c>
      <c r="P34" s="179">
        <f t="shared" si="110"/>
        <v>0</v>
      </c>
      <c r="Q34" s="179">
        <f t="shared" si="110"/>
        <v>0</v>
      </c>
      <c r="R34" s="179"/>
      <c r="S34" s="179"/>
      <c r="T34" s="184">
        <f t="shared" si="110"/>
        <v>0</v>
      </c>
      <c r="U34" s="179">
        <f t="shared" si="110"/>
        <v>0</v>
      </c>
      <c r="V34" s="179">
        <f t="shared" si="110"/>
        <v>0</v>
      </c>
      <c r="W34" s="179">
        <f t="shared" si="110"/>
        <v>0</v>
      </c>
      <c r="X34" s="179"/>
      <c r="Y34" s="179"/>
      <c r="Z34" s="184">
        <f t="shared" si="110"/>
        <v>0</v>
      </c>
      <c r="AA34" s="179"/>
      <c r="AB34" s="179">
        <f t="shared" si="110"/>
        <v>0</v>
      </c>
      <c r="AC34" s="179"/>
      <c r="AD34" s="179">
        <f t="shared" si="110"/>
        <v>0</v>
      </c>
      <c r="AE34" s="179"/>
      <c r="AF34" s="179">
        <f t="shared" si="22"/>
        <v>0</v>
      </c>
      <c r="AG34" s="206"/>
      <c r="AH34" s="179"/>
      <c r="AI34" s="179"/>
      <c r="AJ34" s="179"/>
      <c r="AK34" s="179"/>
      <c r="AL34" s="232"/>
      <c r="AM34" s="224"/>
      <c r="AN34" s="217"/>
      <c r="AO34" s="179">
        <f t="shared" ref="AO34:AR34" si="111">SUM(AO35:AO39)</f>
        <v>0</v>
      </c>
      <c r="AP34" s="179">
        <f t="shared" si="111"/>
        <v>0</v>
      </c>
      <c r="AQ34" s="179">
        <f t="shared" si="111"/>
        <v>0</v>
      </c>
      <c r="AR34" s="179">
        <f t="shared" si="111"/>
        <v>0</v>
      </c>
      <c r="AS34" s="179"/>
      <c r="AT34" s="179"/>
      <c r="AU34" s="179">
        <f>SUM(AU35:AU39)</f>
        <v>0</v>
      </c>
      <c r="AV34" s="179"/>
      <c r="AW34" s="179">
        <f>SUM(AW35:AW39)</f>
        <v>0</v>
      </c>
      <c r="AX34" s="179"/>
      <c r="AY34" s="179">
        <f>SUM(AY35:AY39)</f>
        <v>0</v>
      </c>
      <c r="AZ34" s="179"/>
      <c r="BA34" s="179">
        <f t="shared" ref="BA34" si="112">SUM(BA35:BA39)</f>
        <v>0</v>
      </c>
      <c r="BB34" s="179"/>
      <c r="BC34" s="179"/>
      <c r="BD34" s="179"/>
      <c r="BE34" s="179"/>
      <c r="BF34" s="179"/>
      <c r="BG34" s="78"/>
      <c r="BH34" s="78"/>
      <c r="BI34" s="232"/>
      <c r="BJ34" s="224"/>
      <c r="BK34" s="217"/>
      <c r="BL34" s="179">
        <f t="shared" ref="BL34:BO34" si="113">SUM(BL35:BL39)</f>
        <v>0</v>
      </c>
      <c r="BM34" s="179">
        <f t="shared" si="113"/>
        <v>0</v>
      </c>
      <c r="BN34" s="179">
        <f t="shared" si="113"/>
        <v>0</v>
      </c>
      <c r="BO34" s="179">
        <f t="shared" si="113"/>
        <v>0</v>
      </c>
      <c r="BP34" s="179"/>
      <c r="BQ34" s="78"/>
      <c r="BR34" s="179">
        <f>SUM(BR35:BR39)</f>
        <v>0</v>
      </c>
      <c r="BS34" s="179">
        <f>SUM(BS35:BS39)</f>
        <v>0</v>
      </c>
      <c r="BT34" s="179">
        <f>SUM(BT35:BT39)</f>
        <v>0</v>
      </c>
      <c r="BU34" s="179">
        <f t="shared" ref="BU34" si="114">SUM(BU35:BU39)</f>
        <v>0</v>
      </c>
      <c r="BV34" s="179"/>
      <c r="BW34" s="78"/>
      <c r="BX34" s="184">
        <f>SUM(BX35:BX39)</f>
        <v>0</v>
      </c>
      <c r="BY34" s="179"/>
      <c r="BZ34" s="179">
        <f>SUM(BZ35:BZ39)</f>
        <v>0</v>
      </c>
      <c r="CA34" s="179"/>
      <c r="CB34" s="179">
        <f>SUM(CB35:CB39)</f>
        <v>0</v>
      </c>
      <c r="CC34" s="179"/>
      <c r="CD34" s="179">
        <f t="shared" ref="CD34" si="115">SUM(CD35:CD39)</f>
        <v>0</v>
      </c>
      <c r="CE34" s="179"/>
      <c r="CF34" s="179"/>
    </row>
    <row r="35" spans="1:84" x14ac:dyDescent="0.35">
      <c r="B35" s="201" t="s">
        <v>191</v>
      </c>
      <c r="C35" s="180"/>
      <c r="D35" s="186"/>
      <c r="E35" s="186"/>
      <c r="F35" s="186"/>
      <c r="G35" s="186">
        <f t="shared" ref="G35:G39" si="116">SUM(D35:F35)</f>
        <v>0</v>
      </c>
      <c r="H35" s="180"/>
      <c r="I35" s="207"/>
      <c r="J35" s="243"/>
      <c r="K35" s="244"/>
      <c r="L35" s="245"/>
      <c r="M35" s="246"/>
      <c r="N35" s="247"/>
      <c r="O35" s="247"/>
      <c r="P35" s="248"/>
      <c r="Q35" s="186">
        <f t="shared" ref="Q35:Q39" si="117">SUM(N35:P35)</f>
        <v>0</v>
      </c>
      <c r="R35" s="180"/>
      <c r="S35" s="180"/>
      <c r="T35" s="248"/>
      <c r="U35" s="248"/>
      <c r="V35" s="248"/>
      <c r="W35" s="186">
        <f t="shared" ref="W35:W39" si="118">SUM(T35:V35)</f>
        <v>0</v>
      </c>
      <c r="X35" s="180"/>
      <c r="Y35" s="179"/>
      <c r="Z35" s="248"/>
      <c r="AA35" s="187"/>
      <c r="AB35" s="248"/>
      <c r="AC35" s="187"/>
      <c r="AD35" s="248"/>
      <c r="AE35" s="187"/>
      <c r="AF35" s="186">
        <f t="shared" si="22"/>
        <v>0</v>
      </c>
      <c r="AG35" s="264"/>
      <c r="AH35" s="180"/>
      <c r="AI35" s="180"/>
      <c r="AJ35" s="180"/>
      <c r="AK35" s="179"/>
      <c r="AL35" s="233">
        <f>BI35</f>
        <v>0</v>
      </c>
      <c r="AM35" s="225">
        <f t="shared" ref="AM35:AM39" si="119">BJ35</f>
        <v>0</v>
      </c>
      <c r="AN35" s="234">
        <f t="shared" ref="AN35:AN39" si="120">BK35</f>
        <v>0</v>
      </c>
      <c r="AO35" s="185">
        <f t="shared" ref="AO35:AO39" si="121">BL35</f>
        <v>0</v>
      </c>
      <c r="AP35" s="185">
        <f t="shared" ref="AP35:AP39" si="122">BM35</f>
        <v>0</v>
      </c>
      <c r="AQ35" s="186">
        <f t="shared" ref="AQ35:AQ39" si="123">BN35</f>
        <v>0</v>
      </c>
      <c r="AR35" s="186">
        <f t="shared" ref="AR35:AR39" si="124">SUM(AO35:AQ35)</f>
        <v>0</v>
      </c>
      <c r="AS35" s="180"/>
      <c r="AT35" s="180"/>
      <c r="AU35" s="186">
        <f>D35+Z35+AO35</f>
        <v>0</v>
      </c>
      <c r="AV35" s="187"/>
      <c r="AW35" s="185">
        <f>E35+AB35++AP35</f>
        <v>0</v>
      </c>
      <c r="AX35" s="187"/>
      <c r="AY35" s="186">
        <f>F35+AD35+AQ35</f>
        <v>0</v>
      </c>
      <c r="AZ35" s="187"/>
      <c r="BA35" s="186">
        <f t="shared" ref="BA35:BA39" si="125">SUM(AU35:AY35)</f>
        <v>0</v>
      </c>
      <c r="BB35" s="187"/>
      <c r="BC35" s="180"/>
      <c r="BD35" s="180"/>
      <c r="BE35" s="180"/>
      <c r="BF35" s="180"/>
      <c r="BI35" s="244"/>
      <c r="BJ35" s="245"/>
      <c r="BK35" s="246"/>
      <c r="BL35" s="247"/>
      <c r="BM35" s="247"/>
      <c r="BN35" s="248"/>
      <c r="BO35" s="186">
        <f t="shared" ref="BO35:BO39" si="126">SUM(BL35:BN35)</f>
        <v>0</v>
      </c>
      <c r="BP35" s="180"/>
      <c r="BR35" s="186">
        <f t="shared" ref="BR35:BT39" si="127">D35+N35+BL35</f>
        <v>0</v>
      </c>
      <c r="BS35" s="185">
        <f t="shared" si="127"/>
        <v>0</v>
      </c>
      <c r="BT35" s="186">
        <f t="shared" si="127"/>
        <v>0</v>
      </c>
      <c r="BU35" s="186">
        <f t="shared" ref="BU35:BU39" si="128">SUM(BR35:BT35)</f>
        <v>0</v>
      </c>
      <c r="BV35" s="180"/>
      <c r="BX35" s="186">
        <f>D35+Z35+BL35</f>
        <v>0</v>
      </c>
      <c r="BY35" s="187"/>
      <c r="BZ35" s="186">
        <f>E35+O35+BM35</f>
        <v>0</v>
      </c>
      <c r="CA35" s="187"/>
      <c r="CB35" s="186">
        <f>F35+AD35+BN35</f>
        <v>0</v>
      </c>
      <c r="CC35" s="187"/>
      <c r="CD35" s="186">
        <f>BX35+BZ35+CB35</f>
        <v>0</v>
      </c>
      <c r="CE35" s="187"/>
      <c r="CF35" s="180"/>
    </row>
    <row r="36" spans="1:84" x14ac:dyDescent="0.35">
      <c r="B36" s="201" t="s">
        <v>191</v>
      </c>
      <c r="C36" s="180"/>
      <c r="D36" s="186"/>
      <c r="E36" s="186"/>
      <c r="F36" s="186"/>
      <c r="G36" s="186">
        <f t="shared" si="116"/>
        <v>0</v>
      </c>
      <c r="H36" s="180"/>
      <c r="I36" s="207"/>
      <c r="J36" s="243"/>
      <c r="K36" s="244"/>
      <c r="L36" s="245"/>
      <c r="M36" s="246"/>
      <c r="N36" s="247"/>
      <c r="O36" s="247"/>
      <c r="P36" s="248"/>
      <c r="Q36" s="186">
        <f t="shared" si="117"/>
        <v>0</v>
      </c>
      <c r="R36" s="180"/>
      <c r="S36" s="180"/>
      <c r="T36" s="248"/>
      <c r="U36" s="248"/>
      <c r="V36" s="248"/>
      <c r="W36" s="186">
        <f t="shared" si="118"/>
        <v>0</v>
      </c>
      <c r="X36" s="180"/>
      <c r="Y36" s="179"/>
      <c r="Z36" s="248"/>
      <c r="AA36" s="187"/>
      <c r="AB36" s="248"/>
      <c r="AC36" s="187"/>
      <c r="AD36" s="248"/>
      <c r="AE36" s="187"/>
      <c r="AF36" s="186">
        <f t="shared" si="22"/>
        <v>0</v>
      </c>
      <c r="AG36" s="264"/>
      <c r="AH36" s="180"/>
      <c r="AI36" s="180"/>
      <c r="AJ36" s="180"/>
      <c r="AK36" s="179"/>
      <c r="AL36" s="233">
        <f t="shared" ref="AL36:AL39" si="129">BI36</f>
        <v>0</v>
      </c>
      <c r="AM36" s="225">
        <f t="shared" si="119"/>
        <v>0</v>
      </c>
      <c r="AN36" s="234">
        <f t="shared" si="120"/>
        <v>0</v>
      </c>
      <c r="AO36" s="185">
        <f t="shared" si="121"/>
        <v>0</v>
      </c>
      <c r="AP36" s="185">
        <f t="shared" si="122"/>
        <v>0</v>
      </c>
      <c r="AQ36" s="186">
        <f t="shared" si="123"/>
        <v>0</v>
      </c>
      <c r="AR36" s="186">
        <f t="shared" si="124"/>
        <v>0</v>
      </c>
      <c r="AS36" s="180"/>
      <c r="AT36" s="180"/>
      <c r="AU36" s="186">
        <f>D36+Z36+AO36</f>
        <v>0</v>
      </c>
      <c r="AV36" s="187"/>
      <c r="AW36" s="185">
        <f>E36+AB36++AP36</f>
        <v>0</v>
      </c>
      <c r="AX36" s="187"/>
      <c r="AY36" s="186">
        <f>F36+AD36+AQ36</f>
        <v>0</v>
      </c>
      <c r="AZ36" s="187"/>
      <c r="BA36" s="186">
        <f t="shared" si="125"/>
        <v>0</v>
      </c>
      <c r="BB36" s="187"/>
      <c r="BC36" s="180"/>
      <c r="BD36" s="180"/>
      <c r="BE36" s="180"/>
      <c r="BF36" s="180"/>
      <c r="BI36" s="244"/>
      <c r="BJ36" s="245"/>
      <c r="BK36" s="246"/>
      <c r="BL36" s="247"/>
      <c r="BM36" s="247"/>
      <c r="BN36" s="248"/>
      <c r="BO36" s="186">
        <f t="shared" si="126"/>
        <v>0</v>
      </c>
      <c r="BP36" s="180"/>
      <c r="BR36" s="186">
        <f t="shared" si="127"/>
        <v>0</v>
      </c>
      <c r="BS36" s="185">
        <f t="shared" si="127"/>
        <v>0</v>
      </c>
      <c r="BT36" s="186">
        <f t="shared" si="127"/>
        <v>0</v>
      </c>
      <c r="BU36" s="186">
        <f t="shared" si="128"/>
        <v>0</v>
      </c>
      <c r="BV36" s="180"/>
      <c r="BX36" s="186">
        <f>D36+Z36+BL36</f>
        <v>0</v>
      </c>
      <c r="BY36" s="187"/>
      <c r="BZ36" s="186">
        <f>E36+O36+BM36</f>
        <v>0</v>
      </c>
      <c r="CA36" s="187"/>
      <c r="CB36" s="186">
        <f>F36+AD36+BN36</f>
        <v>0</v>
      </c>
      <c r="CC36" s="187"/>
      <c r="CD36" s="186">
        <f t="shared" ref="CD36:CD39" si="130">BX36+BZ36+CB36</f>
        <v>0</v>
      </c>
      <c r="CE36" s="187"/>
      <c r="CF36" s="180"/>
    </row>
    <row r="37" spans="1:84" x14ac:dyDescent="0.35">
      <c r="B37" s="201" t="s">
        <v>191</v>
      </c>
      <c r="C37" s="180"/>
      <c r="D37" s="186"/>
      <c r="E37" s="186"/>
      <c r="F37" s="186"/>
      <c r="G37" s="186">
        <f t="shared" si="116"/>
        <v>0</v>
      </c>
      <c r="H37" s="180"/>
      <c r="I37" s="207"/>
      <c r="J37" s="243"/>
      <c r="K37" s="244"/>
      <c r="L37" s="245"/>
      <c r="M37" s="246"/>
      <c r="N37" s="247"/>
      <c r="O37" s="247"/>
      <c r="P37" s="248"/>
      <c r="Q37" s="186">
        <f t="shared" si="117"/>
        <v>0</v>
      </c>
      <c r="R37" s="180"/>
      <c r="S37" s="180"/>
      <c r="T37" s="248"/>
      <c r="U37" s="248"/>
      <c r="V37" s="248"/>
      <c r="W37" s="186">
        <f t="shared" si="118"/>
        <v>0</v>
      </c>
      <c r="X37" s="180"/>
      <c r="Y37" s="179"/>
      <c r="Z37" s="248"/>
      <c r="AA37" s="187"/>
      <c r="AB37" s="248"/>
      <c r="AC37" s="187"/>
      <c r="AD37" s="248"/>
      <c r="AE37" s="187"/>
      <c r="AF37" s="186">
        <f t="shared" si="22"/>
        <v>0</v>
      </c>
      <c r="AG37" s="264"/>
      <c r="AH37" s="180"/>
      <c r="AI37" s="180"/>
      <c r="AJ37" s="180"/>
      <c r="AK37" s="179"/>
      <c r="AL37" s="233">
        <f t="shared" si="129"/>
        <v>0</v>
      </c>
      <c r="AM37" s="225">
        <f t="shared" si="119"/>
        <v>0</v>
      </c>
      <c r="AN37" s="234">
        <f t="shared" si="120"/>
        <v>0</v>
      </c>
      <c r="AO37" s="185">
        <f t="shared" si="121"/>
        <v>0</v>
      </c>
      <c r="AP37" s="185">
        <f t="shared" si="122"/>
        <v>0</v>
      </c>
      <c r="AQ37" s="186">
        <f t="shared" si="123"/>
        <v>0</v>
      </c>
      <c r="AR37" s="186">
        <f t="shared" si="124"/>
        <v>0</v>
      </c>
      <c r="AS37" s="180"/>
      <c r="AT37" s="180"/>
      <c r="AU37" s="186">
        <f>D37+Z37+AO37</f>
        <v>0</v>
      </c>
      <c r="AV37" s="187"/>
      <c r="AW37" s="185">
        <f>E37+AB37++AP37</f>
        <v>0</v>
      </c>
      <c r="AX37" s="187"/>
      <c r="AY37" s="186">
        <f>F37+AD37+AQ37</f>
        <v>0</v>
      </c>
      <c r="AZ37" s="187"/>
      <c r="BA37" s="186">
        <f t="shared" si="125"/>
        <v>0</v>
      </c>
      <c r="BB37" s="187"/>
      <c r="BC37" s="180"/>
      <c r="BD37" s="180"/>
      <c r="BE37" s="180"/>
      <c r="BF37" s="180"/>
      <c r="BI37" s="244"/>
      <c r="BJ37" s="245"/>
      <c r="BK37" s="246"/>
      <c r="BL37" s="247"/>
      <c r="BM37" s="247"/>
      <c r="BN37" s="248"/>
      <c r="BO37" s="186">
        <f t="shared" si="126"/>
        <v>0</v>
      </c>
      <c r="BP37" s="180"/>
      <c r="BR37" s="186">
        <f t="shared" si="127"/>
        <v>0</v>
      </c>
      <c r="BS37" s="185">
        <f t="shared" si="127"/>
        <v>0</v>
      </c>
      <c r="BT37" s="186">
        <f t="shared" si="127"/>
        <v>0</v>
      </c>
      <c r="BU37" s="186">
        <f t="shared" si="128"/>
        <v>0</v>
      </c>
      <c r="BV37" s="180"/>
      <c r="BX37" s="186">
        <f>D37+Z37+BL37</f>
        <v>0</v>
      </c>
      <c r="BY37" s="187"/>
      <c r="BZ37" s="186">
        <f>E37+O37+BM37</f>
        <v>0</v>
      </c>
      <c r="CA37" s="187"/>
      <c r="CB37" s="186">
        <f>F37+AD37+BN37</f>
        <v>0</v>
      </c>
      <c r="CC37" s="187"/>
      <c r="CD37" s="186">
        <f t="shared" si="130"/>
        <v>0</v>
      </c>
      <c r="CE37" s="187"/>
      <c r="CF37" s="180"/>
    </row>
    <row r="38" spans="1:84" x14ac:dyDescent="0.35">
      <c r="B38" s="201" t="s">
        <v>191</v>
      </c>
      <c r="C38" s="180"/>
      <c r="D38" s="186"/>
      <c r="E38" s="186"/>
      <c r="F38" s="186"/>
      <c r="G38" s="186">
        <f t="shared" si="116"/>
        <v>0</v>
      </c>
      <c r="H38" s="180"/>
      <c r="I38" s="207"/>
      <c r="J38" s="243"/>
      <c r="K38" s="244"/>
      <c r="L38" s="245"/>
      <c r="M38" s="246"/>
      <c r="N38" s="247"/>
      <c r="O38" s="247"/>
      <c r="P38" s="248"/>
      <c r="Q38" s="186">
        <f t="shared" si="117"/>
        <v>0</v>
      </c>
      <c r="R38" s="180"/>
      <c r="S38" s="180"/>
      <c r="T38" s="248"/>
      <c r="U38" s="248"/>
      <c r="V38" s="248"/>
      <c r="W38" s="186">
        <f t="shared" si="118"/>
        <v>0</v>
      </c>
      <c r="X38" s="180"/>
      <c r="Y38" s="179"/>
      <c r="Z38" s="248"/>
      <c r="AA38" s="187"/>
      <c r="AB38" s="248"/>
      <c r="AC38" s="187"/>
      <c r="AD38" s="248"/>
      <c r="AE38" s="187"/>
      <c r="AF38" s="186">
        <f t="shared" si="22"/>
        <v>0</v>
      </c>
      <c r="AG38" s="264"/>
      <c r="AH38" s="180"/>
      <c r="AI38" s="180"/>
      <c r="AJ38" s="180"/>
      <c r="AK38" s="179"/>
      <c r="AL38" s="233">
        <f t="shared" si="129"/>
        <v>0</v>
      </c>
      <c r="AM38" s="225">
        <f t="shared" si="119"/>
        <v>0</v>
      </c>
      <c r="AN38" s="234">
        <f t="shared" si="120"/>
        <v>0</v>
      </c>
      <c r="AO38" s="185">
        <f t="shared" si="121"/>
        <v>0</v>
      </c>
      <c r="AP38" s="185">
        <f t="shared" si="122"/>
        <v>0</v>
      </c>
      <c r="AQ38" s="186">
        <f t="shared" si="123"/>
        <v>0</v>
      </c>
      <c r="AR38" s="186">
        <f t="shared" si="124"/>
        <v>0</v>
      </c>
      <c r="AS38" s="180"/>
      <c r="AT38" s="180"/>
      <c r="AU38" s="186">
        <f>D38+Z38+AO38</f>
        <v>0</v>
      </c>
      <c r="AV38" s="187"/>
      <c r="AW38" s="185">
        <f>E38+AB38++AP38</f>
        <v>0</v>
      </c>
      <c r="AX38" s="187"/>
      <c r="AY38" s="186">
        <f>F38+AD38+AQ38</f>
        <v>0</v>
      </c>
      <c r="AZ38" s="187"/>
      <c r="BA38" s="186">
        <f t="shared" si="125"/>
        <v>0</v>
      </c>
      <c r="BB38" s="187"/>
      <c r="BC38" s="180"/>
      <c r="BD38" s="180"/>
      <c r="BE38" s="180"/>
      <c r="BF38" s="180"/>
      <c r="BI38" s="244"/>
      <c r="BJ38" s="245"/>
      <c r="BK38" s="246"/>
      <c r="BL38" s="247"/>
      <c r="BM38" s="247"/>
      <c r="BN38" s="248"/>
      <c r="BO38" s="186">
        <f t="shared" si="126"/>
        <v>0</v>
      </c>
      <c r="BP38" s="180"/>
      <c r="BR38" s="186">
        <f t="shared" si="127"/>
        <v>0</v>
      </c>
      <c r="BS38" s="185">
        <f t="shared" si="127"/>
        <v>0</v>
      </c>
      <c r="BT38" s="186">
        <f t="shared" si="127"/>
        <v>0</v>
      </c>
      <c r="BU38" s="186">
        <f t="shared" si="128"/>
        <v>0</v>
      </c>
      <c r="BV38" s="180"/>
      <c r="BX38" s="186">
        <f>D38+Z38+BL38</f>
        <v>0</v>
      </c>
      <c r="BY38" s="187"/>
      <c r="BZ38" s="186">
        <f>E38+O38+BM38</f>
        <v>0</v>
      </c>
      <c r="CA38" s="187"/>
      <c r="CB38" s="186">
        <f>F38+AD38+BN38</f>
        <v>0</v>
      </c>
      <c r="CC38" s="187"/>
      <c r="CD38" s="186">
        <f t="shared" si="130"/>
        <v>0</v>
      </c>
      <c r="CE38" s="187"/>
      <c r="CF38" s="180"/>
    </row>
    <row r="39" spans="1:84" x14ac:dyDescent="0.35">
      <c r="B39" s="201" t="s">
        <v>191</v>
      </c>
      <c r="C39" s="180"/>
      <c r="D39" s="186"/>
      <c r="E39" s="186"/>
      <c r="F39" s="186"/>
      <c r="G39" s="186">
        <f t="shared" si="116"/>
        <v>0</v>
      </c>
      <c r="H39" s="180"/>
      <c r="I39" s="207"/>
      <c r="J39" s="243"/>
      <c r="K39" s="244"/>
      <c r="L39" s="245"/>
      <c r="M39" s="246"/>
      <c r="N39" s="247"/>
      <c r="O39" s="247"/>
      <c r="P39" s="248"/>
      <c r="Q39" s="186">
        <f t="shared" si="117"/>
        <v>0</v>
      </c>
      <c r="R39" s="180"/>
      <c r="S39" s="180"/>
      <c r="T39" s="248"/>
      <c r="U39" s="248"/>
      <c r="V39" s="248"/>
      <c r="W39" s="186">
        <f t="shared" si="118"/>
        <v>0</v>
      </c>
      <c r="X39" s="180"/>
      <c r="Y39" s="179"/>
      <c r="Z39" s="248"/>
      <c r="AA39" s="187"/>
      <c r="AB39" s="248"/>
      <c r="AC39" s="187"/>
      <c r="AD39" s="248"/>
      <c r="AE39" s="187"/>
      <c r="AF39" s="186">
        <f t="shared" si="22"/>
        <v>0</v>
      </c>
      <c r="AG39" s="264"/>
      <c r="AH39" s="180"/>
      <c r="AI39" s="180"/>
      <c r="AJ39" s="180"/>
      <c r="AK39" s="179"/>
      <c r="AL39" s="233">
        <f t="shared" si="129"/>
        <v>0</v>
      </c>
      <c r="AM39" s="225">
        <f t="shared" si="119"/>
        <v>0</v>
      </c>
      <c r="AN39" s="234">
        <f t="shared" si="120"/>
        <v>0</v>
      </c>
      <c r="AO39" s="185">
        <f t="shared" si="121"/>
        <v>0</v>
      </c>
      <c r="AP39" s="185">
        <f t="shared" si="122"/>
        <v>0</v>
      </c>
      <c r="AQ39" s="186">
        <f t="shared" si="123"/>
        <v>0</v>
      </c>
      <c r="AR39" s="186">
        <f t="shared" si="124"/>
        <v>0</v>
      </c>
      <c r="AS39" s="180"/>
      <c r="AT39" s="180"/>
      <c r="AU39" s="186">
        <f>D39+Z39+AO39</f>
        <v>0</v>
      </c>
      <c r="AV39" s="187"/>
      <c r="AW39" s="185">
        <f>E39+AB39++AP39</f>
        <v>0</v>
      </c>
      <c r="AX39" s="187"/>
      <c r="AY39" s="186">
        <f>F39+AD39+AQ39</f>
        <v>0</v>
      </c>
      <c r="AZ39" s="187"/>
      <c r="BA39" s="186">
        <f t="shared" si="125"/>
        <v>0</v>
      </c>
      <c r="BB39" s="187"/>
      <c r="BC39" s="180"/>
      <c r="BD39" s="180"/>
      <c r="BE39" s="180"/>
      <c r="BF39" s="180"/>
      <c r="BI39" s="244"/>
      <c r="BJ39" s="245"/>
      <c r="BK39" s="246"/>
      <c r="BL39" s="247"/>
      <c r="BM39" s="247"/>
      <c r="BN39" s="248"/>
      <c r="BO39" s="186">
        <f t="shared" si="126"/>
        <v>0</v>
      </c>
      <c r="BP39" s="180"/>
      <c r="BR39" s="186">
        <f t="shared" si="127"/>
        <v>0</v>
      </c>
      <c r="BS39" s="185">
        <f t="shared" si="127"/>
        <v>0</v>
      </c>
      <c r="BT39" s="186">
        <f t="shared" si="127"/>
        <v>0</v>
      </c>
      <c r="BU39" s="186">
        <f t="shared" si="128"/>
        <v>0</v>
      </c>
      <c r="BV39" s="180"/>
      <c r="BX39" s="186">
        <f>D39+Z39+BL39</f>
        <v>0</v>
      </c>
      <c r="BY39" s="187"/>
      <c r="BZ39" s="186">
        <f>E39+O39+BM39</f>
        <v>0</v>
      </c>
      <c r="CA39" s="187"/>
      <c r="CB39" s="186">
        <f>F39+AD39+BN39</f>
        <v>0</v>
      </c>
      <c r="CC39" s="187"/>
      <c r="CD39" s="186">
        <f t="shared" si="130"/>
        <v>0</v>
      </c>
      <c r="CE39" s="187"/>
      <c r="CF39" s="180"/>
    </row>
    <row r="40" spans="1:84" x14ac:dyDescent="0.35">
      <c r="C40" s="179"/>
      <c r="D40" s="159"/>
      <c r="E40" s="159"/>
      <c r="F40" s="159"/>
      <c r="G40" s="179"/>
      <c r="H40" s="179"/>
      <c r="I40" s="206"/>
      <c r="N40" s="159"/>
      <c r="O40" s="159"/>
      <c r="P40" s="159"/>
      <c r="Q40" s="179"/>
      <c r="R40" s="179"/>
      <c r="S40" s="179"/>
      <c r="T40" s="159"/>
      <c r="U40" s="159"/>
      <c r="V40" s="159"/>
      <c r="W40" s="179"/>
      <c r="X40" s="179"/>
      <c r="Y40" s="179"/>
      <c r="Z40" s="159"/>
      <c r="AA40" s="159"/>
      <c r="AB40" s="159"/>
      <c r="AC40" s="159"/>
      <c r="AD40" s="159"/>
      <c r="AE40" s="159"/>
      <c r="AF40" s="179"/>
      <c r="AG40" s="207"/>
      <c r="AH40" s="179"/>
      <c r="AI40" s="179"/>
      <c r="AJ40" s="179"/>
      <c r="AK40" s="179"/>
      <c r="AO40" s="159"/>
      <c r="AP40" s="159"/>
      <c r="AQ40" s="159"/>
      <c r="AR40" s="179"/>
      <c r="AS40" s="179"/>
      <c r="AT40" s="179"/>
      <c r="AU40" s="159"/>
      <c r="AV40" s="159"/>
      <c r="AW40" s="159"/>
      <c r="AX40" s="159"/>
      <c r="AY40" s="159"/>
      <c r="AZ40" s="159"/>
      <c r="BA40" s="179"/>
      <c r="BB40" s="159"/>
      <c r="BC40" s="179"/>
      <c r="BD40" s="179"/>
      <c r="BE40" s="179"/>
      <c r="BF40" s="179"/>
      <c r="BL40" s="159"/>
      <c r="BM40" s="159"/>
      <c r="BN40" s="159"/>
      <c r="BO40" s="179"/>
      <c r="BP40" s="179"/>
      <c r="BR40" s="159"/>
      <c r="BS40" s="159"/>
      <c r="BT40" s="159"/>
      <c r="BU40" s="179"/>
      <c r="BV40" s="179"/>
      <c r="BX40" s="159"/>
      <c r="BY40" s="159"/>
      <c r="BZ40" s="159"/>
      <c r="CA40" s="159"/>
      <c r="CB40" s="159"/>
      <c r="CC40" s="159"/>
      <c r="CD40" s="179"/>
      <c r="CE40" s="159"/>
      <c r="CF40" s="179"/>
    </row>
    <row r="41" spans="1:84" s="79" customFormat="1" x14ac:dyDescent="0.35">
      <c r="A41" s="190">
        <v>2</v>
      </c>
      <c r="B41" s="79" t="s">
        <v>163</v>
      </c>
      <c r="C41" s="178"/>
      <c r="D41" s="250">
        <v>0</v>
      </c>
      <c r="E41" s="250">
        <v>0</v>
      </c>
      <c r="F41" s="250">
        <v>0</v>
      </c>
      <c r="G41" s="250">
        <f t="shared" ref="G41" si="131">G42+G48+G54+G60+G66</f>
        <v>0</v>
      </c>
      <c r="H41" s="178"/>
      <c r="I41" s="205"/>
      <c r="J41" s="251"/>
      <c r="K41" s="251"/>
      <c r="L41" s="251"/>
      <c r="M41" s="251"/>
      <c r="N41" s="250">
        <f>N42+N48+N54+N60+N66</f>
        <v>0</v>
      </c>
      <c r="O41" s="250">
        <f t="shared" ref="O41:Q41" si="132">O42+O48+O54+O60+O66</f>
        <v>0</v>
      </c>
      <c r="P41" s="250">
        <f t="shared" si="132"/>
        <v>0</v>
      </c>
      <c r="Q41" s="250">
        <f t="shared" si="132"/>
        <v>0</v>
      </c>
      <c r="R41" s="178"/>
      <c r="S41" s="178"/>
      <c r="T41" s="250">
        <f>T42+T48+T54+T60+T66</f>
        <v>0</v>
      </c>
      <c r="U41" s="250">
        <f t="shared" ref="U41:V41" si="133">U42+U48+U54+U60+U66</f>
        <v>0</v>
      </c>
      <c r="V41" s="250">
        <f t="shared" si="133"/>
        <v>0</v>
      </c>
      <c r="W41" s="250">
        <f t="shared" ref="W41" si="134">W42+W48+W54+W60+W66</f>
        <v>0</v>
      </c>
      <c r="X41" s="178"/>
      <c r="Y41" s="179"/>
      <c r="Z41" s="250">
        <f>Z42+Z48+Z54+Z60+Z66</f>
        <v>0</v>
      </c>
      <c r="AA41" s="249">
        <f>IFERROR((Z41-N41)/N41,0)</f>
        <v>0</v>
      </c>
      <c r="AB41" s="250">
        <f>AB42+AB48+AB54+AB60+AB66</f>
        <v>0</v>
      </c>
      <c r="AC41" s="249">
        <f>IFERROR((AB41-O41)/O41,0)</f>
        <v>0</v>
      </c>
      <c r="AD41" s="250">
        <f>AD42+AD48+AD54+AD60+AD66</f>
        <v>0</v>
      </c>
      <c r="AE41" s="249">
        <f>IFERROR((AD41-P41)/P41,0)</f>
        <v>0</v>
      </c>
      <c r="AF41" s="250">
        <f>AF42+AF48+AF54+AF60+AF66</f>
        <v>0</v>
      </c>
      <c r="AG41" s="249">
        <f>IFERROR((AF41-Q41)/Q41,0)</f>
        <v>0</v>
      </c>
      <c r="AH41" s="268"/>
      <c r="AI41" s="186" t="s">
        <v>193</v>
      </c>
      <c r="AJ41" s="178"/>
      <c r="AK41" s="179"/>
      <c r="AL41" s="251"/>
      <c r="AM41" s="251"/>
      <c r="AN41" s="251"/>
      <c r="AO41" s="250">
        <f>AO42+AO48+AO54+AO60+AO66</f>
        <v>0</v>
      </c>
      <c r="AP41" s="250">
        <f t="shared" ref="AP41:AR41" si="135">AP42+AP48+AP54+AP60+AP66</f>
        <v>0</v>
      </c>
      <c r="AQ41" s="250">
        <f t="shared" si="135"/>
        <v>0</v>
      </c>
      <c r="AR41" s="250">
        <f t="shared" si="135"/>
        <v>0</v>
      </c>
      <c r="AS41" s="178"/>
      <c r="AT41" s="178"/>
      <c r="AU41" s="250">
        <f>AU42+AU48+AU54+AU60+AU66</f>
        <v>0</v>
      </c>
      <c r="AV41" s="249">
        <f>IFERROR((AU41-BR41)/BR41,0)</f>
        <v>0</v>
      </c>
      <c r="AW41" s="250">
        <f t="shared" ref="AW41:BA41" si="136">AW42+AW48+AW54+AW60+AW66</f>
        <v>0</v>
      </c>
      <c r="AX41" s="249">
        <f>IFERROR((AW41-BS41)/BS41,0)</f>
        <v>0</v>
      </c>
      <c r="AY41" s="250">
        <f t="shared" si="136"/>
        <v>0</v>
      </c>
      <c r="AZ41" s="249">
        <f>IFERROR((AY41-BT41)/BT41,0)</f>
        <v>0</v>
      </c>
      <c r="BA41" s="250">
        <f t="shared" si="136"/>
        <v>0</v>
      </c>
      <c r="BB41" s="249">
        <f>IFERROR((BA41-BU41)/BU41,0)</f>
        <v>0</v>
      </c>
      <c r="BC41" s="268"/>
      <c r="BD41" s="186" t="s">
        <v>193</v>
      </c>
      <c r="BE41" s="178"/>
      <c r="BF41" s="178"/>
      <c r="BG41" s="78"/>
      <c r="BH41" s="78"/>
      <c r="BI41" s="251"/>
      <c r="BJ41" s="251"/>
      <c r="BK41" s="251"/>
      <c r="BL41" s="250">
        <f>BL42+BL48+BL54+BL60+BL66</f>
        <v>0</v>
      </c>
      <c r="BM41" s="250">
        <f t="shared" ref="BM41:BO41" si="137">BM42+BM48+BM54+BM60+BM66</f>
        <v>0</v>
      </c>
      <c r="BN41" s="250">
        <f t="shared" si="137"/>
        <v>0</v>
      </c>
      <c r="BO41" s="250">
        <f t="shared" si="137"/>
        <v>0</v>
      </c>
      <c r="BP41" s="178"/>
      <c r="BQ41" s="78"/>
      <c r="BR41" s="250">
        <f>BR42+BR48+BR54+BR60+BR66</f>
        <v>0</v>
      </c>
      <c r="BS41" s="250">
        <f t="shared" ref="BS41:BU41" si="138">BS42+BS48+BS54+BS60+BS66</f>
        <v>0</v>
      </c>
      <c r="BT41" s="250">
        <f t="shared" si="138"/>
        <v>0</v>
      </c>
      <c r="BU41" s="250">
        <f t="shared" si="138"/>
        <v>0</v>
      </c>
      <c r="BV41" s="178"/>
      <c r="BW41" s="78"/>
      <c r="BX41" s="250">
        <f>BX42+BX48+BX54+BX60+BX66</f>
        <v>0</v>
      </c>
      <c r="BY41" s="249">
        <f>IFERROR((BX41-BR41)/BR41,0)</f>
        <v>0</v>
      </c>
      <c r="BZ41" s="250">
        <f>BZ42+BZ48+BZ54+BZ60+BZ66</f>
        <v>0</v>
      </c>
      <c r="CA41" s="249">
        <f>IFERROR((BZ41-BS41)/BS41,0)</f>
        <v>0</v>
      </c>
      <c r="CB41" s="250">
        <f>CB42+CB48+CB54+CB60+CB66</f>
        <v>0</v>
      </c>
      <c r="CC41" s="249">
        <f>IFERROR((CB41-BT41)/BT41,0)</f>
        <v>0</v>
      </c>
      <c r="CD41" s="250">
        <f>CD42+CD48+CD54+CD60+CD66</f>
        <v>0</v>
      </c>
      <c r="CE41" s="249">
        <f>IFERROR((CD41-BU41)/BU41,0)</f>
        <v>0</v>
      </c>
      <c r="CF41" s="178"/>
    </row>
    <row r="42" spans="1:84" s="79" customFormat="1" x14ac:dyDescent="0.35">
      <c r="A42" s="190">
        <v>2.1</v>
      </c>
      <c r="B42" s="200" t="s">
        <v>138</v>
      </c>
      <c r="C42" s="179"/>
      <c r="D42" s="203">
        <v>0</v>
      </c>
      <c r="E42" s="179">
        <v>0</v>
      </c>
      <c r="F42" s="179">
        <v>0</v>
      </c>
      <c r="G42" s="179">
        <f t="shared" ref="G42" si="139">SUM(G43:G47)</f>
        <v>0</v>
      </c>
      <c r="H42" s="179"/>
      <c r="I42" s="206"/>
      <c r="J42" s="202"/>
      <c r="K42" s="232"/>
      <c r="L42" s="224"/>
      <c r="M42" s="217"/>
      <c r="N42" s="203">
        <f t="shared" ref="N42:W42" si="140">SUM(N43:N47)</f>
        <v>0</v>
      </c>
      <c r="O42" s="179">
        <f t="shared" si="140"/>
        <v>0</v>
      </c>
      <c r="P42" s="179">
        <f t="shared" si="140"/>
        <v>0</v>
      </c>
      <c r="Q42" s="179">
        <f t="shared" si="140"/>
        <v>0</v>
      </c>
      <c r="R42" s="179"/>
      <c r="S42" s="179"/>
      <c r="T42" s="203">
        <f t="shared" ref="T42:V42" si="141">SUM(T43:T47)</f>
        <v>0</v>
      </c>
      <c r="U42" s="179">
        <f t="shared" si="141"/>
        <v>0</v>
      </c>
      <c r="V42" s="179">
        <f t="shared" si="141"/>
        <v>0</v>
      </c>
      <c r="W42" s="179">
        <f t="shared" si="140"/>
        <v>0</v>
      </c>
      <c r="X42" s="179"/>
      <c r="Y42" s="179"/>
      <c r="Z42" s="203">
        <f t="shared" ref="Z42" si="142">SUM(Z43:Z47)</f>
        <v>0</v>
      </c>
      <c r="AA42" s="179"/>
      <c r="AB42" s="179">
        <f t="shared" ref="AB42" si="143">SUM(AB43:AB47)</f>
        <v>0</v>
      </c>
      <c r="AC42" s="179"/>
      <c r="AD42" s="179">
        <f t="shared" ref="AD42" si="144">SUM(AD43:AD47)</f>
        <v>0</v>
      </c>
      <c r="AE42" s="179"/>
      <c r="AF42" s="179">
        <f t="shared" ref="AF42:AF71" si="145">Z42+AB42+AD42</f>
        <v>0</v>
      </c>
      <c r="AG42" s="206"/>
      <c r="AH42" s="179"/>
      <c r="AI42" s="179"/>
      <c r="AJ42" s="179"/>
      <c r="AK42" s="179"/>
      <c r="AL42" s="232"/>
      <c r="AM42" s="224"/>
      <c r="AN42" s="217"/>
      <c r="AO42" s="203">
        <f t="shared" ref="AO42:AR42" si="146">SUM(AO43:AO47)</f>
        <v>0</v>
      </c>
      <c r="AP42" s="179">
        <f t="shared" si="146"/>
        <v>0</v>
      </c>
      <c r="AQ42" s="179">
        <f t="shared" si="146"/>
        <v>0</v>
      </c>
      <c r="AR42" s="179">
        <f t="shared" si="146"/>
        <v>0</v>
      </c>
      <c r="AS42" s="179"/>
      <c r="AT42" s="179"/>
      <c r="AU42" s="203">
        <f>SUM(AU43:AU47)</f>
        <v>0</v>
      </c>
      <c r="AV42" s="179"/>
      <c r="AW42" s="179">
        <f>SUM(AW43:AW47)</f>
        <v>0</v>
      </c>
      <c r="AX42" s="179"/>
      <c r="AY42" s="179">
        <f>SUM(AY43:AY47)</f>
        <v>0</v>
      </c>
      <c r="AZ42" s="179"/>
      <c r="BA42" s="179">
        <f t="shared" ref="BA42" si="147">SUM(BA43:BA47)</f>
        <v>0</v>
      </c>
      <c r="BB42" s="179"/>
      <c r="BC42" s="179"/>
      <c r="BD42" s="179"/>
      <c r="BE42" s="179"/>
      <c r="BF42" s="179"/>
      <c r="BG42" s="78"/>
      <c r="BH42" s="78"/>
      <c r="BI42" s="232"/>
      <c r="BJ42" s="224"/>
      <c r="BK42" s="217"/>
      <c r="BL42" s="203">
        <f t="shared" ref="BL42:BO42" si="148">SUM(BL43:BL47)</f>
        <v>0</v>
      </c>
      <c r="BM42" s="179">
        <f t="shared" si="148"/>
        <v>0</v>
      </c>
      <c r="BN42" s="179">
        <f t="shared" si="148"/>
        <v>0</v>
      </c>
      <c r="BO42" s="179">
        <f t="shared" si="148"/>
        <v>0</v>
      </c>
      <c r="BP42" s="179"/>
      <c r="BQ42" s="78"/>
      <c r="BR42" s="203">
        <f>SUM(BR43:BR47)</f>
        <v>0</v>
      </c>
      <c r="BS42" s="179">
        <f>SUM(BS43:BS47)</f>
        <v>0</v>
      </c>
      <c r="BT42" s="179">
        <f>SUM(BT43:BT47)</f>
        <v>0</v>
      </c>
      <c r="BU42" s="179">
        <f t="shared" ref="BU42" si="149">SUM(BU43:BU47)</f>
        <v>0</v>
      </c>
      <c r="BV42" s="179"/>
      <c r="BW42" s="78"/>
      <c r="BX42" s="203">
        <f>SUM(BX43:BX47)</f>
        <v>0</v>
      </c>
      <c r="BY42" s="179"/>
      <c r="BZ42" s="179">
        <f>SUM(BZ43:BZ47)</f>
        <v>0</v>
      </c>
      <c r="CA42" s="179"/>
      <c r="CB42" s="179">
        <f>SUM(CB43:CB47)</f>
        <v>0</v>
      </c>
      <c r="CC42" s="179"/>
      <c r="CD42" s="179">
        <f t="shared" ref="CD42" si="150">SUM(CD43:CD47)</f>
        <v>0</v>
      </c>
      <c r="CE42" s="179"/>
      <c r="CF42" s="179"/>
    </row>
    <row r="43" spans="1:84" s="79" customFormat="1" ht="29" x14ac:dyDescent="0.35">
      <c r="A43" s="190"/>
      <c r="B43" s="201" t="s">
        <v>107</v>
      </c>
      <c r="C43" s="180"/>
      <c r="D43" s="186"/>
      <c r="E43" s="186"/>
      <c r="F43" s="186"/>
      <c r="G43" s="186">
        <f t="shared" ref="G43:G47" si="151">SUM(D43:F43)</f>
        <v>0</v>
      </c>
      <c r="H43" s="180"/>
      <c r="I43" s="207"/>
      <c r="J43" s="243" t="s">
        <v>135</v>
      </c>
      <c r="K43" s="244"/>
      <c r="L43" s="245"/>
      <c r="M43" s="246"/>
      <c r="N43" s="247"/>
      <c r="O43" s="247"/>
      <c r="P43" s="248"/>
      <c r="Q43" s="186">
        <f t="shared" ref="Q43:Q47" si="152">SUM(N43:P43)</f>
        <v>0</v>
      </c>
      <c r="R43" s="180"/>
      <c r="S43" s="180"/>
      <c r="T43" s="248"/>
      <c r="U43" s="248"/>
      <c r="V43" s="248"/>
      <c r="W43" s="186">
        <f t="shared" ref="W43:W47" si="153">SUM(T43:V43)</f>
        <v>0</v>
      </c>
      <c r="X43" s="180"/>
      <c r="Y43" s="179"/>
      <c r="Z43" s="248"/>
      <c r="AA43" s="187"/>
      <c r="AB43" s="248"/>
      <c r="AC43" s="187"/>
      <c r="AD43" s="248"/>
      <c r="AE43" s="187"/>
      <c r="AF43" s="186">
        <f t="shared" si="145"/>
        <v>0</v>
      </c>
      <c r="AG43" s="264"/>
      <c r="AH43" s="180"/>
      <c r="AI43" s="180"/>
      <c r="AJ43" s="180"/>
      <c r="AK43" s="179"/>
      <c r="AL43" s="233">
        <f>BI43</f>
        <v>0</v>
      </c>
      <c r="AM43" s="225">
        <f t="shared" ref="AM43:AM47" si="154">BJ43</f>
        <v>0</v>
      </c>
      <c r="AN43" s="234">
        <f t="shared" ref="AN43:AN47" si="155">BK43</f>
        <v>0</v>
      </c>
      <c r="AO43" s="185">
        <f t="shared" ref="AO43:AO47" si="156">BL43</f>
        <v>0</v>
      </c>
      <c r="AP43" s="185">
        <f t="shared" ref="AP43:AP47" si="157">BM43</f>
        <v>0</v>
      </c>
      <c r="AQ43" s="186">
        <f t="shared" ref="AQ43:AQ47" si="158">BN43</f>
        <v>0</v>
      </c>
      <c r="AR43" s="186">
        <f t="shared" ref="AR43:AR47" si="159">SUM(AO43:AQ43)</f>
        <v>0</v>
      </c>
      <c r="AS43" s="180"/>
      <c r="AT43" s="180"/>
      <c r="AU43" s="186">
        <f>D43+Z43+AO43</f>
        <v>0</v>
      </c>
      <c r="AV43" s="187"/>
      <c r="AW43" s="185">
        <f>E43+AB43++AP43</f>
        <v>0</v>
      </c>
      <c r="AX43" s="187"/>
      <c r="AY43" s="186">
        <f>F43+AD43+AQ43</f>
        <v>0</v>
      </c>
      <c r="AZ43" s="187"/>
      <c r="BA43" s="186">
        <f t="shared" ref="BA43:BA47" si="160">SUM(AU43:AY43)</f>
        <v>0</v>
      </c>
      <c r="BB43" s="187"/>
      <c r="BC43" s="180"/>
      <c r="BD43" s="180"/>
      <c r="BE43" s="180"/>
      <c r="BF43" s="180"/>
      <c r="BG43" s="78"/>
      <c r="BH43" s="78"/>
      <c r="BI43" s="244"/>
      <c r="BJ43" s="245"/>
      <c r="BK43" s="246"/>
      <c r="BL43" s="247"/>
      <c r="BM43" s="247"/>
      <c r="BN43" s="248"/>
      <c r="BO43" s="186">
        <f t="shared" ref="BO43:BO47" si="161">SUM(BL43:BN43)</f>
        <v>0</v>
      </c>
      <c r="BP43" s="180"/>
      <c r="BQ43" s="78"/>
      <c r="BR43" s="186">
        <f t="shared" ref="BR43:BT47" si="162">D43+N43+BL43</f>
        <v>0</v>
      </c>
      <c r="BS43" s="185">
        <f t="shared" si="162"/>
        <v>0</v>
      </c>
      <c r="BT43" s="186">
        <f t="shared" si="162"/>
        <v>0</v>
      </c>
      <c r="BU43" s="186">
        <f t="shared" ref="BU43:BU47" si="163">SUM(BR43:BT43)</f>
        <v>0</v>
      </c>
      <c r="BV43" s="180"/>
      <c r="BW43" s="78"/>
      <c r="BX43" s="186">
        <f>D43+Z43+BL43</f>
        <v>0</v>
      </c>
      <c r="BY43" s="187"/>
      <c r="BZ43" s="186">
        <f>E43+O43+BM43</f>
        <v>0</v>
      </c>
      <c r="CA43" s="187"/>
      <c r="CB43" s="186">
        <f>F43+AD43+BN43</f>
        <v>0</v>
      </c>
      <c r="CC43" s="187"/>
      <c r="CD43" s="186">
        <f>BX43+BZ43+CB43</f>
        <v>0</v>
      </c>
      <c r="CE43" s="187"/>
      <c r="CF43" s="180"/>
    </row>
    <row r="44" spans="1:84" s="79" customFormat="1" ht="29" x14ac:dyDescent="0.35">
      <c r="A44" s="190"/>
      <c r="B44" s="201" t="s">
        <v>109</v>
      </c>
      <c r="C44" s="180"/>
      <c r="D44" s="186"/>
      <c r="E44" s="186"/>
      <c r="F44" s="186"/>
      <c r="G44" s="186">
        <f t="shared" si="151"/>
        <v>0</v>
      </c>
      <c r="H44" s="180"/>
      <c r="I44" s="207"/>
      <c r="J44" s="243"/>
      <c r="K44" s="244"/>
      <c r="L44" s="245"/>
      <c r="M44" s="246"/>
      <c r="N44" s="247"/>
      <c r="O44" s="247"/>
      <c r="P44" s="248"/>
      <c r="Q44" s="186">
        <f t="shared" si="152"/>
        <v>0</v>
      </c>
      <c r="R44" s="180"/>
      <c r="S44" s="180"/>
      <c r="T44" s="248"/>
      <c r="U44" s="248"/>
      <c r="V44" s="248"/>
      <c r="W44" s="186">
        <f t="shared" si="153"/>
        <v>0</v>
      </c>
      <c r="X44" s="180"/>
      <c r="Y44" s="179"/>
      <c r="Z44" s="248"/>
      <c r="AA44" s="187"/>
      <c r="AB44" s="248"/>
      <c r="AC44" s="187"/>
      <c r="AD44" s="248"/>
      <c r="AE44" s="187"/>
      <c r="AF44" s="186">
        <f t="shared" si="145"/>
        <v>0</v>
      </c>
      <c r="AG44" s="264"/>
      <c r="AH44" s="180"/>
      <c r="AI44" s="180"/>
      <c r="AJ44" s="180"/>
      <c r="AK44" s="179"/>
      <c r="AL44" s="233">
        <f t="shared" ref="AL44:AL47" si="164">BI44</f>
        <v>0</v>
      </c>
      <c r="AM44" s="225">
        <f t="shared" si="154"/>
        <v>0</v>
      </c>
      <c r="AN44" s="234">
        <f t="shared" si="155"/>
        <v>0</v>
      </c>
      <c r="AO44" s="185">
        <f t="shared" si="156"/>
        <v>0</v>
      </c>
      <c r="AP44" s="185">
        <f t="shared" si="157"/>
        <v>0</v>
      </c>
      <c r="AQ44" s="186">
        <f t="shared" si="158"/>
        <v>0</v>
      </c>
      <c r="AR44" s="186">
        <f t="shared" si="159"/>
        <v>0</v>
      </c>
      <c r="AS44" s="180"/>
      <c r="AT44" s="180"/>
      <c r="AU44" s="186">
        <f>D44+Z44+AO44</f>
        <v>0</v>
      </c>
      <c r="AV44" s="187"/>
      <c r="AW44" s="185">
        <f>E44+AB44++AP44</f>
        <v>0</v>
      </c>
      <c r="AX44" s="187"/>
      <c r="AY44" s="186">
        <f>F44+AD44+AQ44</f>
        <v>0</v>
      </c>
      <c r="AZ44" s="187"/>
      <c r="BA44" s="186">
        <f t="shared" si="160"/>
        <v>0</v>
      </c>
      <c r="BB44" s="187"/>
      <c r="BC44" s="180"/>
      <c r="BD44" s="180"/>
      <c r="BE44" s="180"/>
      <c r="BF44" s="180"/>
      <c r="BG44" s="78"/>
      <c r="BH44" s="78"/>
      <c r="BI44" s="244"/>
      <c r="BJ44" s="245"/>
      <c r="BK44" s="246"/>
      <c r="BL44" s="247"/>
      <c r="BM44" s="247"/>
      <c r="BN44" s="248"/>
      <c r="BO44" s="186">
        <f t="shared" si="161"/>
        <v>0</v>
      </c>
      <c r="BP44" s="180"/>
      <c r="BQ44" s="78"/>
      <c r="BR44" s="186">
        <f t="shared" si="162"/>
        <v>0</v>
      </c>
      <c r="BS44" s="185">
        <f t="shared" si="162"/>
        <v>0</v>
      </c>
      <c r="BT44" s="186">
        <f t="shared" si="162"/>
        <v>0</v>
      </c>
      <c r="BU44" s="186">
        <f t="shared" si="163"/>
        <v>0</v>
      </c>
      <c r="BV44" s="180"/>
      <c r="BW44" s="78"/>
      <c r="BX44" s="186">
        <f>D44+Z44+BL44</f>
        <v>0</v>
      </c>
      <c r="BY44" s="187"/>
      <c r="BZ44" s="186">
        <f>E44+O44+BM44</f>
        <v>0</v>
      </c>
      <c r="CA44" s="187"/>
      <c r="CB44" s="186">
        <f>F44+AD44+BN44</f>
        <v>0</v>
      </c>
      <c r="CC44" s="187"/>
      <c r="CD44" s="186">
        <f t="shared" ref="CD44:CD47" si="165">BX44+BZ44+CB44</f>
        <v>0</v>
      </c>
      <c r="CE44" s="187"/>
      <c r="CF44" s="180"/>
    </row>
    <row r="45" spans="1:84" s="79" customFormat="1" x14ac:dyDescent="0.35">
      <c r="A45" s="190"/>
      <c r="B45" s="201" t="s">
        <v>191</v>
      </c>
      <c r="C45" s="180"/>
      <c r="D45" s="186"/>
      <c r="E45" s="186"/>
      <c r="F45" s="186"/>
      <c r="G45" s="186">
        <f t="shared" si="151"/>
        <v>0</v>
      </c>
      <c r="H45" s="180"/>
      <c r="I45" s="207"/>
      <c r="J45" s="243"/>
      <c r="K45" s="244"/>
      <c r="L45" s="245"/>
      <c r="M45" s="246"/>
      <c r="N45" s="247"/>
      <c r="O45" s="247"/>
      <c r="P45" s="248"/>
      <c r="Q45" s="186">
        <f t="shared" si="152"/>
        <v>0</v>
      </c>
      <c r="R45" s="180"/>
      <c r="S45" s="180"/>
      <c r="T45" s="248"/>
      <c r="U45" s="248"/>
      <c r="V45" s="248"/>
      <c r="W45" s="186">
        <f t="shared" si="153"/>
        <v>0</v>
      </c>
      <c r="X45" s="180"/>
      <c r="Y45" s="179"/>
      <c r="Z45" s="248"/>
      <c r="AA45" s="187"/>
      <c r="AB45" s="248"/>
      <c r="AC45" s="187"/>
      <c r="AD45" s="248"/>
      <c r="AE45" s="187"/>
      <c r="AF45" s="186">
        <f t="shared" si="145"/>
        <v>0</v>
      </c>
      <c r="AG45" s="264"/>
      <c r="AH45" s="180"/>
      <c r="AI45" s="180"/>
      <c r="AJ45" s="180"/>
      <c r="AK45" s="179"/>
      <c r="AL45" s="233">
        <f t="shared" si="164"/>
        <v>0</v>
      </c>
      <c r="AM45" s="225">
        <f t="shared" si="154"/>
        <v>0</v>
      </c>
      <c r="AN45" s="234">
        <f t="shared" si="155"/>
        <v>0</v>
      </c>
      <c r="AO45" s="185">
        <f t="shared" si="156"/>
        <v>0</v>
      </c>
      <c r="AP45" s="185">
        <f t="shared" si="157"/>
        <v>0</v>
      </c>
      <c r="AQ45" s="186">
        <f t="shared" si="158"/>
        <v>0</v>
      </c>
      <c r="AR45" s="186">
        <f t="shared" si="159"/>
        <v>0</v>
      </c>
      <c r="AS45" s="180"/>
      <c r="AT45" s="180"/>
      <c r="AU45" s="186">
        <f>D45+Z45+AO45</f>
        <v>0</v>
      </c>
      <c r="AV45" s="187"/>
      <c r="AW45" s="185">
        <f>E45+AB45++AP45</f>
        <v>0</v>
      </c>
      <c r="AX45" s="187"/>
      <c r="AY45" s="186">
        <f>F45+AD45+AQ45</f>
        <v>0</v>
      </c>
      <c r="AZ45" s="187"/>
      <c r="BA45" s="186">
        <f t="shared" si="160"/>
        <v>0</v>
      </c>
      <c r="BB45" s="187"/>
      <c r="BC45" s="180"/>
      <c r="BD45" s="180"/>
      <c r="BE45" s="180"/>
      <c r="BF45" s="180"/>
      <c r="BG45" s="78"/>
      <c r="BH45" s="78"/>
      <c r="BI45" s="244"/>
      <c r="BJ45" s="245"/>
      <c r="BK45" s="246"/>
      <c r="BL45" s="247"/>
      <c r="BM45" s="247"/>
      <c r="BN45" s="248"/>
      <c r="BO45" s="186">
        <f t="shared" si="161"/>
        <v>0</v>
      </c>
      <c r="BP45" s="180"/>
      <c r="BQ45" s="78"/>
      <c r="BR45" s="186">
        <f t="shared" si="162"/>
        <v>0</v>
      </c>
      <c r="BS45" s="185">
        <f t="shared" si="162"/>
        <v>0</v>
      </c>
      <c r="BT45" s="186">
        <f t="shared" si="162"/>
        <v>0</v>
      </c>
      <c r="BU45" s="186">
        <f t="shared" si="163"/>
        <v>0</v>
      </c>
      <c r="BV45" s="180"/>
      <c r="BW45" s="78"/>
      <c r="BX45" s="186">
        <f>D45+Z45+BL45</f>
        <v>0</v>
      </c>
      <c r="BY45" s="187"/>
      <c r="BZ45" s="186">
        <f>E45+O45+BM45</f>
        <v>0</v>
      </c>
      <c r="CA45" s="187"/>
      <c r="CB45" s="186">
        <f>F45+AD45+BN45</f>
        <v>0</v>
      </c>
      <c r="CC45" s="187"/>
      <c r="CD45" s="186">
        <f t="shared" si="165"/>
        <v>0</v>
      </c>
      <c r="CE45" s="187"/>
      <c r="CF45" s="180"/>
    </row>
    <row r="46" spans="1:84" s="79" customFormat="1" x14ac:dyDescent="0.35">
      <c r="A46" s="190"/>
      <c r="B46" s="201" t="s">
        <v>191</v>
      </c>
      <c r="C46" s="180"/>
      <c r="D46" s="186"/>
      <c r="E46" s="186"/>
      <c r="F46" s="186"/>
      <c r="G46" s="186">
        <f t="shared" si="151"/>
        <v>0</v>
      </c>
      <c r="H46" s="180"/>
      <c r="I46" s="207"/>
      <c r="J46" s="243"/>
      <c r="K46" s="244"/>
      <c r="L46" s="245"/>
      <c r="M46" s="246"/>
      <c r="N46" s="247"/>
      <c r="O46" s="247"/>
      <c r="P46" s="248"/>
      <c r="Q46" s="186">
        <f t="shared" si="152"/>
        <v>0</v>
      </c>
      <c r="R46" s="180"/>
      <c r="S46" s="180"/>
      <c r="T46" s="248"/>
      <c r="U46" s="248"/>
      <c r="V46" s="248"/>
      <c r="W46" s="186">
        <f t="shared" si="153"/>
        <v>0</v>
      </c>
      <c r="X46" s="180"/>
      <c r="Y46" s="179"/>
      <c r="Z46" s="248"/>
      <c r="AA46" s="187"/>
      <c r="AB46" s="248"/>
      <c r="AC46" s="187"/>
      <c r="AD46" s="248"/>
      <c r="AE46" s="187"/>
      <c r="AF46" s="186">
        <f t="shared" si="145"/>
        <v>0</v>
      </c>
      <c r="AG46" s="264"/>
      <c r="AH46" s="180"/>
      <c r="AI46" s="180"/>
      <c r="AJ46" s="180"/>
      <c r="AK46" s="179"/>
      <c r="AL46" s="233">
        <f t="shared" si="164"/>
        <v>0</v>
      </c>
      <c r="AM46" s="225">
        <f t="shared" si="154"/>
        <v>0</v>
      </c>
      <c r="AN46" s="234">
        <f t="shared" si="155"/>
        <v>0</v>
      </c>
      <c r="AO46" s="185">
        <f t="shared" si="156"/>
        <v>0</v>
      </c>
      <c r="AP46" s="185">
        <f t="shared" si="157"/>
        <v>0</v>
      </c>
      <c r="AQ46" s="186">
        <f t="shared" si="158"/>
        <v>0</v>
      </c>
      <c r="AR46" s="186">
        <f t="shared" si="159"/>
        <v>0</v>
      </c>
      <c r="AS46" s="180"/>
      <c r="AT46" s="180"/>
      <c r="AU46" s="186">
        <f>D46+Z46+AO46</f>
        <v>0</v>
      </c>
      <c r="AV46" s="187"/>
      <c r="AW46" s="185">
        <f>E46+AB46++AP46</f>
        <v>0</v>
      </c>
      <c r="AX46" s="187"/>
      <c r="AY46" s="186">
        <f>F46+AD46+AQ46</f>
        <v>0</v>
      </c>
      <c r="AZ46" s="187"/>
      <c r="BA46" s="186">
        <f t="shared" si="160"/>
        <v>0</v>
      </c>
      <c r="BB46" s="187"/>
      <c r="BC46" s="180"/>
      <c r="BD46" s="180"/>
      <c r="BE46" s="180"/>
      <c r="BF46" s="180"/>
      <c r="BG46" s="78"/>
      <c r="BH46" s="78"/>
      <c r="BI46" s="244"/>
      <c r="BJ46" s="245"/>
      <c r="BK46" s="246"/>
      <c r="BL46" s="247"/>
      <c r="BM46" s="247"/>
      <c r="BN46" s="248"/>
      <c r="BO46" s="186">
        <f t="shared" si="161"/>
        <v>0</v>
      </c>
      <c r="BP46" s="180"/>
      <c r="BQ46" s="78"/>
      <c r="BR46" s="186">
        <f t="shared" si="162"/>
        <v>0</v>
      </c>
      <c r="BS46" s="185">
        <f t="shared" si="162"/>
        <v>0</v>
      </c>
      <c r="BT46" s="186">
        <f t="shared" si="162"/>
        <v>0</v>
      </c>
      <c r="BU46" s="186">
        <f t="shared" si="163"/>
        <v>0</v>
      </c>
      <c r="BV46" s="180"/>
      <c r="BW46" s="78"/>
      <c r="BX46" s="186">
        <f>D46+Z46+BL46</f>
        <v>0</v>
      </c>
      <c r="BY46" s="187"/>
      <c r="BZ46" s="186">
        <f>E46+O46+BM46</f>
        <v>0</v>
      </c>
      <c r="CA46" s="187"/>
      <c r="CB46" s="186">
        <f>F46+AD46+BN46</f>
        <v>0</v>
      </c>
      <c r="CC46" s="187"/>
      <c r="CD46" s="186">
        <f t="shared" si="165"/>
        <v>0</v>
      </c>
      <c r="CE46" s="187"/>
      <c r="CF46" s="180"/>
    </row>
    <row r="47" spans="1:84" s="79" customFormat="1" x14ac:dyDescent="0.35">
      <c r="A47" s="190"/>
      <c r="B47" s="201" t="s">
        <v>191</v>
      </c>
      <c r="C47" s="180"/>
      <c r="D47" s="186"/>
      <c r="E47" s="186"/>
      <c r="F47" s="186"/>
      <c r="G47" s="186">
        <f t="shared" si="151"/>
        <v>0</v>
      </c>
      <c r="H47" s="180"/>
      <c r="I47" s="207"/>
      <c r="J47" s="243"/>
      <c r="K47" s="244"/>
      <c r="L47" s="245"/>
      <c r="M47" s="246"/>
      <c r="N47" s="247"/>
      <c r="O47" s="247"/>
      <c r="P47" s="248"/>
      <c r="Q47" s="186">
        <f t="shared" si="152"/>
        <v>0</v>
      </c>
      <c r="R47" s="180"/>
      <c r="S47" s="180"/>
      <c r="T47" s="248"/>
      <c r="U47" s="248"/>
      <c r="V47" s="248"/>
      <c r="W47" s="186">
        <f t="shared" si="153"/>
        <v>0</v>
      </c>
      <c r="X47" s="180"/>
      <c r="Y47" s="179"/>
      <c r="Z47" s="248"/>
      <c r="AA47" s="187"/>
      <c r="AB47" s="248"/>
      <c r="AC47" s="187"/>
      <c r="AD47" s="248"/>
      <c r="AE47" s="187"/>
      <c r="AF47" s="186">
        <f t="shared" si="145"/>
        <v>0</v>
      </c>
      <c r="AG47" s="264"/>
      <c r="AH47" s="180"/>
      <c r="AI47" s="180"/>
      <c r="AJ47" s="180"/>
      <c r="AK47" s="179"/>
      <c r="AL47" s="233">
        <f t="shared" si="164"/>
        <v>0</v>
      </c>
      <c r="AM47" s="225">
        <f t="shared" si="154"/>
        <v>0</v>
      </c>
      <c r="AN47" s="234">
        <f t="shared" si="155"/>
        <v>0</v>
      </c>
      <c r="AO47" s="185">
        <f t="shared" si="156"/>
        <v>0</v>
      </c>
      <c r="AP47" s="185">
        <f t="shared" si="157"/>
        <v>0</v>
      </c>
      <c r="AQ47" s="186">
        <f t="shared" si="158"/>
        <v>0</v>
      </c>
      <c r="AR47" s="186">
        <f t="shared" si="159"/>
        <v>0</v>
      </c>
      <c r="AS47" s="180"/>
      <c r="AT47" s="180"/>
      <c r="AU47" s="186">
        <f>D47+Z47+AO47</f>
        <v>0</v>
      </c>
      <c r="AV47" s="187"/>
      <c r="AW47" s="185">
        <f>E47+AB47++AP47</f>
        <v>0</v>
      </c>
      <c r="AX47" s="187"/>
      <c r="AY47" s="186">
        <f>F47+AD47+AQ47</f>
        <v>0</v>
      </c>
      <c r="AZ47" s="187"/>
      <c r="BA47" s="186">
        <f t="shared" si="160"/>
        <v>0</v>
      </c>
      <c r="BB47" s="187"/>
      <c r="BC47" s="180"/>
      <c r="BD47" s="180"/>
      <c r="BE47" s="180"/>
      <c r="BF47" s="180"/>
      <c r="BG47" s="78"/>
      <c r="BH47" s="78"/>
      <c r="BI47" s="244"/>
      <c r="BJ47" s="245"/>
      <c r="BK47" s="246"/>
      <c r="BL47" s="247"/>
      <c r="BM47" s="247"/>
      <c r="BN47" s="248"/>
      <c r="BO47" s="186">
        <f t="shared" si="161"/>
        <v>0</v>
      </c>
      <c r="BP47" s="180"/>
      <c r="BQ47" s="78"/>
      <c r="BR47" s="186">
        <f t="shared" si="162"/>
        <v>0</v>
      </c>
      <c r="BS47" s="185">
        <f t="shared" si="162"/>
        <v>0</v>
      </c>
      <c r="BT47" s="186">
        <f t="shared" si="162"/>
        <v>0</v>
      </c>
      <c r="BU47" s="186">
        <f t="shared" si="163"/>
        <v>0</v>
      </c>
      <c r="BV47" s="180"/>
      <c r="BW47" s="78"/>
      <c r="BX47" s="186">
        <f>D47+Z47+BL47</f>
        <v>0</v>
      </c>
      <c r="BY47" s="187"/>
      <c r="BZ47" s="186">
        <f>E47+O47+BM47</f>
        <v>0</v>
      </c>
      <c r="CA47" s="187"/>
      <c r="CB47" s="186">
        <f>F47+AD47+BN47</f>
        <v>0</v>
      </c>
      <c r="CC47" s="187"/>
      <c r="CD47" s="186">
        <f t="shared" si="165"/>
        <v>0</v>
      </c>
      <c r="CE47" s="187"/>
      <c r="CF47" s="180"/>
    </row>
    <row r="48" spans="1:84" s="79" customFormat="1" x14ac:dyDescent="0.35">
      <c r="A48" s="190">
        <v>2.2000000000000002</v>
      </c>
      <c r="B48" s="200" t="s">
        <v>169</v>
      </c>
      <c r="C48" s="179"/>
      <c r="D48" s="184">
        <v>0</v>
      </c>
      <c r="E48" s="179">
        <v>0</v>
      </c>
      <c r="F48" s="179">
        <v>0</v>
      </c>
      <c r="G48" s="179">
        <f t="shared" ref="G48" si="166">SUM(G49:G53)</f>
        <v>0</v>
      </c>
      <c r="H48" s="179"/>
      <c r="I48" s="206"/>
      <c r="J48" s="199"/>
      <c r="K48" s="232"/>
      <c r="L48" s="224"/>
      <c r="M48" s="217"/>
      <c r="N48" s="184">
        <f t="shared" ref="N48:P48" si="167">SUM(N49:N53)</f>
        <v>0</v>
      </c>
      <c r="O48" s="179">
        <f t="shared" si="167"/>
        <v>0</v>
      </c>
      <c r="P48" s="179">
        <f t="shared" si="167"/>
        <v>0</v>
      </c>
      <c r="Q48" s="179">
        <f t="shared" ref="Q48:W48" si="168">SUM(Q49:Q53)</f>
        <v>0</v>
      </c>
      <c r="R48" s="179"/>
      <c r="S48" s="179"/>
      <c r="T48" s="184">
        <f t="shared" ref="T48:V48" si="169">SUM(T49:T53)</f>
        <v>0</v>
      </c>
      <c r="U48" s="179">
        <f t="shared" si="169"/>
        <v>0</v>
      </c>
      <c r="V48" s="179">
        <f t="shared" si="169"/>
        <v>0</v>
      </c>
      <c r="W48" s="179">
        <f t="shared" si="168"/>
        <v>0</v>
      </c>
      <c r="X48" s="179"/>
      <c r="Y48" s="179"/>
      <c r="Z48" s="184">
        <f t="shared" ref="Z48" si="170">SUM(Z49:Z53)</f>
        <v>0</v>
      </c>
      <c r="AA48" s="179"/>
      <c r="AB48" s="179">
        <f t="shared" ref="AB48" si="171">SUM(AB49:AB53)</f>
        <v>0</v>
      </c>
      <c r="AC48" s="179"/>
      <c r="AD48" s="179">
        <f t="shared" ref="AD48" si="172">SUM(AD49:AD53)</f>
        <v>0</v>
      </c>
      <c r="AE48" s="179"/>
      <c r="AF48" s="179">
        <f t="shared" si="145"/>
        <v>0</v>
      </c>
      <c r="AG48" s="206"/>
      <c r="AH48" s="179"/>
      <c r="AI48" s="179"/>
      <c r="AJ48" s="179"/>
      <c r="AK48" s="179"/>
      <c r="AL48" s="232"/>
      <c r="AM48" s="224"/>
      <c r="AN48" s="217"/>
      <c r="AO48" s="184">
        <f t="shared" ref="AO48:AR48" si="173">SUM(AO49:AO53)</f>
        <v>0</v>
      </c>
      <c r="AP48" s="179">
        <f t="shared" si="173"/>
        <v>0</v>
      </c>
      <c r="AQ48" s="179">
        <f t="shared" si="173"/>
        <v>0</v>
      </c>
      <c r="AR48" s="179">
        <f t="shared" si="173"/>
        <v>0</v>
      </c>
      <c r="AS48" s="179"/>
      <c r="AT48" s="179"/>
      <c r="AU48" s="184">
        <f>SUM(AU49:AU53)</f>
        <v>0</v>
      </c>
      <c r="AV48" s="179"/>
      <c r="AW48" s="179">
        <f>SUM(AW49:AW53)</f>
        <v>0</v>
      </c>
      <c r="AX48" s="179"/>
      <c r="AY48" s="179">
        <f>SUM(AY49:AY53)</f>
        <v>0</v>
      </c>
      <c r="AZ48" s="179"/>
      <c r="BA48" s="179">
        <f t="shared" ref="BA48" si="174">SUM(BA49:BA53)</f>
        <v>0</v>
      </c>
      <c r="BB48" s="179"/>
      <c r="BC48" s="179"/>
      <c r="BD48" s="179"/>
      <c r="BE48" s="179"/>
      <c r="BF48" s="179"/>
      <c r="BG48" s="78"/>
      <c r="BH48" s="78"/>
      <c r="BI48" s="232"/>
      <c r="BJ48" s="224"/>
      <c r="BK48" s="217"/>
      <c r="BL48" s="184">
        <f t="shared" ref="BL48:BO48" si="175">SUM(BL49:BL53)</f>
        <v>0</v>
      </c>
      <c r="BM48" s="179">
        <f t="shared" si="175"/>
        <v>0</v>
      </c>
      <c r="BN48" s="179">
        <f t="shared" si="175"/>
        <v>0</v>
      </c>
      <c r="BO48" s="179">
        <f t="shared" si="175"/>
        <v>0</v>
      </c>
      <c r="BP48" s="179"/>
      <c r="BQ48" s="78"/>
      <c r="BR48" s="184">
        <f>SUM(BR49:BR53)</f>
        <v>0</v>
      </c>
      <c r="BS48" s="179">
        <f>SUM(BS49:BS53)</f>
        <v>0</v>
      </c>
      <c r="BT48" s="179">
        <f>SUM(BT49:BT53)</f>
        <v>0</v>
      </c>
      <c r="BU48" s="179">
        <f t="shared" ref="BU48" si="176">SUM(BU49:BU53)</f>
        <v>0</v>
      </c>
      <c r="BV48" s="179"/>
      <c r="BW48" s="78"/>
      <c r="BX48" s="184">
        <f>SUM(BX49:BX53)</f>
        <v>0</v>
      </c>
      <c r="BY48" s="179"/>
      <c r="BZ48" s="179">
        <f>SUM(BZ49:BZ53)</f>
        <v>0</v>
      </c>
      <c r="CA48" s="179"/>
      <c r="CB48" s="179">
        <f>SUM(CB49:CB53)</f>
        <v>0</v>
      </c>
      <c r="CC48" s="179"/>
      <c r="CD48" s="179">
        <f t="shared" ref="CD48" si="177">SUM(CD49:CD53)</f>
        <v>0</v>
      </c>
      <c r="CE48" s="179"/>
      <c r="CF48" s="179"/>
    </row>
    <row r="49" spans="1:84" s="79" customFormat="1" x14ac:dyDescent="0.35">
      <c r="A49" s="190"/>
      <c r="B49" s="201" t="s">
        <v>191</v>
      </c>
      <c r="C49" s="180"/>
      <c r="D49" s="186"/>
      <c r="E49" s="186"/>
      <c r="F49" s="186"/>
      <c r="G49" s="186">
        <f t="shared" ref="G49:G53" si="178">SUM(D49:F49)</f>
        <v>0</v>
      </c>
      <c r="H49" s="180"/>
      <c r="I49" s="207"/>
      <c r="J49" s="243"/>
      <c r="K49" s="244"/>
      <c r="L49" s="245"/>
      <c r="M49" s="246"/>
      <c r="N49" s="247"/>
      <c r="O49" s="247"/>
      <c r="P49" s="248"/>
      <c r="Q49" s="186">
        <f t="shared" ref="Q49:Q53" si="179">SUM(N49:P49)</f>
        <v>0</v>
      </c>
      <c r="R49" s="180"/>
      <c r="S49" s="180"/>
      <c r="T49" s="248"/>
      <c r="U49" s="248"/>
      <c r="V49" s="248"/>
      <c r="W49" s="186">
        <f t="shared" ref="W49:W53" si="180">SUM(T49:V49)</f>
        <v>0</v>
      </c>
      <c r="X49" s="180"/>
      <c r="Y49" s="179"/>
      <c r="Z49" s="248"/>
      <c r="AA49" s="187"/>
      <c r="AB49" s="248"/>
      <c r="AC49" s="187"/>
      <c r="AD49" s="248"/>
      <c r="AE49" s="187"/>
      <c r="AF49" s="186">
        <f t="shared" si="145"/>
        <v>0</v>
      </c>
      <c r="AG49" s="264"/>
      <c r="AH49" s="180"/>
      <c r="AI49" s="180"/>
      <c r="AJ49" s="180"/>
      <c r="AK49" s="179"/>
      <c r="AL49" s="233">
        <f>BI49</f>
        <v>0</v>
      </c>
      <c r="AM49" s="225">
        <f t="shared" ref="AM49:AM53" si="181">BJ49</f>
        <v>0</v>
      </c>
      <c r="AN49" s="234">
        <f t="shared" ref="AN49:AN53" si="182">BK49</f>
        <v>0</v>
      </c>
      <c r="AO49" s="185">
        <f t="shared" ref="AO49:AO53" si="183">BL49</f>
        <v>0</v>
      </c>
      <c r="AP49" s="185">
        <f t="shared" ref="AP49:AP53" si="184">BM49</f>
        <v>0</v>
      </c>
      <c r="AQ49" s="186">
        <f t="shared" ref="AQ49:AQ53" si="185">BN49</f>
        <v>0</v>
      </c>
      <c r="AR49" s="186">
        <f t="shared" ref="AR49:AR53" si="186">SUM(AO49:AQ49)</f>
        <v>0</v>
      </c>
      <c r="AS49" s="180"/>
      <c r="AT49" s="180"/>
      <c r="AU49" s="186">
        <f>D49+Z49+AO49</f>
        <v>0</v>
      </c>
      <c r="AV49" s="187"/>
      <c r="AW49" s="185">
        <f>E49+AB49++AP49</f>
        <v>0</v>
      </c>
      <c r="AX49" s="187"/>
      <c r="AY49" s="186">
        <f>F49+AD49+AQ49</f>
        <v>0</v>
      </c>
      <c r="AZ49" s="187"/>
      <c r="BA49" s="186">
        <f t="shared" ref="BA49:BA53" si="187">SUM(AU49:AY49)</f>
        <v>0</v>
      </c>
      <c r="BB49" s="187"/>
      <c r="BC49" s="180"/>
      <c r="BD49" s="180"/>
      <c r="BE49" s="180"/>
      <c r="BF49" s="180"/>
      <c r="BG49" s="78"/>
      <c r="BH49" s="78"/>
      <c r="BI49" s="244"/>
      <c r="BJ49" s="245"/>
      <c r="BK49" s="246"/>
      <c r="BL49" s="247"/>
      <c r="BM49" s="247"/>
      <c r="BN49" s="248"/>
      <c r="BO49" s="186">
        <f t="shared" ref="BO49:BO53" si="188">SUM(BL49:BN49)</f>
        <v>0</v>
      </c>
      <c r="BP49" s="180"/>
      <c r="BQ49" s="78"/>
      <c r="BR49" s="186">
        <f t="shared" ref="BR49:BT53" si="189">D49+N49+BL49</f>
        <v>0</v>
      </c>
      <c r="BS49" s="185">
        <f t="shared" si="189"/>
        <v>0</v>
      </c>
      <c r="BT49" s="186">
        <f t="shared" si="189"/>
        <v>0</v>
      </c>
      <c r="BU49" s="186">
        <f t="shared" ref="BU49:BU53" si="190">SUM(BR49:BT49)</f>
        <v>0</v>
      </c>
      <c r="BV49" s="180"/>
      <c r="BW49" s="78"/>
      <c r="BX49" s="186">
        <f>D49+Z49+BL49</f>
        <v>0</v>
      </c>
      <c r="BY49" s="187"/>
      <c r="BZ49" s="186">
        <f>E49+O49+BM49</f>
        <v>0</v>
      </c>
      <c r="CA49" s="187"/>
      <c r="CB49" s="186">
        <f>F49+AD49+BN49</f>
        <v>0</v>
      </c>
      <c r="CC49" s="187"/>
      <c r="CD49" s="186">
        <f>BX49+BZ49+CB49</f>
        <v>0</v>
      </c>
      <c r="CE49" s="187"/>
      <c r="CF49" s="180"/>
    </row>
    <row r="50" spans="1:84" s="79" customFormat="1" x14ac:dyDescent="0.35">
      <c r="A50" s="190"/>
      <c r="B50" s="201" t="s">
        <v>191</v>
      </c>
      <c r="C50" s="180"/>
      <c r="D50" s="186"/>
      <c r="E50" s="186"/>
      <c r="F50" s="186"/>
      <c r="G50" s="186">
        <f t="shared" si="178"/>
        <v>0</v>
      </c>
      <c r="H50" s="180"/>
      <c r="I50" s="207"/>
      <c r="J50" s="243"/>
      <c r="K50" s="244"/>
      <c r="L50" s="245"/>
      <c r="M50" s="246"/>
      <c r="N50" s="247"/>
      <c r="O50" s="247"/>
      <c r="P50" s="248"/>
      <c r="Q50" s="186">
        <f t="shared" si="179"/>
        <v>0</v>
      </c>
      <c r="R50" s="180"/>
      <c r="S50" s="180"/>
      <c r="T50" s="248"/>
      <c r="U50" s="248"/>
      <c r="V50" s="248"/>
      <c r="W50" s="186">
        <f t="shared" si="180"/>
        <v>0</v>
      </c>
      <c r="X50" s="180"/>
      <c r="Y50" s="179"/>
      <c r="Z50" s="248"/>
      <c r="AA50" s="187"/>
      <c r="AB50" s="248"/>
      <c r="AC50" s="187"/>
      <c r="AD50" s="248"/>
      <c r="AE50" s="187"/>
      <c r="AF50" s="186">
        <f t="shared" si="145"/>
        <v>0</v>
      </c>
      <c r="AG50" s="264"/>
      <c r="AH50" s="180"/>
      <c r="AI50" s="180"/>
      <c r="AJ50" s="180"/>
      <c r="AK50" s="179"/>
      <c r="AL50" s="233">
        <f t="shared" ref="AL50:AL53" si="191">BI50</f>
        <v>0</v>
      </c>
      <c r="AM50" s="225">
        <f t="shared" si="181"/>
        <v>0</v>
      </c>
      <c r="AN50" s="234">
        <f t="shared" si="182"/>
        <v>0</v>
      </c>
      <c r="AO50" s="185">
        <f t="shared" si="183"/>
        <v>0</v>
      </c>
      <c r="AP50" s="185">
        <f t="shared" si="184"/>
        <v>0</v>
      </c>
      <c r="AQ50" s="186">
        <f t="shared" si="185"/>
        <v>0</v>
      </c>
      <c r="AR50" s="186">
        <f t="shared" si="186"/>
        <v>0</v>
      </c>
      <c r="AS50" s="180"/>
      <c r="AT50" s="180"/>
      <c r="AU50" s="186">
        <f>D50+Z50+AO50</f>
        <v>0</v>
      </c>
      <c r="AV50" s="187"/>
      <c r="AW50" s="185">
        <f>E50+AB50++AP50</f>
        <v>0</v>
      </c>
      <c r="AX50" s="187"/>
      <c r="AY50" s="186">
        <f>F50+AD50+AQ50</f>
        <v>0</v>
      </c>
      <c r="AZ50" s="187"/>
      <c r="BA50" s="186">
        <f t="shared" si="187"/>
        <v>0</v>
      </c>
      <c r="BB50" s="187"/>
      <c r="BC50" s="180"/>
      <c r="BD50" s="180"/>
      <c r="BE50" s="180"/>
      <c r="BF50" s="180"/>
      <c r="BG50" s="78"/>
      <c r="BH50" s="78"/>
      <c r="BI50" s="244"/>
      <c r="BJ50" s="245"/>
      <c r="BK50" s="246"/>
      <c r="BL50" s="247"/>
      <c r="BM50" s="247"/>
      <c r="BN50" s="248"/>
      <c r="BO50" s="186">
        <f t="shared" si="188"/>
        <v>0</v>
      </c>
      <c r="BP50" s="180"/>
      <c r="BQ50" s="78"/>
      <c r="BR50" s="186">
        <f t="shared" si="189"/>
        <v>0</v>
      </c>
      <c r="BS50" s="185">
        <f t="shared" si="189"/>
        <v>0</v>
      </c>
      <c r="BT50" s="186">
        <f t="shared" si="189"/>
        <v>0</v>
      </c>
      <c r="BU50" s="186">
        <f t="shared" si="190"/>
        <v>0</v>
      </c>
      <c r="BV50" s="180"/>
      <c r="BW50" s="78"/>
      <c r="BX50" s="186">
        <f>D50+Z50+BL50</f>
        <v>0</v>
      </c>
      <c r="BY50" s="187"/>
      <c r="BZ50" s="186">
        <f>E50+O50+BM50</f>
        <v>0</v>
      </c>
      <c r="CA50" s="187"/>
      <c r="CB50" s="186">
        <f>F50+AD50+BN50</f>
        <v>0</v>
      </c>
      <c r="CC50" s="187"/>
      <c r="CD50" s="186">
        <f t="shared" ref="CD50:CD53" si="192">BX50+BZ50+CB50</f>
        <v>0</v>
      </c>
      <c r="CE50" s="187"/>
      <c r="CF50" s="180"/>
    </row>
    <row r="51" spans="1:84" s="79" customFormat="1" x14ac:dyDescent="0.35">
      <c r="A51" s="190"/>
      <c r="B51" s="201" t="s">
        <v>191</v>
      </c>
      <c r="C51" s="180"/>
      <c r="D51" s="186"/>
      <c r="E51" s="186"/>
      <c r="F51" s="186"/>
      <c r="G51" s="186">
        <f t="shared" si="178"/>
        <v>0</v>
      </c>
      <c r="H51" s="180"/>
      <c r="I51" s="207"/>
      <c r="J51" s="243"/>
      <c r="K51" s="244"/>
      <c r="L51" s="245"/>
      <c r="M51" s="246"/>
      <c r="N51" s="247"/>
      <c r="O51" s="247"/>
      <c r="P51" s="248"/>
      <c r="Q51" s="186">
        <f t="shared" si="179"/>
        <v>0</v>
      </c>
      <c r="R51" s="180"/>
      <c r="S51" s="180"/>
      <c r="T51" s="248"/>
      <c r="U51" s="248"/>
      <c r="V51" s="248"/>
      <c r="W51" s="186">
        <f t="shared" si="180"/>
        <v>0</v>
      </c>
      <c r="X51" s="180"/>
      <c r="Y51" s="179"/>
      <c r="Z51" s="248"/>
      <c r="AA51" s="187"/>
      <c r="AB51" s="248"/>
      <c r="AC51" s="187"/>
      <c r="AD51" s="248"/>
      <c r="AE51" s="187"/>
      <c r="AF51" s="186">
        <f t="shared" si="145"/>
        <v>0</v>
      </c>
      <c r="AG51" s="264"/>
      <c r="AH51" s="180"/>
      <c r="AI51" s="180"/>
      <c r="AJ51" s="180"/>
      <c r="AK51" s="179"/>
      <c r="AL51" s="233">
        <f t="shared" si="191"/>
        <v>0</v>
      </c>
      <c r="AM51" s="225">
        <f t="shared" si="181"/>
        <v>0</v>
      </c>
      <c r="AN51" s="234">
        <f t="shared" si="182"/>
        <v>0</v>
      </c>
      <c r="AO51" s="185">
        <f t="shared" si="183"/>
        <v>0</v>
      </c>
      <c r="AP51" s="185">
        <f t="shared" si="184"/>
        <v>0</v>
      </c>
      <c r="AQ51" s="186">
        <f t="shared" si="185"/>
        <v>0</v>
      </c>
      <c r="AR51" s="186">
        <f t="shared" si="186"/>
        <v>0</v>
      </c>
      <c r="AS51" s="180"/>
      <c r="AT51" s="180"/>
      <c r="AU51" s="186">
        <f>D51+Z51+AO51</f>
        <v>0</v>
      </c>
      <c r="AV51" s="187"/>
      <c r="AW51" s="185">
        <f>E51+AB51++AP51</f>
        <v>0</v>
      </c>
      <c r="AX51" s="187"/>
      <c r="AY51" s="186">
        <f>F51+AD51+AQ51</f>
        <v>0</v>
      </c>
      <c r="AZ51" s="187"/>
      <c r="BA51" s="186">
        <f t="shared" si="187"/>
        <v>0</v>
      </c>
      <c r="BB51" s="187"/>
      <c r="BC51" s="180"/>
      <c r="BD51" s="180"/>
      <c r="BE51" s="180"/>
      <c r="BF51" s="180"/>
      <c r="BG51" s="78"/>
      <c r="BH51" s="78"/>
      <c r="BI51" s="244"/>
      <c r="BJ51" s="245"/>
      <c r="BK51" s="246"/>
      <c r="BL51" s="247"/>
      <c r="BM51" s="247"/>
      <c r="BN51" s="248"/>
      <c r="BO51" s="186">
        <f t="shared" si="188"/>
        <v>0</v>
      </c>
      <c r="BP51" s="180"/>
      <c r="BQ51" s="78"/>
      <c r="BR51" s="186">
        <f t="shared" si="189"/>
        <v>0</v>
      </c>
      <c r="BS51" s="185">
        <f t="shared" si="189"/>
        <v>0</v>
      </c>
      <c r="BT51" s="186">
        <f t="shared" si="189"/>
        <v>0</v>
      </c>
      <c r="BU51" s="186">
        <f t="shared" si="190"/>
        <v>0</v>
      </c>
      <c r="BV51" s="180"/>
      <c r="BW51" s="78"/>
      <c r="BX51" s="186">
        <f>D51+Z51+BL51</f>
        <v>0</v>
      </c>
      <c r="BY51" s="187"/>
      <c r="BZ51" s="186">
        <f>E51+O51+BM51</f>
        <v>0</v>
      </c>
      <c r="CA51" s="187"/>
      <c r="CB51" s="186">
        <f>F51+AD51+BN51</f>
        <v>0</v>
      </c>
      <c r="CC51" s="187"/>
      <c r="CD51" s="186">
        <f t="shared" si="192"/>
        <v>0</v>
      </c>
      <c r="CE51" s="187"/>
      <c r="CF51" s="180"/>
    </row>
    <row r="52" spans="1:84" s="79" customFormat="1" x14ac:dyDescent="0.35">
      <c r="A52" s="190"/>
      <c r="B52" s="201" t="s">
        <v>191</v>
      </c>
      <c r="C52" s="180"/>
      <c r="D52" s="186"/>
      <c r="E52" s="186"/>
      <c r="F52" s="186"/>
      <c r="G52" s="186">
        <f t="shared" si="178"/>
        <v>0</v>
      </c>
      <c r="H52" s="180"/>
      <c r="I52" s="207"/>
      <c r="J52" s="243"/>
      <c r="K52" s="244"/>
      <c r="L52" s="245"/>
      <c r="M52" s="246"/>
      <c r="N52" s="247"/>
      <c r="O52" s="247"/>
      <c r="P52" s="248"/>
      <c r="Q52" s="186">
        <f t="shared" si="179"/>
        <v>0</v>
      </c>
      <c r="R52" s="180"/>
      <c r="S52" s="180"/>
      <c r="T52" s="248"/>
      <c r="U52" s="248"/>
      <c r="V52" s="248"/>
      <c r="W52" s="186">
        <f t="shared" si="180"/>
        <v>0</v>
      </c>
      <c r="X52" s="180"/>
      <c r="Y52" s="179"/>
      <c r="Z52" s="248"/>
      <c r="AA52" s="187"/>
      <c r="AB52" s="248"/>
      <c r="AC52" s="187"/>
      <c r="AD52" s="248"/>
      <c r="AE52" s="187"/>
      <c r="AF52" s="186">
        <f t="shared" si="145"/>
        <v>0</v>
      </c>
      <c r="AG52" s="264"/>
      <c r="AH52" s="180"/>
      <c r="AI52" s="180"/>
      <c r="AJ52" s="180"/>
      <c r="AK52" s="179"/>
      <c r="AL52" s="233">
        <f t="shared" si="191"/>
        <v>0</v>
      </c>
      <c r="AM52" s="225">
        <f t="shared" si="181"/>
        <v>0</v>
      </c>
      <c r="AN52" s="234">
        <f t="shared" si="182"/>
        <v>0</v>
      </c>
      <c r="AO52" s="185">
        <f t="shared" si="183"/>
        <v>0</v>
      </c>
      <c r="AP52" s="185">
        <f t="shared" si="184"/>
        <v>0</v>
      </c>
      <c r="AQ52" s="186">
        <f t="shared" si="185"/>
        <v>0</v>
      </c>
      <c r="AR52" s="186">
        <f t="shared" si="186"/>
        <v>0</v>
      </c>
      <c r="AS52" s="180"/>
      <c r="AT52" s="180"/>
      <c r="AU52" s="186">
        <f>D52+Z52+AO52</f>
        <v>0</v>
      </c>
      <c r="AV52" s="187"/>
      <c r="AW52" s="185">
        <f>E52+AB52++AP52</f>
        <v>0</v>
      </c>
      <c r="AX52" s="187"/>
      <c r="AY52" s="186">
        <f>F52+AD52+AQ52</f>
        <v>0</v>
      </c>
      <c r="AZ52" s="187"/>
      <c r="BA52" s="186">
        <f t="shared" si="187"/>
        <v>0</v>
      </c>
      <c r="BB52" s="187"/>
      <c r="BC52" s="180"/>
      <c r="BD52" s="180"/>
      <c r="BE52" s="180"/>
      <c r="BF52" s="180"/>
      <c r="BG52" s="78"/>
      <c r="BH52" s="78"/>
      <c r="BI52" s="244"/>
      <c r="BJ52" s="245"/>
      <c r="BK52" s="246"/>
      <c r="BL52" s="247"/>
      <c r="BM52" s="247"/>
      <c r="BN52" s="248"/>
      <c r="BO52" s="186">
        <f t="shared" si="188"/>
        <v>0</v>
      </c>
      <c r="BP52" s="180"/>
      <c r="BQ52" s="78"/>
      <c r="BR52" s="186">
        <f t="shared" si="189"/>
        <v>0</v>
      </c>
      <c r="BS52" s="185">
        <f t="shared" si="189"/>
        <v>0</v>
      </c>
      <c r="BT52" s="186">
        <f t="shared" si="189"/>
        <v>0</v>
      </c>
      <c r="BU52" s="186">
        <f t="shared" si="190"/>
        <v>0</v>
      </c>
      <c r="BV52" s="180"/>
      <c r="BW52" s="78"/>
      <c r="BX52" s="186">
        <f>D52+Z52+BL52</f>
        <v>0</v>
      </c>
      <c r="BY52" s="187"/>
      <c r="BZ52" s="186">
        <f>E52+O52+BM52</f>
        <v>0</v>
      </c>
      <c r="CA52" s="187"/>
      <c r="CB52" s="186">
        <f>F52+AD52+BN52</f>
        <v>0</v>
      </c>
      <c r="CC52" s="187"/>
      <c r="CD52" s="186">
        <f t="shared" si="192"/>
        <v>0</v>
      </c>
      <c r="CE52" s="187"/>
      <c r="CF52" s="180"/>
    </row>
    <row r="53" spans="1:84" s="79" customFormat="1" x14ac:dyDescent="0.35">
      <c r="A53" s="190"/>
      <c r="B53" s="201" t="s">
        <v>191</v>
      </c>
      <c r="C53" s="180"/>
      <c r="D53" s="186"/>
      <c r="E53" s="186"/>
      <c r="F53" s="186"/>
      <c r="G53" s="186">
        <f t="shared" si="178"/>
        <v>0</v>
      </c>
      <c r="H53" s="180"/>
      <c r="I53" s="207"/>
      <c r="J53" s="243"/>
      <c r="K53" s="244"/>
      <c r="L53" s="245"/>
      <c r="M53" s="246"/>
      <c r="N53" s="247"/>
      <c r="O53" s="247"/>
      <c r="P53" s="248"/>
      <c r="Q53" s="186">
        <f t="shared" si="179"/>
        <v>0</v>
      </c>
      <c r="R53" s="180"/>
      <c r="S53" s="180"/>
      <c r="T53" s="248"/>
      <c r="U53" s="248"/>
      <c r="V53" s="248"/>
      <c r="W53" s="186">
        <f t="shared" si="180"/>
        <v>0</v>
      </c>
      <c r="X53" s="180"/>
      <c r="Y53" s="179"/>
      <c r="Z53" s="248"/>
      <c r="AA53" s="187"/>
      <c r="AB53" s="248"/>
      <c r="AC53" s="187"/>
      <c r="AD53" s="248"/>
      <c r="AE53" s="187"/>
      <c r="AF53" s="186">
        <f t="shared" si="145"/>
        <v>0</v>
      </c>
      <c r="AG53" s="264"/>
      <c r="AH53" s="180"/>
      <c r="AI53" s="180"/>
      <c r="AJ53" s="180"/>
      <c r="AK53" s="179"/>
      <c r="AL53" s="233">
        <f t="shared" si="191"/>
        <v>0</v>
      </c>
      <c r="AM53" s="225">
        <f t="shared" si="181"/>
        <v>0</v>
      </c>
      <c r="AN53" s="234">
        <f t="shared" si="182"/>
        <v>0</v>
      </c>
      <c r="AO53" s="185">
        <f t="shared" si="183"/>
        <v>0</v>
      </c>
      <c r="AP53" s="185">
        <f t="shared" si="184"/>
        <v>0</v>
      </c>
      <c r="AQ53" s="186">
        <f t="shared" si="185"/>
        <v>0</v>
      </c>
      <c r="AR53" s="186">
        <f t="shared" si="186"/>
        <v>0</v>
      </c>
      <c r="AS53" s="180"/>
      <c r="AT53" s="180"/>
      <c r="AU53" s="186">
        <f>D53+Z53+AO53</f>
        <v>0</v>
      </c>
      <c r="AV53" s="187"/>
      <c r="AW53" s="185">
        <f>E53+AB53++AP53</f>
        <v>0</v>
      </c>
      <c r="AX53" s="187"/>
      <c r="AY53" s="186">
        <f>F53+AD53+AQ53</f>
        <v>0</v>
      </c>
      <c r="AZ53" s="187"/>
      <c r="BA53" s="186">
        <f t="shared" si="187"/>
        <v>0</v>
      </c>
      <c r="BB53" s="187"/>
      <c r="BC53" s="180"/>
      <c r="BD53" s="180"/>
      <c r="BE53" s="180"/>
      <c r="BF53" s="180"/>
      <c r="BG53" s="78"/>
      <c r="BH53" s="78"/>
      <c r="BI53" s="244"/>
      <c r="BJ53" s="245"/>
      <c r="BK53" s="246"/>
      <c r="BL53" s="247"/>
      <c r="BM53" s="247"/>
      <c r="BN53" s="248"/>
      <c r="BO53" s="186">
        <f t="shared" si="188"/>
        <v>0</v>
      </c>
      <c r="BP53" s="180"/>
      <c r="BQ53" s="78"/>
      <c r="BR53" s="186">
        <f t="shared" si="189"/>
        <v>0</v>
      </c>
      <c r="BS53" s="185">
        <f t="shared" si="189"/>
        <v>0</v>
      </c>
      <c r="BT53" s="186">
        <f t="shared" si="189"/>
        <v>0</v>
      </c>
      <c r="BU53" s="186">
        <f t="shared" si="190"/>
        <v>0</v>
      </c>
      <c r="BV53" s="180"/>
      <c r="BW53" s="78"/>
      <c r="BX53" s="186">
        <f>D53+Z53+BL53</f>
        <v>0</v>
      </c>
      <c r="BY53" s="187"/>
      <c r="BZ53" s="186">
        <f>E53+O53+BM53</f>
        <v>0</v>
      </c>
      <c r="CA53" s="187"/>
      <c r="CB53" s="186">
        <f>F53+AD53+BN53</f>
        <v>0</v>
      </c>
      <c r="CC53" s="187"/>
      <c r="CD53" s="186">
        <f t="shared" si="192"/>
        <v>0</v>
      </c>
      <c r="CE53" s="187"/>
      <c r="CF53" s="180"/>
    </row>
    <row r="54" spans="1:84" s="79" customFormat="1" x14ac:dyDescent="0.35">
      <c r="A54" s="190">
        <v>2.2999999999999998</v>
      </c>
      <c r="B54" s="200" t="s">
        <v>169</v>
      </c>
      <c r="C54" s="179"/>
      <c r="D54" s="184">
        <v>0</v>
      </c>
      <c r="E54" s="179">
        <v>0</v>
      </c>
      <c r="F54" s="179">
        <v>0</v>
      </c>
      <c r="G54" s="179">
        <f t="shared" ref="G54" si="193">SUM(G55:G59)</f>
        <v>0</v>
      </c>
      <c r="H54" s="179"/>
      <c r="I54" s="206"/>
      <c r="J54" s="199"/>
      <c r="K54" s="232"/>
      <c r="L54" s="224"/>
      <c r="M54" s="217"/>
      <c r="N54" s="184">
        <f t="shared" ref="N54:P54" si="194">SUM(N55:N59)</f>
        <v>0</v>
      </c>
      <c r="O54" s="179">
        <f t="shared" si="194"/>
        <v>0</v>
      </c>
      <c r="P54" s="179">
        <f t="shared" si="194"/>
        <v>0</v>
      </c>
      <c r="Q54" s="179">
        <f t="shared" ref="Q54:W54" si="195">SUM(Q55:Q59)</f>
        <v>0</v>
      </c>
      <c r="R54" s="179"/>
      <c r="S54" s="179"/>
      <c r="T54" s="184">
        <f t="shared" ref="T54:V54" si="196">SUM(T55:T59)</f>
        <v>0</v>
      </c>
      <c r="U54" s="179">
        <f t="shared" si="196"/>
        <v>0</v>
      </c>
      <c r="V54" s="179">
        <f t="shared" si="196"/>
        <v>0</v>
      </c>
      <c r="W54" s="179">
        <f t="shared" si="195"/>
        <v>0</v>
      </c>
      <c r="X54" s="179"/>
      <c r="Y54" s="179"/>
      <c r="Z54" s="184">
        <f t="shared" ref="Z54" si="197">SUM(Z55:Z59)</f>
        <v>0</v>
      </c>
      <c r="AA54" s="179"/>
      <c r="AB54" s="179">
        <f t="shared" ref="AB54" si="198">SUM(AB55:AB59)</f>
        <v>0</v>
      </c>
      <c r="AC54" s="179"/>
      <c r="AD54" s="179">
        <f t="shared" ref="AD54" si="199">SUM(AD55:AD59)</f>
        <v>0</v>
      </c>
      <c r="AE54" s="179"/>
      <c r="AF54" s="179">
        <f t="shared" si="145"/>
        <v>0</v>
      </c>
      <c r="AG54" s="206"/>
      <c r="AH54" s="179"/>
      <c r="AI54" s="179"/>
      <c r="AJ54" s="179"/>
      <c r="AK54" s="179"/>
      <c r="AL54" s="232"/>
      <c r="AM54" s="224"/>
      <c r="AN54" s="217"/>
      <c r="AO54" s="184">
        <f t="shared" ref="AO54:AR54" si="200">SUM(AO55:AO59)</f>
        <v>0</v>
      </c>
      <c r="AP54" s="179">
        <f t="shared" si="200"/>
        <v>0</v>
      </c>
      <c r="AQ54" s="179">
        <f t="shared" si="200"/>
        <v>0</v>
      </c>
      <c r="AR54" s="179">
        <f t="shared" si="200"/>
        <v>0</v>
      </c>
      <c r="AS54" s="179"/>
      <c r="AT54" s="179"/>
      <c r="AU54" s="184">
        <f>SUM(AU55:AU59)</f>
        <v>0</v>
      </c>
      <c r="AV54" s="179"/>
      <c r="AW54" s="179">
        <f>SUM(AW55:AW59)</f>
        <v>0</v>
      </c>
      <c r="AX54" s="179"/>
      <c r="AY54" s="179">
        <f>SUM(AY55:AY59)</f>
        <v>0</v>
      </c>
      <c r="AZ54" s="179"/>
      <c r="BA54" s="179">
        <f t="shared" ref="BA54" si="201">SUM(BA55:BA59)</f>
        <v>0</v>
      </c>
      <c r="BB54" s="179"/>
      <c r="BC54" s="179"/>
      <c r="BD54" s="179"/>
      <c r="BE54" s="179"/>
      <c r="BF54" s="179"/>
      <c r="BG54" s="78"/>
      <c r="BH54" s="78"/>
      <c r="BI54" s="232"/>
      <c r="BJ54" s="224"/>
      <c r="BK54" s="217"/>
      <c r="BL54" s="184">
        <f t="shared" ref="BL54:BO54" si="202">SUM(BL55:BL59)</f>
        <v>0</v>
      </c>
      <c r="BM54" s="179">
        <f t="shared" si="202"/>
        <v>0</v>
      </c>
      <c r="BN54" s="179">
        <f t="shared" si="202"/>
        <v>0</v>
      </c>
      <c r="BO54" s="179">
        <f t="shared" si="202"/>
        <v>0</v>
      </c>
      <c r="BP54" s="179"/>
      <c r="BQ54" s="78"/>
      <c r="BR54" s="184">
        <f>SUM(BR55:BR59)</f>
        <v>0</v>
      </c>
      <c r="BS54" s="179">
        <f>SUM(BS55:BS59)</f>
        <v>0</v>
      </c>
      <c r="BT54" s="179">
        <f>SUM(BT55:BT59)</f>
        <v>0</v>
      </c>
      <c r="BU54" s="179">
        <f t="shared" ref="BU54" si="203">SUM(BU55:BU59)</f>
        <v>0</v>
      </c>
      <c r="BV54" s="179"/>
      <c r="BW54" s="78"/>
      <c r="BX54" s="184">
        <f>SUM(BX55:BX59)</f>
        <v>0</v>
      </c>
      <c r="BY54" s="179"/>
      <c r="BZ54" s="179">
        <f>SUM(BZ55:BZ59)</f>
        <v>0</v>
      </c>
      <c r="CA54" s="179"/>
      <c r="CB54" s="179">
        <f>SUM(CB55:CB59)</f>
        <v>0</v>
      </c>
      <c r="CC54" s="179"/>
      <c r="CD54" s="179">
        <f t="shared" ref="CD54" si="204">SUM(CD55:CD59)</f>
        <v>0</v>
      </c>
      <c r="CE54" s="179"/>
      <c r="CF54" s="179"/>
    </row>
    <row r="55" spans="1:84" x14ac:dyDescent="0.35">
      <c r="B55" s="201" t="s">
        <v>191</v>
      </c>
      <c r="C55" s="180"/>
      <c r="D55" s="186"/>
      <c r="E55" s="186"/>
      <c r="F55" s="186"/>
      <c r="G55" s="186">
        <f t="shared" ref="G55:G59" si="205">SUM(D55:F55)</f>
        <v>0</v>
      </c>
      <c r="H55" s="180"/>
      <c r="I55" s="207"/>
      <c r="J55" s="243"/>
      <c r="K55" s="244"/>
      <c r="L55" s="245"/>
      <c r="M55" s="246"/>
      <c r="N55" s="247"/>
      <c r="O55" s="247"/>
      <c r="P55" s="248"/>
      <c r="Q55" s="186">
        <f t="shared" ref="Q55:Q59" si="206">SUM(N55:P55)</f>
        <v>0</v>
      </c>
      <c r="R55" s="180"/>
      <c r="S55" s="180"/>
      <c r="T55" s="248"/>
      <c r="U55" s="248"/>
      <c r="V55" s="248"/>
      <c r="W55" s="186">
        <f t="shared" ref="W55:W59" si="207">SUM(T55:V55)</f>
        <v>0</v>
      </c>
      <c r="X55" s="180"/>
      <c r="Y55" s="179"/>
      <c r="Z55" s="248"/>
      <c r="AA55" s="187"/>
      <c r="AB55" s="248"/>
      <c r="AC55" s="187"/>
      <c r="AD55" s="248"/>
      <c r="AE55" s="187"/>
      <c r="AF55" s="186">
        <f t="shared" si="145"/>
        <v>0</v>
      </c>
      <c r="AG55" s="264"/>
      <c r="AH55" s="180"/>
      <c r="AI55" s="180"/>
      <c r="AJ55" s="180"/>
      <c r="AK55" s="179"/>
      <c r="AL55" s="233">
        <f>BI55</f>
        <v>0</v>
      </c>
      <c r="AM55" s="225">
        <f t="shared" ref="AM55:AM59" si="208">BJ55</f>
        <v>0</v>
      </c>
      <c r="AN55" s="234">
        <f t="shared" ref="AN55:AN59" si="209">BK55</f>
        <v>0</v>
      </c>
      <c r="AO55" s="185">
        <f t="shared" ref="AO55:AO59" si="210">BL55</f>
        <v>0</v>
      </c>
      <c r="AP55" s="185">
        <f t="shared" ref="AP55:AP59" si="211">BM55</f>
        <v>0</v>
      </c>
      <c r="AQ55" s="186">
        <f t="shared" ref="AQ55:AQ59" si="212">BN55</f>
        <v>0</v>
      </c>
      <c r="AR55" s="186">
        <f t="shared" ref="AR55:AR59" si="213">SUM(AO55:AQ55)</f>
        <v>0</v>
      </c>
      <c r="AS55" s="180"/>
      <c r="AT55" s="180"/>
      <c r="AU55" s="186">
        <f>D55+Z55+AO55</f>
        <v>0</v>
      </c>
      <c r="AV55" s="187"/>
      <c r="AW55" s="185">
        <f>E55+AB55++AP55</f>
        <v>0</v>
      </c>
      <c r="AX55" s="187"/>
      <c r="AY55" s="186">
        <f>F55+AD55+AQ55</f>
        <v>0</v>
      </c>
      <c r="AZ55" s="187"/>
      <c r="BA55" s="186">
        <f t="shared" ref="BA55:BA59" si="214">SUM(AU55:AY55)</f>
        <v>0</v>
      </c>
      <c r="BB55" s="187"/>
      <c r="BC55" s="180"/>
      <c r="BD55" s="180"/>
      <c r="BE55" s="180"/>
      <c r="BF55" s="180"/>
      <c r="BI55" s="244"/>
      <c r="BJ55" s="245"/>
      <c r="BK55" s="246"/>
      <c r="BL55" s="247"/>
      <c r="BM55" s="247"/>
      <c r="BN55" s="248"/>
      <c r="BO55" s="186">
        <f t="shared" ref="BO55:BO59" si="215">SUM(BL55:BN55)</f>
        <v>0</v>
      </c>
      <c r="BP55" s="180"/>
      <c r="BR55" s="186">
        <f t="shared" ref="BR55:BT59" si="216">D55+N55+BL55</f>
        <v>0</v>
      </c>
      <c r="BS55" s="185">
        <f t="shared" si="216"/>
        <v>0</v>
      </c>
      <c r="BT55" s="186">
        <f t="shared" si="216"/>
        <v>0</v>
      </c>
      <c r="BU55" s="186">
        <f t="shared" ref="BU55:BU59" si="217">SUM(BR55:BT55)</f>
        <v>0</v>
      </c>
      <c r="BV55" s="180"/>
      <c r="BX55" s="186">
        <f>D55+Z55+BL55</f>
        <v>0</v>
      </c>
      <c r="BY55" s="187"/>
      <c r="BZ55" s="186">
        <f>E55+O55+BM55</f>
        <v>0</v>
      </c>
      <c r="CA55" s="187"/>
      <c r="CB55" s="186">
        <f>F55+AD55+BN55</f>
        <v>0</v>
      </c>
      <c r="CC55" s="187"/>
      <c r="CD55" s="186">
        <f>BX55+BZ55+CB55</f>
        <v>0</v>
      </c>
      <c r="CE55" s="187"/>
      <c r="CF55" s="180"/>
    </row>
    <row r="56" spans="1:84" x14ac:dyDescent="0.35">
      <c r="B56" s="201" t="s">
        <v>191</v>
      </c>
      <c r="C56" s="180"/>
      <c r="D56" s="186"/>
      <c r="E56" s="186"/>
      <c r="F56" s="186"/>
      <c r="G56" s="186">
        <f t="shared" si="205"/>
        <v>0</v>
      </c>
      <c r="H56" s="180"/>
      <c r="I56" s="207"/>
      <c r="J56" s="243"/>
      <c r="K56" s="244"/>
      <c r="L56" s="245"/>
      <c r="M56" s="246"/>
      <c r="N56" s="247"/>
      <c r="O56" s="247"/>
      <c r="P56" s="248"/>
      <c r="Q56" s="186">
        <f t="shared" si="206"/>
        <v>0</v>
      </c>
      <c r="R56" s="180"/>
      <c r="S56" s="180"/>
      <c r="T56" s="248"/>
      <c r="U56" s="248"/>
      <c r="V56" s="248"/>
      <c r="W56" s="186">
        <f t="shared" si="207"/>
        <v>0</v>
      </c>
      <c r="X56" s="180"/>
      <c r="Y56" s="179"/>
      <c r="Z56" s="248"/>
      <c r="AA56" s="187"/>
      <c r="AB56" s="248"/>
      <c r="AC56" s="187"/>
      <c r="AD56" s="248"/>
      <c r="AE56" s="187"/>
      <c r="AF56" s="186">
        <f t="shared" si="145"/>
        <v>0</v>
      </c>
      <c r="AG56" s="264"/>
      <c r="AH56" s="180"/>
      <c r="AI56" s="180"/>
      <c r="AJ56" s="180"/>
      <c r="AK56" s="179"/>
      <c r="AL56" s="233">
        <f t="shared" ref="AL56:AL59" si="218">BI56</f>
        <v>0</v>
      </c>
      <c r="AM56" s="225">
        <f t="shared" si="208"/>
        <v>0</v>
      </c>
      <c r="AN56" s="234">
        <f t="shared" si="209"/>
        <v>0</v>
      </c>
      <c r="AO56" s="185">
        <f t="shared" si="210"/>
        <v>0</v>
      </c>
      <c r="AP56" s="185">
        <f t="shared" si="211"/>
        <v>0</v>
      </c>
      <c r="AQ56" s="186">
        <f t="shared" si="212"/>
        <v>0</v>
      </c>
      <c r="AR56" s="186">
        <f t="shared" si="213"/>
        <v>0</v>
      </c>
      <c r="AS56" s="180"/>
      <c r="AT56" s="180"/>
      <c r="AU56" s="186">
        <f>D56+Z56+AO56</f>
        <v>0</v>
      </c>
      <c r="AV56" s="187"/>
      <c r="AW56" s="185">
        <f>E56+AB56++AP56</f>
        <v>0</v>
      </c>
      <c r="AX56" s="187"/>
      <c r="AY56" s="186">
        <f>F56+AD56+AQ56</f>
        <v>0</v>
      </c>
      <c r="AZ56" s="187"/>
      <c r="BA56" s="186">
        <f t="shared" si="214"/>
        <v>0</v>
      </c>
      <c r="BB56" s="187"/>
      <c r="BC56" s="180"/>
      <c r="BD56" s="180"/>
      <c r="BE56" s="180"/>
      <c r="BF56" s="180"/>
      <c r="BI56" s="244"/>
      <c r="BJ56" s="245"/>
      <c r="BK56" s="246"/>
      <c r="BL56" s="247"/>
      <c r="BM56" s="247"/>
      <c r="BN56" s="248"/>
      <c r="BO56" s="186">
        <f t="shared" si="215"/>
        <v>0</v>
      </c>
      <c r="BP56" s="180"/>
      <c r="BR56" s="186">
        <f t="shared" si="216"/>
        <v>0</v>
      </c>
      <c r="BS56" s="185">
        <f t="shared" si="216"/>
        <v>0</v>
      </c>
      <c r="BT56" s="186">
        <f t="shared" si="216"/>
        <v>0</v>
      </c>
      <c r="BU56" s="186">
        <f t="shared" si="217"/>
        <v>0</v>
      </c>
      <c r="BV56" s="180"/>
      <c r="BX56" s="186">
        <f>D56+Z56+BL56</f>
        <v>0</v>
      </c>
      <c r="BY56" s="187"/>
      <c r="BZ56" s="186">
        <f>E56+O56+BM56</f>
        <v>0</v>
      </c>
      <c r="CA56" s="187"/>
      <c r="CB56" s="186">
        <f>F56+AD56+BN56</f>
        <v>0</v>
      </c>
      <c r="CC56" s="187"/>
      <c r="CD56" s="186">
        <f t="shared" ref="CD56:CD59" si="219">BX56+BZ56+CB56</f>
        <v>0</v>
      </c>
      <c r="CE56" s="187"/>
      <c r="CF56" s="180"/>
    </row>
    <row r="57" spans="1:84" x14ac:dyDescent="0.35">
      <c r="B57" s="201" t="s">
        <v>191</v>
      </c>
      <c r="C57" s="180"/>
      <c r="D57" s="186"/>
      <c r="E57" s="186"/>
      <c r="F57" s="186"/>
      <c r="G57" s="186">
        <f t="shared" si="205"/>
        <v>0</v>
      </c>
      <c r="H57" s="180"/>
      <c r="I57" s="207"/>
      <c r="J57" s="243"/>
      <c r="K57" s="244"/>
      <c r="L57" s="245"/>
      <c r="M57" s="246"/>
      <c r="N57" s="247"/>
      <c r="O57" s="247"/>
      <c r="P57" s="248"/>
      <c r="Q57" s="186">
        <f t="shared" si="206"/>
        <v>0</v>
      </c>
      <c r="R57" s="180"/>
      <c r="S57" s="180"/>
      <c r="T57" s="248"/>
      <c r="U57" s="248"/>
      <c r="V57" s="248"/>
      <c r="W57" s="186">
        <f t="shared" si="207"/>
        <v>0</v>
      </c>
      <c r="X57" s="180"/>
      <c r="Y57" s="179"/>
      <c r="Z57" s="248"/>
      <c r="AA57" s="187"/>
      <c r="AB57" s="248"/>
      <c r="AC57" s="187"/>
      <c r="AD57" s="248"/>
      <c r="AE57" s="187"/>
      <c r="AF57" s="186">
        <f t="shared" si="145"/>
        <v>0</v>
      </c>
      <c r="AG57" s="264"/>
      <c r="AH57" s="180"/>
      <c r="AI57" s="180"/>
      <c r="AJ57" s="180"/>
      <c r="AK57" s="179"/>
      <c r="AL57" s="233">
        <f t="shared" si="218"/>
        <v>0</v>
      </c>
      <c r="AM57" s="225">
        <f t="shared" si="208"/>
        <v>0</v>
      </c>
      <c r="AN57" s="234">
        <f t="shared" si="209"/>
        <v>0</v>
      </c>
      <c r="AO57" s="185">
        <f t="shared" si="210"/>
        <v>0</v>
      </c>
      <c r="AP57" s="185">
        <f t="shared" si="211"/>
        <v>0</v>
      </c>
      <c r="AQ57" s="186">
        <f t="shared" si="212"/>
        <v>0</v>
      </c>
      <c r="AR57" s="186">
        <f t="shared" si="213"/>
        <v>0</v>
      </c>
      <c r="AS57" s="180"/>
      <c r="AT57" s="180"/>
      <c r="AU57" s="186">
        <f>D57+Z57+AO57</f>
        <v>0</v>
      </c>
      <c r="AV57" s="187"/>
      <c r="AW57" s="185">
        <f>E57+AB57++AP57</f>
        <v>0</v>
      </c>
      <c r="AX57" s="187"/>
      <c r="AY57" s="186">
        <f>F57+AD57+AQ57</f>
        <v>0</v>
      </c>
      <c r="AZ57" s="187"/>
      <c r="BA57" s="186">
        <f t="shared" si="214"/>
        <v>0</v>
      </c>
      <c r="BB57" s="187"/>
      <c r="BC57" s="180"/>
      <c r="BD57" s="180"/>
      <c r="BE57" s="180"/>
      <c r="BF57" s="180"/>
      <c r="BI57" s="244"/>
      <c r="BJ57" s="245"/>
      <c r="BK57" s="246"/>
      <c r="BL57" s="247"/>
      <c r="BM57" s="247"/>
      <c r="BN57" s="248"/>
      <c r="BO57" s="186">
        <f t="shared" si="215"/>
        <v>0</v>
      </c>
      <c r="BP57" s="180"/>
      <c r="BR57" s="186">
        <f t="shared" si="216"/>
        <v>0</v>
      </c>
      <c r="BS57" s="185">
        <f t="shared" si="216"/>
        <v>0</v>
      </c>
      <c r="BT57" s="186">
        <f t="shared" si="216"/>
        <v>0</v>
      </c>
      <c r="BU57" s="186">
        <f t="shared" si="217"/>
        <v>0</v>
      </c>
      <c r="BV57" s="180"/>
      <c r="BX57" s="186">
        <f>D57+Z57+BL57</f>
        <v>0</v>
      </c>
      <c r="BY57" s="187"/>
      <c r="BZ57" s="186">
        <f>E57+O57+BM57</f>
        <v>0</v>
      </c>
      <c r="CA57" s="187"/>
      <c r="CB57" s="186">
        <f>F57+AD57+BN57</f>
        <v>0</v>
      </c>
      <c r="CC57" s="187"/>
      <c r="CD57" s="186">
        <f t="shared" si="219"/>
        <v>0</v>
      </c>
      <c r="CE57" s="187"/>
      <c r="CF57" s="180"/>
    </row>
    <row r="58" spans="1:84" x14ac:dyDescent="0.35">
      <c r="B58" s="201" t="s">
        <v>191</v>
      </c>
      <c r="C58" s="180"/>
      <c r="D58" s="186"/>
      <c r="E58" s="186"/>
      <c r="F58" s="186"/>
      <c r="G58" s="186">
        <f t="shared" si="205"/>
        <v>0</v>
      </c>
      <c r="H58" s="180"/>
      <c r="I58" s="207"/>
      <c r="J58" s="243"/>
      <c r="K58" s="244"/>
      <c r="L58" s="245"/>
      <c r="M58" s="246"/>
      <c r="N58" s="247"/>
      <c r="O58" s="247"/>
      <c r="P58" s="248"/>
      <c r="Q58" s="186">
        <f t="shared" si="206"/>
        <v>0</v>
      </c>
      <c r="R58" s="180"/>
      <c r="S58" s="180"/>
      <c r="T58" s="248"/>
      <c r="U58" s="248"/>
      <c r="V58" s="248"/>
      <c r="W58" s="186">
        <f t="shared" si="207"/>
        <v>0</v>
      </c>
      <c r="X58" s="180"/>
      <c r="Y58" s="179"/>
      <c r="Z58" s="248"/>
      <c r="AA58" s="187"/>
      <c r="AB58" s="248"/>
      <c r="AC58" s="187"/>
      <c r="AD58" s="248"/>
      <c r="AE58" s="187"/>
      <c r="AF58" s="186">
        <f t="shared" si="145"/>
        <v>0</v>
      </c>
      <c r="AG58" s="264"/>
      <c r="AH58" s="180"/>
      <c r="AI58" s="180"/>
      <c r="AJ58" s="180"/>
      <c r="AK58" s="179"/>
      <c r="AL58" s="233">
        <f t="shared" si="218"/>
        <v>0</v>
      </c>
      <c r="AM58" s="225">
        <f t="shared" si="208"/>
        <v>0</v>
      </c>
      <c r="AN58" s="234">
        <f t="shared" si="209"/>
        <v>0</v>
      </c>
      <c r="AO58" s="185">
        <f t="shared" si="210"/>
        <v>0</v>
      </c>
      <c r="AP58" s="185">
        <f t="shared" si="211"/>
        <v>0</v>
      </c>
      <c r="AQ58" s="186">
        <f t="shared" si="212"/>
        <v>0</v>
      </c>
      <c r="AR58" s="186">
        <f t="shared" si="213"/>
        <v>0</v>
      </c>
      <c r="AS58" s="180"/>
      <c r="AT58" s="180"/>
      <c r="AU58" s="186">
        <f>D58+Z58+AO58</f>
        <v>0</v>
      </c>
      <c r="AV58" s="187"/>
      <c r="AW58" s="185">
        <f>E58+AB58++AP58</f>
        <v>0</v>
      </c>
      <c r="AX58" s="187"/>
      <c r="AY58" s="186">
        <f>F58+AD58+AQ58</f>
        <v>0</v>
      </c>
      <c r="AZ58" s="187"/>
      <c r="BA58" s="186">
        <f t="shared" si="214"/>
        <v>0</v>
      </c>
      <c r="BB58" s="187"/>
      <c r="BC58" s="180"/>
      <c r="BD58" s="180"/>
      <c r="BE58" s="180"/>
      <c r="BF58" s="180"/>
      <c r="BI58" s="244"/>
      <c r="BJ58" s="245"/>
      <c r="BK58" s="246"/>
      <c r="BL58" s="247"/>
      <c r="BM58" s="247"/>
      <c r="BN58" s="248"/>
      <c r="BO58" s="186">
        <f t="shared" si="215"/>
        <v>0</v>
      </c>
      <c r="BP58" s="180"/>
      <c r="BR58" s="186">
        <f t="shared" si="216"/>
        <v>0</v>
      </c>
      <c r="BS58" s="185">
        <f t="shared" si="216"/>
        <v>0</v>
      </c>
      <c r="BT58" s="186">
        <f t="shared" si="216"/>
        <v>0</v>
      </c>
      <c r="BU58" s="186">
        <f t="shared" si="217"/>
        <v>0</v>
      </c>
      <c r="BV58" s="180"/>
      <c r="BX58" s="186">
        <f>D58+Z58+BL58</f>
        <v>0</v>
      </c>
      <c r="BY58" s="187"/>
      <c r="BZ58" s="186">
        <f>E58+O58+BM58</f>
        <v>0</v>
      </c>
      <c r="CA58" s="187"/>
      <c r="CB58" s="186">
        <f>F58+AD58+BN58</f>
        <v>0</v>
      </c>
      <c r="CC58" s="187"/>
      <c r="CD58" s="186">
        <f t="shared" si="219"/>
        <v>0</v>
      </c>
      <c r="CE58" s="187"/>
      <c r="CF58" s="180"/>
    </row>
    <row r="59" spans="1:84" x14ac:dyDescent="0.35">
      <c r="B59" s="201" t="s">
        <v>191</v>
      </c>
      <c r="C59" s="180"/>
      <c r="D59" s="186"/>
      <c r="E59" s="186"/>
      <c r="F59" s="186"/>
      <c r="G59" s="186">
        <f t="shared" si="205"/>
        <v>0</v>
      </c>
      <c r="H59" s="180"/>
      <c r="I59" s="207"/>
      <c r="J59" s="243"/>
      <c r="K59" s="244"/>
      <c r="L59" s="245"/>
      <c r="M59" s="246"/>
      <c r="N59" s="247"/>
      <c r="O59" s="247"/>
      <c r="P59" s="248"/>
      <c r="Q59" s="186">
        <f t="shared" si="206"/>
        <v>0</v>
      </c>
      <c r="R59" s="180"/>
      <c r="S59" s="180"/>
      <c r="T59" s="248"/>
      <c r="U59" s="248"/>
      <c r="V59" s="248"/>
      <c r="W59" s="186">
        <f t="shared" si="207"/>
        <v>0</v>
      </c>
      <c r="X59" s="180"/>
      <c r="Y59" s="179"/>
      <c r="Z59" s="248"/>
      <c r="AA59" s="187"/>
      <c r="AB59" s="248"/>
      <c r="AC59" s="187"/>
      <c r="AD59" s="248"/>
      <c r="AE59" s="187"/>
      <c r="AF59" s="186">
        <f t="shared" si="145"/>
        <v>0</v>
      </c>
      <c r="AG59" s="264"/>
      <c r="AH59" s="180"/>
      <c r="AI59" s="180"/>
      <c r="AJ59" s="180"/>
      <c r="AK59" s="179"/>
      <c r="AL59" s="233">
        <f t="shared" si="218"/>
        <v>0</v>
      </c>
      <c r="AM59" s="225">
        <f t="shared" si="208"/>
        <v>0</v>
      </c>
      <c r="AN59" s="234">
        <f t="shared" si="209"/>
        <v>0</v>
      </c>
      <c r="AO59" s="185">
        <f t="shared" si="210"/>
        <v>0</v>
      </c>
      <c r="AP59" s="185">
        <f t="shared" si="211"/>
        <v>0</v>
      </c>
      <c r="AQ59" s="186">
        <f t="shared" si="212"/>
        <v>0</v>
      </c>
      <c r="AR59" s="186">
        <f t="shared" si="213"/>
        <v>0</v>
      </c>
      <c r="AS59" s="180"/>
      <c r="AT59" s="180"/>
      <c r="AU59" s="186">
        <f>D59+Z59+AO59</f>
        <v>0</v>
      </c>
      <c r="AV59" s="187"/>
      <c r="AW59" s="185">
        <f>E59+AB59++AP59</f>
        <v>0</v>
      </c>
      <c r="AX59" s="187"/>
      <c r="AY59" s="186">
        <f>F59+AD59+AQ59</f>
        <v>0</v>
      </c>
      <c r="AZ59" s="187"/>
      <c r="BA59" s="186">
        <f t="shared" si="214"/>
        <v>0</v>
      </c>
      <c r="BB59" s="187"/>
      <c r="BC59" s="180"/>
      <c r="BD59" s="180"/>
      <c r="BE59" s="180"/>
      <c r="BF59" s="180"/>
      <c r="BI59" s="244"/>
      <c r="BJ59" s="245"/>
      <c r="BK59" s="246"/>
      <c r="BL59" s="247"/>
      <c r="BM59" s="247"/>
      <c r="BN59" s="248"/>
      <c r="BO59" s="186">
        <f t="shared" si="215"/>
        <v>0</v>
      </c>
      <c r="BP59" s="180"/>
      <c r="BR59" s="186">
        <f t="shared" si="216"/>
        <v>0</v>
      </c>
      <c r="BS59" s="185">
        <f t="shared" si="216"/>
        <v>0</v>
      </c>
      <c r="BT59" s="186">
        <f t="shared" si="216"/>
        <v>0</v>
      </c>
      <c r="BU59" s="186">
        <f t="shared" si="217"/>
        <v>0</v>
      </c>
      <c r="BV59" s="180"/>
      <c r="BX59" s="186">
        <f>D59+Z59+BL59</f>
        <v>0</v>
      </c>
      <c r="BY59" s="187"/>
      <c r="BZ59" s="186">
        <f>E59+O59+BM59</f>
        <v>0</v>
      </c>
      <c r="CA59" s="187"/>
      <c r="CB59" s="186">
        <f>F59+AD59+BN59</f>
        <v>0</v>
      </c>
      <c r="CC59" s="187"/>
      <c r="CD59" s="186">
        <f t="shared" si="219"/>
        <v>0</v>
      </c>
      <c r="CE59" s="187"/>
      <c r="CF59" s="180"/>
    </row>
    <row r="60" spans="1:84" s="79" customFormat="1" x14ac:dyDescent="0.35">
      <c r="A60" s="190">
        <v>2.4</v>
      </c>
      <c r="B60" s="200" t="s">
        <v>169</v>
      </c>
      <c r="C60" s="179"/>
      <c r="D60" s="184">
        <v>0</v>
      </c>
      <c r="E60" s="179">
        <v>0</v>
      </c>
      <c r="F60" s="179">
        <v>0</v>
      </c>
      <c r="G60" s="179">
        <f t="shared" ref="G60" si="220">SUM(G61:G65)</f>
        <v>0</v>
      </c>
      <c r="H60" s="179"/>
      <c r="I60" s="206"/>
      <c r="J60" s="199"/>
      <c r="K60" s="232"/>
      <c r="L60" s="224"/>
      <c r="M60" s="217"/>
      <c r="N60" s="184">
        <f t="shared" ref="N60:P60" si="221">SUM(N61:N65)</f>
        <v>0</v>
      </c>
      <c r="O60" s="179">
        <f t="shared" si="221"/>
        <v>0</v>
      </c>
      <c r="P60" s="179">
        <f t="shared" si="221"/>
        <v>0</v>
      </c>
      <c r="Q60" s="179">
        <f t="shared" ref="Q60:W60" si="222">SUM(Q61:Q65)</f>
        <v>0</v>
      </c>
      <c r="R60" s="179"/>
      <c r="S60" s="179"/>
      <c r="T60" s="184">
        <f t="shared" ref="T60:V60" si="223">SUM(T61:T65)</f>
        <v>0</v>
      </c>
      <c r="U60" s="179">
        <f t="shared" si="223"/>
        <v>0</v>
      </c>
      <c r="V60" s="179">
        <f t="shared" si="223"/>
        <v>0</v>
      </c>
      <c r="W60" s="179">
        <f t="shared" si="222"/>
        <v>0</v>
      </c>
      <c r="X60" s="179"/>
      <c r="Y60" s="179"/>
      <c r="Z60" s="184">
        <f t="shared" ref="Z60" si="224">SUM(Z61:Z65)</f>
        <v>0</v>
      </c>
      <c r="AA60" s="179"/>
      <c r="AB60" s="179">
        <f t="shared" ref="AB60" si="225">SUM(AB61:AB65)</f>
        <v>0</v>
      </c>
      <c r="AC60" s="179"/>
      <c r="AD60" s="179">
        <f t="shared" ref="AD60" si="226">SUM(AD61:AD65)</f>
        <v>0</v>
      </c>
      <c r="AE60" s="179"/>
      <c r="AF60" s="179">
        <f t="shared" si="145"/>
        <v>0</v>
      </c>
      <c r="AG60" s="206"/>
      <c r="AH60" s="179"/>
      <c r="AI60" s="179"/>
      <c r="AJ60" s="179"/>
      <c r="AK60" s="179"/>
      <c r="AL60" s="232"/>
      <c r="AM60" s="224"/>
      <c r="AN60" s="217"/>
      <c r="AO60" s="184">
        <f t="shared" ref="AO60:AQ60" si="227">SUM(AO61:AO65)</f>
        <v>0</v>
      </c>
      <c r="AP60" s="179">
        <f t="shared" si="227"/>
        <v>0</v>
      </c>
      <c r="AQ60" s="179">
        <f t="shared" si="227"/>
        <v>0</v>
      </c>
      <c r="AR60" s="179">
        <f t="shared" ref="AR60" si="228">SUM(AR61:AR65)</f>
        <v>0</v>
      </c>
      <c r="AS60" s="179"/>
      <c r="AT60" s="179"/>
      <c r="AU60" s="184">
        <f>SUM(AU61:AU65)</f>
        <v>0</v>
      </c>
      <c r="AV60" s="179"/>
      <c r="AW60" s="179">
        <f>SUM(AW61:AW65)</f>
        <v>0</v>
      </c>
      <c r="AX60" s="179"/>
      <c r="AY60" s="179">
        <f>SUM(AY61:AY65)</f>
        <v>0</v>
      </c>
      <c r="AZ60" s="179"/>
      <c r="BA60" s="179">
        <f t="shared" ref="BA60" si="229">SUM(BA61:BA65)</f>
        <v>0</v>
      </c>
      <c r="BB60" s="179"/>
      <c r="BC60" s="179"/>
      <c r="BD60" s="179"/>
      <c r="BE60" s="179"/>
      <c r="BF60" s="179"/>
      <c r="BG60" s="78"/>
      <c r="BH60" s="78"/>
      <c r="BI60" s="232"/>
      <c r="BJ60" s="224"/>
      <c r="BK60" s="217"/>
      <c r="BL60" s="184">
        <f t="shared" ref="BL60:BN60" si="230">SUM(BL61:BL65)</f>
        <v>0</v>
      </c>
      <c r="BM60" s="179">
        <f t="shared" si="230"/>
        <v>0</v>
      </c>
      <c r="BN60" s="179">
        <f t="shared" si="230"/>
        <v>0</v>
      </c>
      <c r="BO60" s="179">
        <f t="shared" ref="BO60" si="231">SUM(BO61:BO65)</f>
        <v>0</v>
      </c>
      <c r="BP60" s="179"/>
      <c r="BQ60" s="78"/>
      <c r="BR60" s="184">
        <f>SUM(BR61:BR65)</f>
        <v>0</v>
      </c>
      <c r="BS60" s="179">
        <f>SUM(BS61:BS65)</f>
        <v>0</v>
      </c>
      <c r="BT60" s="179">
        <f>SUM(BT61:BT65)</f>
        <v>0</v>
      </c>
      <c r="BU60" s="179">
        <f t="shared" ref="BU60" si="232">SUM(BU61:BU65)</f>
        <v>0</v>
      </c>
      <c r="BV60" s="179"/>
      <c r="BW60" s="78"/>
      <c r="BX60" s="184">
        <f>SUM(BX61:BX65)</f>
        <v>0</v>
      </c>
      <c r="BY60" s="179"/>
      <c r="BZ60" s="179">
        <f>SUM(BZ61:BZ65)</f>
        <v>0</v>
      </c>
      <c r="CA60" s="179"/>
      <c r="CB60" s="179">
        <f>SUM(CB61:CB65)</f>
        <v>0</v>
      </c>
      <c r="CC60" s="179"/>
      <c r="CD60" s="179">
        <f t="shared" ref="CD60" si="233">SUM(CD61:CD65)</f>
        <v>0</v>
      </c>
      <c r="CE60" s="179"/>
      <c r="CF60" s="179"/>
    </row>
    <row r="61" spans="1:84" x14ac:dyDescent="0.35">
      <c r="B61" s="201" t="s">
        <v>191</v>
      </c>
      <c r="C61" s="180"/>
      <c r="D61" s="186"/>
      <c r="E61" s="186"/>
      <c r="F61" s="186"/>
      <c r="G61" s="186">
        <f t="shared" ref="G61:G65" si="234">SUM(D61:F61)</f>
        <v>0</v>
      </c>
      <c r="H61" s="180"/>
      <c r="I61" s="207"/>
      <c r="J61" s="243"/>
      <c r="K61" s="244"/>
      <c r="L61" s="245"/>
      <c r="M61" s="246"/>
      <c r="N61" s="247"/>
      <c r="O61" s="247"/>
      <c r="P61" s="248"/>
      <c r="Q61" s="186">
        <f t="shared" ref="Q61:Q65" si="235">SUM(N61:P61)</f>
        <v>0</v>
      </c>
      <c r="R61" s="180"/>
      <c r="S61" s="180"/>
      <c r="T61" s="248"/>
      <c r="U61" s="248"/>
      <c r="V61" s="248"/>
      <c r="W61" s="186">
        <f t="shared" ref="W61:W65" si="236">SUM(T61:V61)</f>
        <v>0</v>
      </c>
      <c r="X61" s="180"/>
      <c r="Y61" s="179"/>
      <c r="Z61" s="248"/>
      <c r="AA61" s="187"/>
      <c r="AB61" s="248"/>
      <c r="AC61" s="187"/>
      <c r="AD61" s="248"/>
      <c r="AE61" s="187"/>
      <c r="AF61" s="186">
        <f t="shared" si="145"/>
        <v>0</v>
      </c>
      <c r="AG61" s="264"/>
      <c r="AH61" s="180"/>
      <c r="AI61" s="180"/>
      <c r="AJ61" s="180"/>
      <c r="AK61" s="179"/>
      <c r="AL61" s="233">
        <f>BI61</f>
        <v>0</v>
      </c>
      <c r="AM61" s="225">
        <f t="shared" ref="AM61:AM65" si="237">BJ61</f>
        <v>0</v>
      </c>
      <c r="AN61" s="234">
        <f t="shared" ref="AN61:AN65" si="238">BK61</f>
        <v>0</v>
      </c>
      <c r="AO61" s="185">
        <f t="shared" ref="AO61:AO65" si="239">BL61</f>
        <v>0</v>
      </c>
      <c r="AP61" s="185">
        <f t="shared" ref="AP61:AP65" si="240">BM61</f>
        <v>0</v>
      </c>
      <c r="AQ61" s="186">
        <f t="shared" ref="AQ61:AQ65" si="241">BN61</f>
        <v>0</v>
      </c>
      <c r="AR61" s="186">
        <f t="shared" ref="AR61:AR65" si="242">SUM(AO61:AQ61)</f>
        <v>0</v>
      </c>
      <c r="AS61" s="180"/>
      <c r="AT61" s="180"/>
      <c r="AU61" s="186">
        <f>D61+Z61+AO61</f>
        <v>0</v>
      </c>
      <c r="AV61" s="187"/>
      <c r="AW61" s="185">
        <f>E61+AB61++AP61</f>
        <v>0</v>
      </c>
      <c r="AX61" s="187"/>
      <c r="AY61" s="186">
        <f>F61+AD61+AQ61</f>
        <v>0</v>
      </c>
      <c r="AZ61" s="187"/>
      <c r="BA61" s="186">
        <f t="shared" ref="BA61:BA65" si="243">SUM(AU61:AY61)</f>
        <v>0</v>
      </c>
      <c r="BB61" s="187"/>
      <c r="BC61" s="180"/>
      <c r="BD61" s="180"/>
      <c r="BE61" s="180"/>
      <c r="BF61" s="180"/>
      <c r="BI61" s="244"/>
      <c r="BJ61" s="245"/>
      <c r="BK61" s="246"/>
      <c r="BL61" s="247"/>
      <c r="BM61" s="247"/>
      <c r="BN61" s="248"/>
      <c r="BO61" s="186">
        <f t="shared" ref="BO61:BO65" si="244">SUM(BL61:BN61)</f>
        <v>0</v>
      </c>
      <c r="BP61" s="180"/>
      <c r="BR61" s="186">
        <f t="shared" ref="BR61:BT65" si="245">D61+N61+BL61</f>
        <v>0</v>
      </c>
      <c r="BS61" s="185">
        <f t="shared" si="245"/>
        <v>0</v>
      </c>
      <c r="BT61" s="186">
        <f t="shared" si="245"/>
        <v>0</v>
      </c>
      <c r="BU61" s="186">
        <f t="shared" ref="BU61:BU65" si="246">SUM(BR61:BT61)</f>
        <v>0</v>
      </c>
      <c r="BV61" s="180"/>
      <c r="BX61" s="186">
        <f>D61+Z61+BL61</f>
        <v>0</v>
      </c>
      <c r="BY61" s="187"/>
      <c r="BZ61" s="186">
        <f>E61+O61+BM61</f>
        <v>0</v>
      </c>
      <c r="CA61" s="187"/>
      <c r="CB61" s="186">
        <f>F61+AD61+BN61</f>
        <v>0</v>
      </c>
      <c r="CC61" s="187"/>
      <c r="CD61" s="186">
        <f>BX61+BZ61+CB61</f>
        <v>0</v>
      </c>
      <c r="CE61" s="187"/>
      <c r="CF61" s="180"/>
    </row>
    <row r="62" spans="1:84" x14ac:dyDescent="0.35">
      <c r="B62" s="201" t="s">
        <v>191</v>
      </c>
      <c r="C62" s="180"/>
      <c r="D62" s="186"/>
      <c r="E62" s="186"/>
      <c r="F62" s="186"/>
      <c r="G62" s="186">
        <f t="shared" si="234"/>
        <v>0</v>
      </c>
      <c r="H62" s="180"/>
      <c r="I62" s="207"/>
      <c r="J62" s="243"/>
      <c r="K62" s="244"/>
      <c r="L62" s="245"/>
      <c r="M62" s="246"/>
      <c r="N62" s="247"/>
      <c r="O62" s="247"/>
      <c r="P62" s="248"/>
      <c r="Q62" s="186">
        <f t="shared" si="235"/>
        <v>0</v>
      </c>
      <c r="R62" s="180"/>
      <c r="S62" s="180"/>
      <c r="T62" s="248"/>
      <c r="U62" s="248"/>
      <c r="V62" s="248"/>
      <c r="W62" s="186">
        <f t="shared" si="236"/>
        <v>0</v>
      </c>
      <c r="X62" s="180"/>
      <c r="Y62" s="179"/>
      <c r="Z62" s="248"/>
      <c r="AA62" s="187"/>
      <c r="AB62" s="248"/>
      <c r="AC62" s="187"/>
      <c r="AD62" s="248"/>
      <c r="AE62" s="187"/>
      <c r="AF62" s="186">
        <f t="shared" si="145"/>
        <v>0</v>
      </c>
      <c r="AG62" s="264"/>
      <c r="AH62" s="180"/>
      <c r="AI62" s="180"/>
      <c r="AJ62" s="180"/>
      <c r="AK62" s="179"/>
      <c r="AL62" s="233">
        <f t="shared" ref="AL62:AL65" si="247">BI62</f>
        <v>0</v>
      </c>
      <c r="AM62" s="225">
        <f t="shared" si="237"/>
        <v>0</v>
      </c>
      <c r="AN62" s="234">
        <f t="shared" si="238"/>
        <v>0</v>
      </c>
      <c r="AO62" s="185">
        <f t="shared" si="239"/>
        <v>0</v>
      </c>
      <c r="AP62" s="185">
        <f t="shared" si="240"/>
        <v>0</v>
      </c>
      <c r="AQ62" s="186">
        <f t="shared" si="241"/>
        <v>0</v>
      </c>
      <c r="AR62" s="186">
        <f t="shared" si="242"/>
        <v>0</v>
      </c>
      <c r="AS62" s="180"/>
      <c r="AT62" s="180"/>
      <c r="AU62" s="186">
        <f>D62+Z62+AO62</f>
        <v>0</v>
      </c>
      <c r="AV62" s="187"/>
      <c r="AW62" s="185">
        <f>E62+AB62++AP62</f>
        <v>0</v>
      </c>
      <c r="AX62" s="187"/>
      <c r="AY62" s="186">
        <f>F62+AD62+AQ62</f>
        <v>0</v>
      </c>
      <c r="AZ62" s="187"/>
      <c r="BA62" s="186">
        <f t="shared" si="243"/>
        <v>0</v>
      </c>
      <c r="BB62" s="187"/>
      <c r="BC62" s="180"/>
      <c r="BD62" s="180"/>
      <c r="BE62" s="180"/>
      <c r="BF62" s="180"/>
      <c r="BI62" s="244"/>
      <c r="BJ62" s="245"/>
      <c r="BK62" s="246"/>
      <c r="BL62" s="247"/>
      <c r="BM62" s="247"/>
      <c r="BN62" s="248"/>
      <c r="BO62" s="186">
        <f t="shared" si="244"/>
        <v>0</v>
      </c>
      <c r="BP62" s="180"/>
      <c r="BR62" s="186">
        <f t="shared" si="245"/>
        <v>0</v>
      </c>
      <c r="BS62" s="185">
        <f t="shared" si="245"/>
        <v>0</v>
      </c>
      <c r="BT62" s="186">
        <f t="shared" si="245"/>
        <v>0</v>
      </c>
      <c r="BU62" s="186">
        <f t="shared" si="246"/>
        <v>0</v>
      </c>
      <c r="BV62" s="180"/>
      <c r="BX62" s="186">
        <f>D62+Z62+BL62</f>
        <v>0</v>
      </c>
      <c r="BY62" s="187"/>
      <c r="BZ62" s="186">
        <f>E62+O62+BM62</f>
        <v>0</v>
      </c>
      <c r="CA62" s="187"/>
      <c r="CB62" s="186">
        <f>F62+AD62+BN62</f>
        <v>0</v>
      </c>
      <c r="CC62" s="187"/>
      <c r="CD62" s="186">
        <f t="shared" ref="CD62:CD65" si="248">BX62+BZ62+CB62</f>
        <v>0</v>
      </c>
      <c r="CE62" s="187"/>
      <c r="CF62" s="180"/>
    </row>
    <row r="63" spans="1:84" x14ac:dyDescent="0.35">
      <c r="B63" s="201" t="s">
        <v>191</v>
      </c>
      <c r="C63" s="180"/>
      <c r="D63" s="186"/>
      <c r="E63" s="186"/>
      <c r="F63" s="186"/>
      <c r="G63" s="186">
        <f t="shared" si="234"/>
        <v>0</v>
      </c>
      <c r="H63" s="180"/>
      <c r="I63" s="207"/>
      <c r="J63" s="243"/>
      <c r="K63" s="244"/>
      <c r="L63" s="245"/>
      <c r="M63" s="246"/>
      <c r="N63" s="247"/>
      <c r="O63" s="247"/>
      <c r="P63" s="248"/>
      <c r="Q63" s="186">
        <f t="shared" si="235"/>
        <v>0</v>
      </c>
      <c r="R63" s="180"/>
      <c r="S63" s="180"/>
      <c r="T63" s="248"/>
      <c r="U63" s="248"/>
      <c r="V63" s="248"/>
      <c r="W63" s="186">
        <f t="shared" si="236"/>
        <v>0</v>
      </c>
      <c r="X63" s="180"/>
      <c r="Y63" s="179"/>
      <c r="Z63" s="248"/>
      <c r="AA63" s="187"/>
      <c r="AB63" s="248"/>
      <c r="AC63" s="187"/>
      <c r="AD63" s="248"/>
      <c r="AE63" s="187"/>
      <c r="AF63" s="186">
        <f t="shared" si="145"/>
        <v>0</v>
      </c>
      <c r="AG63" s="264"/>
      <c r="AH63" s="180"/>
      <c r="AI63" s="180"/>
      <c r="AJ63" s="180"/>
      <c r="AK63" s="179"/>
      <c r="AL63" s="233">
        <f t="shared" si="247"/>
        <v>0</v>
      </c>
      <c r="AM63" s="225">
        <f t="shared" si="237"/>
        <v>0</v>
      </c>
      <c r="AN63" s="234">
        <f t="shared" si="238"/>
        <v>0</v>
      </c>
      <c r="AO63" s="185">
        <f t="shared" si="239"/>
        <v>0</v>
      </c>
      <c r="AP63" s="185">
        <f t="shared" si="240"/>
        <v>0</v>
      </c>
      <c r="AQ63" s="186">
        <f t="shared" si="241"/>
        <v>0</v>
      </c>
      <c r="AR63" s="186">
        <f t="shared" si="242"/>
        <v>0</v>
      </c>
      <c r="AS63" s="180"/>
      <c r="AT63" s="180"/>
      <c r="AU63" s="186">
        <f>D63+Z63+AO63</f>
        <v>0</v>
      </c>
      <c r="AV63" s="187"/>
      <c r="AW63" s="185">
        <f>E63+AB63++AP63</f>
        <v>0</v>
      </c>
      <c r="AX63" s="187"/>
      <c r="AY63" s="186">
        <f>F63+AD63+AQ63</f>
        <v>0</v>
      </c>
      <c r="AZ63" s="187"/>
      <c r="BA63" s="186">
        <f t="shared" si="243"/>
        <v>0</v>
      </c>
      <c r="BB63" s="187"/>
      <c r="BC63" s="180"/>
      <c r="BD63" s="180"/>
      <c r="BE63" s="180"/>
      <c r="BF63" s="180"/>
      <c r="BI63" s="244"/>
      <c r="BJ63" s="245"/>
      <c r="BK63" s="246"/>
      <c r="BL63" s="247"/>
      <c r="BM63" s="247"/>
      <c r="BN63" s="248"/>
      <c r="BO63" s="186">
        <f t="shared" si="244"/>
        <v>0</v>
      </c>
      <c r="BP63" s="180"/>
      <c r="BR63" s="186">
        <f t="shared" si="245"/>
        <v>0</v>
      </c>
      <c r="BS63" s="185">
        <f t="shared" si="245"/>
        <v>0</v>
      </c>
      <c r="BT63" s="186">
        <f t="shared" si="245"/>
        <v>0</v>
      </c>
      <c r="BU63" s="186">
        <f t="shared" si="246"/>
        <v>0</v>
      </c>
      <c r="BV63" s="180"/>
      <c r="BX63" s="186">
        <f>D63+Z63+BL63</f>
        <v>0</v>
      </c>
      <c r="BY63" s="187"/>
      <c r="BZ63" s="186">
        <f>E63+O63+BM63</f>
        <v>0</v>
      </c>
      <c r="CA63" s="187"/>
      <c r="CB63" s="186">
        <f>F63+AD63+BN63</f>
        <v>0</v>
      </c>
      <c r="CC63" s="187"/>
      <c r="CD63" s="186">
        <f t="shared" si="248"/>
        <v>0</v>
      </c>
      <c r="CE63" s="187"/>
      <c r="CF63" s="180"/>
    </row>
    <row r="64" spans="1:84" x14ac:dyDescent="0.35">
      <c r="B64" s="201" t="s">
        <v>191</v>
      </c>
      <c r="C64" s="180"/>
      <c r="D64" s="186"/>
      <c r="E64" s="186"/>
      <c r="F64" s="186"/>
      <c r="G64" s="186">
        <f t="shared" si="234"/>
        <v>0</v>
      </c>
      <c r="H64" s="180"/>
      <c r="I64" s="207"/>
      <c r="J64" s="243"/>
      <c r="K64" s="244"/>
      <c r="L64" s="245"/>
      <c r="M64" s="246"/>
      <c r="N64" s="247"/>
      <c r="O64" s="247"/>
      <c r="P64" s="248"/>
      <c r="Q64" s="186">
        <f t="shared" si="235"/>
        <v>0</v>
      </c>
      <c r="R64" s="180"/>
      <c r="S64" s="180"/>
      <c r="T64" s="248"/>
      <c r="U64" s="248"/>
      <c r="V64" s="248"/>
      <c r="W64" s="186">
        <f t="shared" si="236"/>
        <v>0</v>
      </c>
      <c r="X64" s="180"/>
      <c r="Y64" s="179"/>
      <c r="Z64" s="248"/>
      <c r="AA64" s="187"/>
      <c r="AB64" s="248"/>
      <c r="AC64" s="187"/>
      <c r="AD64" s="248"/>
      <c r="AE64" s="187"/>
      <c r="AF64" s="186">
        <f t="shared" si="145"/>
        <v>0</v>
      </c>
      <c r="AG64" s="264"/>
      <c r="AH64" s="180"/>
      <c r="AI64" s="180"/>
      <c r="AJ64" s="180"/>
      <c r="AK64" s="179"/>
      <c r="AL64" s="233">
        <f t="shared" si="247"/>
        <v>0</v>
      </c>
      <c r="AM64" s="225">
        <f t="shared" si="237"/>
        <v>0</v>
      </c>
      <c r="AN64" s="234">
        <f t="shared" si="238"/>
        <v>0</v>
      </c>
      <c r="AO64" s="185">
        <f t="shared" si="239"/>
        <v>0</v>
      </c>
      <c r="AP64" s="185">
        <f t="shared" si="240"/>
        <v>0</v>
      </c>
      <c r="AQ64" s="186">
        <f t="shared" si="241"/>
        <v>0</v>
      </c>
      <c r="AR64" s="186">
        <f t="shared" si="242"/>
        <v>0</v>
      </c>
      <c r="AS64" s="180"/>
      <c r="AT64" s="180"/>
      <c r="AU64" s="186">
        <f>D64+Z64+AO64</f>
        <v>0</v>
      </c>
      <c r="AV64" s="187"/>
      <c r="AW64" s="185">
        <f>E64+AB64++AP64</f>
        <v>0</v>
      </c>
      <c r="AX64" s="187"/>
      <c r="AY64" s="186">
        <f>F64+AD64+AQ64</f>
        <v>0</v>
      </c>
      <c r="AZ64" s="187"/>
      <c r="BA64" s="186">
        <f t="shared" si="243"/>
        <v>0</v>
      </c>
      <c r="BB64" s="187"/>
      <c r="BC64" s="180"/>
      <c r="BD64" s="180"/>
      <c r="BE64" s="180"/>
      <c r="BF64" s="180"/>
      <c r="BI64" s="244"/>
      <c r="BJ64" s="245"/>
      <c r="BK64" s="246"/>
      <c r="BL64" s="247"/>
      <c r="BM64" s="247"/>
      <c r="BN64" s="248"/>
      <c r="BO64" s="186">
        <f t="shared" si="244"/>
        <v>0</v>
      </c>
      <c r="BP64" s="180"/>
      <c r="BR64" s="186">
        <f t="shared" si="245"/>
        <v>0</v>
      </c>
      <c r="BS64" s="185">
        <f t="shared" si="245"/>
        <v>0</v>
      </c>
      <c r="BT64" s="186">
        <f t="shared" si="245"/>
        <v>0</v>
      </c>
      <c r="BU64" s="186">
        <f t="shared" si="246"/>
        <v>0</v>
      </c>
      <c r="BV64" s="180"/>
      <c r="BX64" s="186">
        <f>D64+Z64+BL64</f>
        <v>0</v>
      </c>
      <c r="BY64" s="187"/>
      <c r="BZ64" s="186">
        <f>E64+O64+BM64</f>
        <v>0</v>
      </c>
      <c r="CA64" s="187"/>
      <c r="CB64" s="186">
        <f>F64+AD64+BN64</f>
        <v>0</v>
      </c>
      <c r="CC64" s="187"/>
      <c r="CD64" s="186">
        <f t="shared" si="248"/>
        <v>0</v>
      </c>
      <c r="CE64" s="187"/>
      <c r="CF64" s="180"/>
    </row>
    <row r="65" spans="1:84" x14ac:dyDescent="0.35">
      <c r="B65" s="201" t="s">
        <v>191</v>
      </c>
      <c r="C65" s="180"/>
      <c r="D65" s="186"/>
      <c r="E65" s="186"/>
      <c r="F65" s="186"/>
      <c r="G65" s="186">
        <f t="shared" si="234"/>
        <v>0</v>
      </c>
      <c r="H65" s="180"/>
      <c r="I65" s="207"/>
      <c r="J65" s="243"/>
      <c r="K65" s="244"/>
      <c r="L65" s="245"/>
      <c r="M65" s="246"/>
      <c r="N65" s="247"/>
      <c r="O65" s="247"/>
      <c r="P65" s="248"/>
      <c r="Q65" s="186">
        <f t="shared" si="235"/>
        <v>0</v>
      </c>
      <c r="R65" s="180"/>
      <c r="S65" s="180"/>
      <c r="T65" s="248"/>
      <c r="U65" s="248"/>
      <c r="V65" s="248"/>
      <c r="W65" s="186">
        <f t="shared" si="236"/>
        <v>0</v>
      </c>
      <c r="X65" s="180"/>
      <c r="Y65" s="179"/>
      <c r="Z65" s="248"/>
      <c r="AA65" s="187"/>
      <c r="AB65" s="248"/>
      <c r="AC65" s="187"/>
      <c r="AD65" s="248"/>
      <c r="AE65" s="187"/>
      <c r="AF65" s="186">
        <f t="shared" si="145"/>
        <v>0</v>
      </c>
      <c r="AG65" s="264"/>
      <c r="AH65" s="180"/>
      <c r="AI65" s="180"/>
      <c r="AJ65" s="180"/>
      <c r="AK65" s="179"/>
      <c r="AL65" s="233">
        <f t="shared" si="247"/>
        <v>0</v>
      </c>
      <c r="AM65" s="225">
        <f t="shared" si="237"/>
        <v>0</v>
      </c>
      <c r="AN65" s="234">
        <f t="shared" si="238"/>
        <v>0</v>
      </c>
      <c r="AO65" s="185">
        <f t="shared" si="239"/>
        <v>0</v>
      </c>
      <c r="AP65" s="185">
        <f t="shared" si="240"/>
        <v>0</v>
      </c>
      <c r="AQ65" s="186">
        <f t="shared" si="241"/>
        <v>0</v>
      </c>
      <c r="AR65" s="186">
        <f t="shared" si="242"/>
        <v>0</v>
      </c>
      <c r="AS65" s="180"/>
      <c r="AT65" s="180"/>
      <c r="AU65" s="186">
        <f>D65+Z65+AO65</f>
        <v>0</v>
      </c>
      <c r="AV65" s="187"/>
      <c r="AW65" s="185">
        <f>E65+AB65++AP65</f>
        <v>0</v>
      </c>
      <c r="AX65" s="187"/>
      <c r="AY65" s="186">
        <f>F65+AD65+AQ65</f>
        <v>0</v>
      </c>
      <c r="AZ65" s="187"/>
      <c r="BA65" s="186">
        <f t="shared" si="243"/>
        <v>0</v>
      </c>
      <c r="BB65" s="187"/>
      <c r="BC65" s="180"/>
      <c r="BD65" s="180"/>
      <c r="BE65" s="180"/>
      <c r="BF65" s="180"/>
      <c r="BI65" s="244"/>
      <c r="BJ65" s="245"/>
      <c r="BK65" s="246"/>
      <c r="BL65" s="247"/>
      <c r="BM65" s="247"/>
      <c r="BN65" s="248"/>
      <c r="BO65" s="186">
        <f t="shared" si="244"/>
        <v>0</v>
      </c>
      <c r="BP65" s="180"/>
      <c r="BR65" s="186">
        <f t="shared" si="245"/>
        <v>0</v>
      </c>
      <c r="BS65" s="185">
        <f t="shared" si="245"/>
        <v>0</v>
      </c>
      <c r="BT65" s="186">
        <f t="shared" si="245"/>
        <v>0</v>
      </c>
      <c r="BU65" s="186">
        <f t="shared" si="246"/>
        <v>0</v>
      </c>
      <c r="BV65" s="180"/>
      <c r="BX65" s="186">
        <f>D65+Z65+BL65</f>
        <v>0</v>
      </c>
      <c r="BY65" s="187"/>
      <c r="BZ65" s="186">
        <f>E65+O65+BM65</f>
        <v>0</v>
      </c>
      <c r="CA65" s="187"/>
      <c r="CB65" s="186">
        <f>F65+AD65+BN65</f>
        <v>0</v>
      </c>
      <c r="CC65" s="187"/>
      <c r="CD65" s="186">
        <f t="shared" si="248"/>
        <v>0</v>
      </c>
      <c r="CE65" s="187"/>
      <c r="CF65" s="180"/>
    </row>
    <row r="66" spans="1:84" s="79" customFormat="1" x14ac:dyDescent="0.35">
      <c r="A66" s="190">
        <v>2.5</v>
      </c>
      <c r="B66" s="200" t="s">
        <v>169</v>
      </c>
      <c r="C66" s="179"/>
      <c r="D66" s="184">
        <v>0</v>
      </c>
      <c r="E66" s="179">
        <v>0</v>
      </c>
      <c r="F66" s="179">
        <v>0</v>
      </c>
      <c r="G66" s="179">
        <f t="shared" ref="G66" si="249">SUM(G67:G71)</f>
        <v>0</v>
      </c>
      <c r="H66" s="179"/>
      <c r="I66" s="206"/>
      <c r="J66" s="199"/>
      <c r="K66" s="232"/>
      <c r="L66" s="224"/>
      <c r="M66" s="217"/>
      <c r="N66" s="179">
        <f t="shared" ref="N66:P66" si="250">SUM(N67:N71)</f>
        <v>0</v>
      </c>
      <c r="O66" s="179">
        <f t="shared" si="250"/>
        <v>0</v>
      </c>
      <c r="P66" s="179">
        <f t="shared" si="250"/>
        <v>0</v>
      </c>
      <c r="Q66" s="179">
        <f t="shared" ref="Q66:W66" si="251">SUM(Q67:Q71)</f>
        <v>0</v>
      </c>
      <c r="R66" s="179"/>
      <c r="S66" s="179"/>
      <c r="T66" s="184">
        <f t="shared" ref="T66:V66" si="252">SUM(T67:T71)</f>
        <v>0</v>
      </c>
      <c r="U66" s="179">
        <f t="shared" si="252"/>
        <v>0</v>
      </c>
      <c r="V66" s="179">
        <f t="shared" si="252"/>
        <v>0</v>
      </c>
      <c r="W66" s="179">
        <f t="shared" si="251"/>
        <v>0</v>
      </c>
      <c r="X66" s="179"/>
      <c r="Y66" s="179"/>
      <c r="Z66" s="184">
        <f t="shared" ref="Z66" si="253">SUM(Z67:Z71)</f>
        <v>0</v>
      </c>
      <c r="AA66" s="179"/>
      <c r="AB66" s="179">
        <f t="shared" ref="AB66" si="254">SUM(AB67:AB71)</f>
        <v>0</v>
      </c>
      <c r="AC66" s="179"/>
      <c r="AD66" s="179">
        <f t="shared" ref="AD66" si="255">SUM(AD67:AD71)</f>
        <v>0</v>
      </c>
      <c r="AE66" s="179"/>
      <c r="AF66" s="179">
        <f t="shared" si="145"/>
        <v>0</v>
      </c>
      <c r="AG66" s="206"/>
      <c r="AH66" s="179"/>
      <c r="AI66" s="179"/>
      <c r="AJ66" s="179"/>
      <c r="AK66" s="179"/>
      <c r="AL66" s="232"/>
      <c r="AM66" s="224"/>
      <c r="AN66" s="217"/>
      <c r="AO66" s="179">
        <f t="shared" ref="AO66:AR66" si="256">SUM(AO67:AO71)</f>
        <v>0</v>
      </c>
      <c r="AP66" s="179">
        <f t="shared" si="256"/>
        <v>0</v>
      </c>
      <c r="AQ66" s="179">
        <f t="shared" si="256"/>
        <v>0</v>
      </c>
      <c r="AR66" s="179">
        <f t="shared" si="256"/>
        <v>0</v>
      </c>
      <c r="AS66" s="179"/>
      <c r="AT66" s="179"/>
      <c r="AU66" s="179">
        <f>SUM(AU67:AU71)</f>
        <v>0</v>
      </c>
      <c r="AV66" s="179"/>
      <c r="AW66" s="179">
        <f>SUM(AW67:AW71)</f>
        <v>0</v>
      </c>
      <c r="AX66" s="179"/>
      <c r="AY66" s="179">
        <f>SUM(AY67:AY71)</f>
        <v>0</v>
      </c>
      <c r="AZ66" s="179"/>
      <c r="BA66" s="179">
        <f t="shared" ref="BA66" si="257">SUM(BA67:BA71)</f>
        <v>0</v>
      </c>
      <c r="BB66" s="179"/>
      <c r="BC66" s="179"/>
      <c r="BD66" s="179"/>
      <c r="BE66" s="179"/>
      <c r="BF66" s="179"/>
      <c r="BG66" s="78"/>
      <c r="BH66" s="78"/>
      <c r="BI66" s="232"/>
      <c r="BJ66" s="224"/>
      <c r="BK66" s="217"/>
      <c r="BL66" s="179">
        <f t="shared" ref="BL66:BO66" si="258">SUM(BL67:BL71)</f>
        <v>0</v>
      </c>
      <c r="BM66" s="179">
        <f t="shared" si="258"/>
        <v>0</v>
      </c>
      <c r="BN66" s="179">
        <f t="shared" si="258"/>
        <v>0</v>
      </c>
      <c r="BO66" s="179">
        <f t="shared" si="258"/>
        <v>0</v>
      </c>
      <c r="BP66" s="179"/>
      <c r="BQ66" s="78"/>
      <c r="BR66" s="179">
        <f>SUM(BR67:BR71)</f>
        <v>0</v>
      </c>
      <c r="BS66" s="179">
        <f>SUM(BS67:BS71)</f>
        <v>0</v>
      </c>
      <c r="BT66" s="179">
        <f>SUM(BT67:BT71)</f>
        <v>0</v>
      </c>
      <c r="BU66" s="179">
        <f t="shared" ref="BU66" si="259">SUM(BU67:BU71)</f>
        <v>0</v>
      </c>
      <c r="BV66" s="179"/>
      <c r="BW66" s="78"/>
      <c r="BX66" s="184">
        <f>SUM(BX67:BX71)</f>
        <v>0</v>
      </c>
      <c r="BY66" s="179"/>
      <c r="BZ66" s="179">
        <f>SUM(BZ67:BZ71)</f>
        <v>0</v>
      </c>
      <c r="CA66" s="179"/>
      <c r="CB66" s="179">
        <f>SUM(CB67:CB71)</f>
        <v>0</v>
      </c>
      <c r="CC66" s="179"/>
      <c r="CD66" s="179">
        <f t="shared" ref="CD66" si="260">SUM(CD67:CD71)</f>
        <v>0</v>
      </c>
      <c r="CE66" s="179"/>
      <c r="CF66" s="179"/>
    </row>
    <row r="67" spans="1:84" x14ac:dyDescent="0.35">
      <c r="B67" s="201" t="s">
        <v>191</v>
      </c>
      <c r="C67" s="180"/>
      <c r="D67" s="186"/>
      <c r="E67" s="186"/>
      <c r="F67" s="186"/>
      <c r="G67" s="186">
        <f t="shared" ref="G67:G71" si="261">SUM(D67:F67)</f>
        <v>0</v>
      </c>
      <c r="H67" s="180"/>
      <c r="I67" s="207"/>
      <c r="J67" s="243"/>
      <c r="K67" s="244"/>
      <c r="L67" s="245"/>
      <c r="M67" s="246"/>
      <c r="N67" s="247"/>
      <c r="O67" s="247"/>
      <c r="P67" s="248"/>
      <c r="Q67" s="186">
        <f t="shared" ref="Q67:Q71" si="262">SUM(N67:P67)</f>
        <v>0</v>
      </c>
      <c r="R67" s="180"/>
      <c r="S67" s="180"/>
      <c r="T67" s="248"/>
      <c r="U67" s="248"/>
      <c r="V67" s="248"/>
      <c r="W67" s="186">
        <f t="shared" ref="W67:W71" si="263">SUM(T67:V67)</f>
        <v>0</v>
      </c>
      <c r="X67" s="180"/>
      <c r="Y67" s="179"/>
      <c r="Z67" s="248"/>
      <c r="AA67" s="187"/>
      <c r="AB67" s="248"/>
      <c r="AC67" s="187"/>
      <c r="AD67" s="248"/>
      <c r="AE67" s="187"/>
      <c r="AF67" s="186">
        <f t="shared" si="145"/>
        <v>0</v>
      </c>
      <c r="AG67" s="264"/>
      <c r="AH67" s="180"/>
      <c r="AI67" s="180"/>
      <c r="AJ67" s="180"/>
      <c r="AK67" s="179"/>
      <c r="AL67" s="233">
        <f>BI67</f>
        <v>0</v>
      </c>
      <c r="AM67" s="225">
        <f t="shared" ref="AM67:AM71" si="264">BJ67</f>
        <v>0</v>
      </c>
      <c r="AN67" s="234">
        <f t="shared" ref="AN67:AN71" si="265">BK67</f>
        <v>0</v>
      </c>
      <c r="AO67" s="185">
        <f t="shared" ref="AO67:AO71" si="266">BL67</f>
        <v>0</v>
      </c>
      <c r="AP67" s="185">
        <f t="shared" ref="AP67:AP71" si="267">BM67</f>
        <v>0</v>
      </c>
      <c r="AQ67" s="186">
        <f t="shared" ref="AQ67:AQ71" si="268">BN67</f>
        <v>0</v>
      </c>
      <c r="AR67" s="186">
        <f t="shared" ref="AR67:AR71" si="269">SUM(AO67:AQ67)</f>
        <v>0</v>
      </c>
      <c r="AS67" s="180"/>
      <c r="AT67" s="180"/>
      <c r="AU67" s="186">
        <f>D67+Z67+AO67</f>
        <v>0</v>
      </c>
      <c r="AV67" s="187"/>
      <c r="AW67" s="185">
        <f>E67+AB67++AP67</f>
        <v>0</v>
      </c>
      <c r="AX67" s="187"/>
      <c r="AY67" s="186">
        <f>F67+AD67+AQ67</f>
        <v>0</v>
      </c>
      <c r="AZ67" s="187"/>
      <c r="BA67" s="186">
        <f t="shared" ref="BA67:BA71" si="270">SUM(AU67:AY67)</f>
        <v>0</v>
      </c>
      <c r="BB67" s="187"/>
      <c r="BC67" s="180"/>
      <c r="BD67" s="180"/>
      <c r="BE67" s="180"/>
      <c r="BF67" s="180"/>
      <c r="BI67" s="244"/>
      <c r="BJ67" s="245"/>
      <c r="BK67" s="246"/>
      <c r="BL67" s="247"/>
      <c r="BM67" s="247"/>
      <c r="BN67" s="248"/>
      <c r="BO67" s="186">
        <f t="shared" ref="BO67:BO71" si="271">SUM(BL67:BN67)</f>
        <v>0</v>
      </c>
      <c r="BP67" s="180"/>
      <c r="BR67" s="186">
        <f t="shared" ref="BR67:BT71" si="272">D67+N67+BL67</f>
        <v>0</v>
      </c>
      <c r="BS67" s="185">
        <f t="shared" si="272"/>
        <v>0</v>
      </c>
      <c r="BT67" s="186">
        <f t="shared" si="272"/>
        <v>0</v>
      </c>
      <c r="BU67" s="186">
        <f t="shared" ref="BU67:BU71" si="273">SUM(BR67:BT67)</f>
        <v>0</v>
      </c>
      <c r="BV67" s="180"/>
      <c r="BX67" s="186">
        <f>D67+Z67+BL67</f>
        <v>0</v>
      </c>
      <c r="BY67" s="187"/>
      <c r="BZ67" s="186">
        <f>E67+O67+BM67</f>
        <v>0</v>
      </c>
      <c r="CA67" s="187"/>
      <c r="CB67" s="186">
        <f>F67+AD67+BN67</f>
        <v>0</v>
      </c>
      <c r="CC67" s="187"/>
      <c r="CD67" s="186">
        <f>BX67+BZ67+CB67</f>
        <v>0</v>
      </c>
      <c r="CE67" s="187"/>
      <c r="CF67" s="180"/>
    </row>
    <row r="68" spans="1:84" x14ac:dyDescent="0.35">
      <c r="B68" s="201" t="s">
        <v>191</v>
      </c>
      <c r="C68" s="180"/>
      <c r="D68" s="186"/>
      <c r="E68" s="186"/>
      <c r="F68" s="186"/>
      <c r="G68" s="186">
        <f t="shared" si="261"/>
        <v>0</v>
      </c>
      <c r="H68" s="180"/>
      <c r="I68" s="207"/>
      <c r="J68" s="243"/>
      <c r="K68" s="244"/>
      <c r="L68" s="245"/>
      <c r="M68" s="246"/>
      <c r="N68" s="247"/>
      <c r="O68" s="247"/>
      <c r="P68" s="248"/>
      <c r="Q68" s="186">
        <f t="shared" si="262"/>
        <v>0</v>
      </c>
      <c r="R68" s="180"/>
      <c r="S68" s="180"/>
      <c r="T68" s="248"/>
      <c r="U68" s="248"/>
      <c r="V68" s="248"/>
      <c r="W68" s="186">
        <f t="shared" si="263"/>
        <v>0</v>
      </c>
      <c r="X68" s="180"/>
      <c r="Y68" s="179"/>
      <c r="Z68" s="248"/>
      <c r="AA68" s="187"/>
      <c r="AB68" s="248"/>
      <c r="AC68" s="187"/>
      <c r="AD68" s="248"/>
      <c r="AE68" s="187"/>
      <c r="AF68" s="186">
        <f t="shared" si="145"/>
        <v>0</v>
      </c>
      <c r="AG68" s="264"/>
      <c r="AH68" s="180"/>
      <c r="AI68" s="180"/>
      <c r="AJ68" s="180"/>
      <c r="AK68" s="179"/>
      <c r="AL68" s="233">
        <f t="shared" ref="AL68:AL71" si="274">BI68</f>
        <v>0</v>
      </c>
      <c r="AM68" s="225">
        <f t="shared" si="264"/>
        <v>0</v>
      </c>
      <c r="AN68" s="234">
        <f t="shared" si="265"/>
        <v>0</v>
      </c>
      <c r="AO68" s="185">
        <f t="shared" si="266"/>
        <v>0</v>
      </c>
      <c r="AP68" s="185">
        <f t="shared" si="267"/>
        <v>0</v>
      </c>
      <c r="AQ68" s="186">
        <f t="shared" si="268"/>
        <v>0</v>
      </c>
      <c r="AR68" s="186">
        <f t="shared" si="269"/>
        <v>0</v>
      </c>
      <c r="AS68" s="180"/>
      <c r="AT68" s="180"/>
      <c r="AU68" s="186">
        <f>D68+Z68+AO68</f>
        <v>0</v>
      </c>
      <c r="AV68" s="187"/>
      <c r="AW68" s="185">
        <f>E68+AB68++AP68</f>
        <v>0</v>
      </c>
      <c r="AX68" s="187"/>
      <c r="AY68" s="186">
        <f>F68+AD68+AQ68</f>
        <v>0</v>
      </c>
      <c r="AZ68" s="187"/>
      <c r="BA68" s="186">
        <f t="shared" si="270"/>
        <v>0</v>
      </c>
      <c r="BB68" s="187"/>
      <c r="BC68" s="180"/>
      <c r="BD68" s="180"/>
      <c r="BE68" s="180"/>
      <c r="BF68" s="180"/>
      <c r="BI68" s="244"/>
      <c r="BJ68" s="245"/>
      <c r="BK68" s="246"/>
      <c r="BL68" s="247"/>
      <c r="BM68" s="247"/>
      <c r="BN68" s="248"/>
      <c r="BO68" s="186">
        <f t="shared" si="271"/>
        <v>0</v>
      </c>
      <c r="BP68" s="180"/>
      <c r="BR68" s="186">
        <f t="shared" si="272"/>
        <v>0</v>
      </c>
      <c r="BS68" s="185">
        <f t="shared" si="272"/>
        <v>0</v>
      </c>
      <c r="BT68" s="186">
        <f t="shared" si="272"/>
        <v>0</v>
      </c>
      <c r="BU68" s="186">
        <f t="shared" si="273"/>
        <v>0</v>
      </c>
      <c r="BV68" s="180"/>
      <c r="BX68" s="186">
        <f>D68+Z68+BL68</f>
        <v>0</v>
      </c>
      <c r="BY68" s="187"/>
      <c r="BZ68" s="186">
        <f>E68+O68+BM68</f>
        <v>0</v>
      </c>
      <c r="CA68" s="187"/>
      <c r="CB68" s="186">
        <f>F68+AD68+BN68</f>
        <v>0</v>
      </c>
      <c r="CC68" s="187"/>
      <c r="CD68" s="186">
        <f t="shared" ref="CD68:CD71" si="275">BX68+BZ68+CB68</f>
        <v>0</v>
      </c>
      <c r="CE68" s="187"/>
      <c r="CF68" s="180"/>
    </row>
    <row r="69" spans="1:84" x14ac:dyDescent="0.35">
      <c r="B69" s="201" t="s">
        <v>191</v>
      </c>
      <c r="C69" s="180"/>
      <c r="D69" s="186"/>
      <c r="E69" s="186"/>
      <c r="F69" s="186"/>
      <c r="G69" s="186">
        <f t="shared" si="261"/>
        <v>0</v>
      </c>
      <c r="H69" s="180"/>
      <c r="I69" s="207"/>
      <c r="J69" s="243"/>
      <c r="K69" s="244"/>
      <c r="L69" s="245"/>
      <c r="M69" s="246"/>
      <c r="N69" s="247"/>
      <c r="O69" s="247"/>
      <c r="P69" s="248"/>
      <c r="Q69" s="186">
        <f t="shared" si="262"/>
        <v>0</v>
      </c>
      <c r="R69" s="180"/>
      <c r="S69" s="180"/>
      <c r="T69" s="248"/>
      <c r="U69" s="248"/>
      <c r="V69" s="248"/>
      <c r="W69" s="186">
        <f t="shared" si="263"/>
        <v>0</v>
      </c>
      <c r="X69" s="180"/>
      <c r="Y69" s="179"/>
      <c r="Z69" s="248"/>
      <c r="AA69" s="187"/>
      <c r="AB69" s="248"/>
      <c r="AC69" s="187"/>
      <c r="AD69" s="248"/>
      <c r="AE69" s="187"/>
      <c r="AF69" s="186">
        <f t="shared" si="145"/>
        <v>0</v>
      </c>
      <c r="AG69" s="264"/>
      <c r="AH69" s="180"/>
      <c r="AI69" s="180"/>
      <c r="AJ69" s="180"/>
      <c r="AK69" s="179"/>
      <c r="AL69" s="233">
        <f t="shared" si="274"/>
        <v>0</v>
      </c>
      <c r="AM69" s="225">
        <f t="shared" si="264"/>
        <v>0</v>
      </c>
      <c r="AN69" s="234">
        <f t="shared" si="265"/>
        <v>0</v>
      </c>
      <c r="AO69" s="185">
        <f t="shared" si="266"/>
        <v>0</v>
      </c>
      <c r="AP69" s="185">
        <f t="shared" si="267"/>
        <v>0</v>
      </c>
      <c r="AQ69" s="186">
        <f t="shared" si="268"/>
        <v>0</v>
      </c>
      <c r="AR69" s="186">
        <f t="shared" si="269"/>
        <v>0</v>
      </c>
      <c r="AS69" s="180"/>
      <c r="AT69" s="180"/>
      <c r="AU69" s="186">
        <f>D69+Z69+AO69</f>
        <v>0</v>
      </c>
      <c r="AV69" s="187"/>
      <c r="AW69" s="185">
        <f>E69+AB69++AP69</f>
        <v>0</v>
      </c>
      <c r="AX69" s="187"/>
      <c r="AY69" s="186">
        <f>F69+AD69+AQ69</f>
        <v>0</v>
      </c>
      <c r="AZ69" s="187"/>
      <c r="BA69" s="186">
        <f t="shared" si="270"/>
        <v>0</v>
      </c>
      <c r="BB69" s="187"/>
      <c r="BC69" s="180"/>
      <c r="BD69" s="180"/>
      <c r="BE69" s="180"/>
      <c r="BF69" s="180"/>
      <c r="BI69" s="244"/>
      <c r="BJ69" s="245"/>
      <c r="BK69" s="246"/>
      <c r="BL69" s="247"/>
      <c r="BM69" s="247"/>
      <c r="BN69" s="248"/>
      <c r="BO69" s="186">
        <f t="shared" si="271"/>
        <v>0</v>
      </c>
      <c r="BP69" s="180"/>
      <c r="BR69" s="186">
        <f t="shared" si="272"/>
        <v>0</v>
      </c>
      <c r="BS69" s="185">
        <f t="shared" si="272"/>
        <v>0</v>
      </c>
      <c r="BT69" s="186">
        <f t="shared" si="272"/>
        <v>0</v>
      </c>
      <c r="BU69" s="186">
        <f t="shared" si="273"/>
        <v>0</v>
      </c>
      <c r="BV69" s="180"/>
      <c r="BX69" s="186">
        <f>D69+Z69+BL69</f>
        <v>0</v>
      </c>
      <c r="BY69" s="187"/>
      <c r="BZ69" s="186">
        <f>E69+O69+BM69</f>
        <v>0</v>
      </c>
      <c r="CA69" s="187"/>
      <c r="CB69" s="186">
        <f>F69+AD69+BN69</f>
        <v>0</v>
      </c>
      <c r="CC69" s="187"/>
      <c r="CD69" s="186">
        <f t="shared" si="275"/>
        <v>0</v>
      </c>
      <c r="CE69" s="187"/>
      <c r="CF69" s="180"/>
    </row>
    <row r="70" spans="1:84" x14ac:dyDescent="0.35">
      <c r="B70" s="201" t="s">
        <v>191</v>
      </c>
      <c r="C70" s="180"/>
      <c r="D70" s="186"/>
      <c r="E70" s="186"/>
      <c r="F70" s="186"/>
      <c r="G70" s="186">
        <f t="shared" si="261"/>
        <v>0</v>
      </c>
      <c r="H70" s="180"/>
      <c r="I70" s="207"/>
      <c r="J70" s="243"/>
      <c r="K70" s="244"/>
      <c r="L70" s="245"/>
      <c r="M70" s="246"/>
      <c r="N70" s="247"/>
      <c r="O70" s="247"/>
      <c r="P70" s="248"/>
      <c r="Q70" s="186">
        <f t="shared" si="262"/>
        <v>0</v>
      </c>
      <c r="R70" s="180"/>
      <c r="S70" s="180"/>
      <c r="T70" s="248"/>
      <c r="U70" s="248"/>
      <c r="V70" s="248"/>
      <c r="W70" s="186">
        <f t="shared" si="263"/>
        <v>0</v>
      </c>
      <c r="X70" s="180"/>
      <c r="Y70" s="179"/>
      <c r="Z70" s="248"/>
      <c r="AA70" s="187"/>
      <c r="AB70" s="248"/>
      <c r="AC70" s="187"/>
      <c r="AD70" s="248"/>
      <c r="AE70" s="187"/>
      <c r="AF70" s="186">
        <f t="shared" si="145"/>
        <v>0</v>
      </c>
      <c r="AG70" s="264"/>
      <c r="AH70" s="180"/>
      <c r="AI70" s="180"/>
      <c r="AJ70" s="180"/>
      <c r="AK70" s="179"/>
      <c r="AL70" s="233">
        <f t="shared" si="274"/>
        <v>0</v>
      </c>
      <c r="AM70" s="225">
        <f t="shared" si="264"/>
        <v>0</v>
      </c>
      <c r="AN70" s="234">
        <f t="shared" si="265"/>
        <v>0</v>
      </c>
      <c r="AO70" s="185">
        <f t="shared" si="266"/>
        <v>0</v>
      </c>
      <c r="AP70" s="185">
        <f t="shared" si="267"/>
        <v>0</v>
      </c>
      <c r="AQ70" s="186">
        <f t="shared" si="268"/>
        <v>0</v>
      </c>
      <c r="AR70" s="186">
        <f t="shared" si="269"/>
        <v>0</v>
      </c>
      <c r="AS70" s="180"/>
      <c r="AT70" s="180"/>
      <c r="AU70" s="186">
        <f>D70+Z70+AO70</f>
        <v>0</v>
      </c>
      <c r="AV70" s="187"/>
      <c r="AW70" s="185">
        <f>E70+AB70++AP70</f>
        <v>0</v>
      </c>
      <c r="AX70" s="187"/>
      <c r="AY70" s="186">
        <f>F70+AD70+AQ70</f>
        <v>0</v>
      </c>
      <c r="AZ70" s="187"/>
      <c r="BA70" s="186">
        <f t="shared" si="270"/>
        <v>0</v>
      </c>
      <c r="BB70" s="187"/>
      <c r="BC70" s="180"/>
      <c r="BD70" s="180"/>
      <c r="BE70" s="180"/>
      <c r="BF70" s="180"/>
      <c r="BI70" s="244"/>
      <c r="BJ70" s="245"/>
      <c r="BK70" s="246"/>
      <c r="BL70" s="247"/>
      <c r="BM70" s="247"/>
      <c r="BN70" s="248"/>
      <c r="BO70" s="186">
        <f t="shared" si="271"/>
        <v>0</v>
      </c>
      <c r="BP70" s="180"/>
      <c r="BR70" s="186">
        <f t="shared" si="272"/>
        <v>0</v>
      </c>
      <c r="BS70" s="185">
        <f t="shared" si="272"/>
        <v>0</v>
      </c>
      <c r="BT70" s="186">
        <f t="shared" si="272"/>
        <v>0</v>
      </c>
      <c r="BU70" s="186">
        <f t="shared" si="273"/>
        <v>0</v>
      </c>
      <c r="BV70" s="180"/>
      <c r="BX70" s="186">
        <f>D70+Z70+BL70</f>
        <v>0</v>
      </c>
      <c r="BY70" s="187"/>
      <c r="BZ70" s="186">
        <f>E70+O70+BM70</f>
        <v>0</v>
      </c>
      <c r="CA70" s="187"/>
      <c r="CB70" s="186">
        <f>F70+AD70+BN70</f>
        <v>0</v>
      </c>
      <c r="CC70" s="187"/>
      <c r="CD70" s="186">
        <f t="shared" si="275"/>
        <v>0</v>
      </c>
      <c r="CE70" s="187"/>
      <c r="CF70" s="180"/>
    </row>
    <row r="71" spans="1:84" x14ac:dyDescent="0.35">
      <c r="B71" s="201" t="s">
        <v>191</v>
      </c>
      <c r="C71" s="180"/>
      <c r="D71" s="186"/>
      <c r="E71" s="186"/>
      <c r="F71" s="186"/>
      <c r="G71" s="186">
        <f t="shared" si="261"/>
        <v>0</v>
      </c>
      <c r="H71" s="180"/>
      <c r="I71" s="207"/>
      <c r="J71" s="243"/>
      <c r="K71" s="244"/>
      <c r="L71" s="245"/>
      <c r="M71" s="246"/>
      <c r="N71" s="247"/>
      <c r="O71" s="247"/>
      <c r="P71" s="248"/>
      <c r="Q71" s="186">
        <f t="shared" si="262"/>
        <v>0</v>
      </c>
      <c r="R71" s="180"/>
      <c r="S71" s="180"/>
      <c r="T71" s="248"/>
      <c r="U71" s="248"/>
      <c r="V71" s="248"/>
      <c r="W71" s="186">
        <f t="shared" si="263"/>
        <v>0</v>
      </c>
      <c r="X71" s="180"/>
      <c r="Y71" s="179"/>
      <c r="Z71" s="248"/>
      <c r="AA71" s="187"/>
      <c r="AB71" s="248"/>
      <c r="AC71" s="187"/>
      <c r="AD71" s="248"/>
      <c r="AE71" s="187"/>
      <c r="AF71" s="186">
        <f t="shared" si="145"/>
        <v>0</v>
      </c>
      <c r="AG71" s="264"/>
      <c r="AH71" s="180"/>
      <c r="AI71" s="180"/>
      <c r="AJ71" s="180"/>
      <c r="AK71" s="179"/>
      <c r="AL71" s="233">
        <f t="shared" si="274"/>
        <v>0</v>
      </c>
      <c r="AM71" s="225">
        <f t="shared" si="264"/>
        <v>0</v>
      </c>
      <c r="AN71" s="234">
        <f t="shared" si="265"/>
        <v>0</v>
      </c>
      <c r="AO71" s="185">
        <f t="shared" si="266"/>
        <v>0</v>
      </c>
      <c r="AP71" s="185">
        <f t="shared" si="267"/>
        <v>0</v>
      </c>
      <c r="AQ71" s="186">
        <f t="shared" si="268"/>
        <v>0</v>
      </c>
      <c r="AR71" s="186">
        <f t="shared" si="269"/>
        <v>0</v>
      </c>
      <c r="AS71" s="180"/>
      <c r="AT71" s="180"/>
      <c r="AU71" s="186">
        <f>D71+Z71+AO71</f>
        <v>0</v>
      </c>
      <c r="AV71" s="187"/>
      <c r="AW71" s="185">
        <f>E71+AB71++AP71</f>
        <v>0</v>
      </c>
      <c r="AX71" s="187"/>
      <c r="AY71" s="186">
        <f>F71+AD71+AQ71</f>
        <v>0</v>
      </c>
      <c r="AZ71" s="187"/>
      <c r="BA71" s="186">
        <f t="shared" si="270"/>
        <v>0</v>
      </c>
      <c r="BB71" s="187"/>
      <c r="BC71" s="180"/>
      <c r="BD71" s="180"/>
      <c r="BE71" s="180"/>
      <c r="BF71" s="180"/>
      <c r="BI71" s="244"/>
      <c r="BJ71" s="245"/>
      <c r="BK71" s="246"/>
      <c r="BL71" s="247"/>
      <c r="BM71" s="247"/>
      <c r="BN71" s="248"/>
      <c r="BO71" s="186">
        <f t="shared" si="271"/>
        <v>0</v>
      </c>
      <c r="BP71" s="180"/>
      <c r="BR71" s="186">
        <f t="shared" si="272"/>
        <v>0</v>
      </c>
      <c r="BS71" s="185">
        <f t="shared" si="272"/>
        <v>0</v>
      </c>
      <c r="BT71" s="186">
        <f t="shared" si="272"/>
        <v>0</v>
      </c>
      <c r="BU71" s="186">
        <f t="shared" si="273"/>
        <v>0</v>
      </c>
      <c r="BV71" s="180"/>
      <c r="BX71" s="186">
        <f>D71+Z71+BL71</f>
        <v>0</v>
      </c>
      <c r="BY71" s="187"/>
      <c r="BZ71" s="186">
        <f>E71+O71+BM71</f>
        <v>0</v>
      </c>
      <c r="CA71" s="187"/>
      <c r="CB71" s="186">
        <f>F71+AD71+BN71</f>
        <v>0</v>
      </c>
      <c r="CC71" s="187"/>
      <c r="CD71" s="186">
        <f t="shared" si="275"/>
        <v>0</v>
      </c>
      <c r="CE71" s="187"/>
      <c r="CF71" s="180"/>
    </row>
    <row r="72" spans="1:84" x14ac:dyDescent="0.35">
      <c r="C72" s="179"/>
      <c r="D72" s="159"/>
      <c r="E72" s="159"/>
      <c r="F72" s="159"/>
      <c r="G72" s="179"/>
      <c r="H72" s="179"/>
      <c r="I72" s="206"/>
      <c r="N72" s="159"/>
      <c r="O72" s="159"/>
      <c r="P72" s="159"/>
      <c r="Q72" s="179"/>
      <c r="R72" s="179"/>
      <c r="S72" s="179"/>
      <c r="T72" s="159"/>
      <c r="U72" s="159"/>
      <c r="V72" s="159"/>
      <c r="W72" s="179"/>
      <c r="X72" s="179"/>
      <c r="Y72" s="179"/>
      <c r="Z72" s="159"/>
      <c r="AA72" s="159"/>
      <c r="AB72" s="159"/>
      <c r="AC72" s="159"/>
      <c r="AD72" s="159"/>
      <c r="AE72" s="159"/>
      <c r="AF72" s="179"/>
      <c r="AG72" s="207"/>
      <c r="AH72" s="179"/>
      <c r="AI72" s="179"/>
      <c r="AJ72" s="179"/>
      <c r="AK72" s="179"/>
      <c r="AO72" s="159"/>
      <c r="AP72" s="159"/>
      <c r="AQ72" s="159"/>
      <c r="AR72" s="179"/>
      <c r="AS72" s="179"/>
      <c r="AT72" s="179"/>
      <c r="AU72" s="159"/>
      <c r="AV72" s="159"/>
      <c r="AW72" s="159"/>
      <c r="AX72" s="159"/>
      <c r="AY72" s="159"/>
      <c r="AZ72" s="159"/>
      <c r="BA72" s="179"/>
      <c r="BB72" s="159"/>
      <c r="BC72" s="179"/>
      <c r="BD72" s="179"/>
      <c r="BE72" s="179"/>
      <c r="BF72" s="179"/>
      <c r="BL72" s="159"/>
      <c r="BM72" s="159"/>
      <c r="BN72" s="159"/>
      <c r="BO72" s="179"/>
      <c r="BP72" s="179"/>
      <c r="BR72" s="159"/>
      <c r="BS72" s="159"/>
      <c r="BT72" s="159"/>
      <c r="BU72" s="179"/>
      <c r="BV72" s="179"/>
      <c r="BX72" s="159"/>
      <c r="BY72" s="159"/>
      <c r="BZ72" s="159"/>
      <c r="CA72" s="159"/>
      <c r="CB72" s="159"/>
      <c r="CC72" s="159"/>
      <c r="CD72" s="179"/>
      <c r="CE72" s="159"/>
      <c r="CF72" s="179"/>
    </row>
    <row r="73" spans="1:84" s="79" customFormat="1" x14ac:dyDescent="0.35">
      <c r="A73" s="190">
        <v>3</v>
      </c>
      <c r="B73" s="79" t="s">
        <v>164</v>
      </c>
      <c r="C73" s="178"/>
      <c r="D73" s="250">
        <v>0</v>
      </c>
      <c r="E73" s="250">
        <v>0</v>
      </c>
      <c r="F73" s="250">
        <v>0</v>
      </c>
      <c r="G73" s="250">
        <f t="shared" ref="G73" si="276">G74+G80+G86+G92+G98</f>
        <v>0</v>
      </c>
      <c r="H73" s="178"/>
      <c r="I73" s="205"/>
      <c r="J73" s="251"/>
      <c r="K73" s="251"/>
      <c r="L73" s="251"/>
      <c r="M73" s="251"/>
      <c r="N73" s="250">
        <f>N74+N80+N86+N92+N98</f>
        <v>0</v>
      </c>
      <c r="O73" s="250">
        <f t="shared" ref="O73:Q73" si="277">O74+O80+O86+O92+O98</f>
        <v>0</v>
      </c>
      <c r="P73" s="250">
        <f t="shared" si="277"/>
        <v>0</v>
      </c>
      <c r="Q73" s="250">
        <f t="shared" si="277"/>
        <v>0</v>
      </c>
      <c r="R73" s="178"/>
      <c r="S73" s="178"/>
      <c r="T73" s="250">
        <f>T74+T80+T86+T92+T98</f>
        <v>0</v>
      </c>
      <c r="U73" s="250">
        <f t="shared" ref="U73:V73" si="278">U74+U80+U86+U92+U98</f>
        <v>0</v>
      </c>
      <c r="V73" s="250">
        <f t="shared" si="278"/>
        <v>0</v>
      </c>
      <c r="W73" s="250">
        <f t="shared" ref="W73" si="279">W74+W80+W86+W92+W98</f>
        <v>0</v>
      </c>
      <c r="X73" s="178"/>
      <c r="Y73" s="179"/>
      <c r="Z73" s="250">
        <f>Z74+Z80+Z86+Z92+Z98</f>
        <v>0</v>
      </c>
      <c r="AA73" s="249">
        <f>IFERROR((Z73-N73)/N73,0)</f>
        <v>0</v>
      </c>
      <c r="AB73" s="250">
        <f>AB74+AB80+AB86+AB92+AB98</f>
        <v>0</v>
      </c>
      <c r="AC73" s="249">
        <f>IFERROR((AB73-O73)/O73,0)</f>
        <v>0</v>
      </c>
      <c r="AD73" s="250">
        <f>AD74+AD80+AD86+AD92+AD98</f>
        <v>0</v>
      </c>
      <c r="AE73" s="249">
        <f>IFERROR((AD73-P73)/P73,0)</f>
        <v>0</v>
      </c>
      <c r="AF73" s="250">
        <f>AF74+AF80+AF86+AF92+AF98</f>
        <v>0</v>
      </c>
      <c r="AG73" s="249">
        <f>IFERROR((AF73-Q73)/Q73,0)</f>
        <v>0</v>
      </c>
      <c r="AH73" s="268"/>
      <c r="AI73" s="186" t="s">
        <v>193</v>
      </c>
      <c r="AJ73" s="178"/>
      <c r="AK73" s="179"/>
      <c r="AL73" s="251"/>
      <c r="AM73" s="251"/>
      <c r="AN73" s="251"/>
      <c r="AO73" s="250">
        <f>AO74+AO80+AO86+AO92+AO98</f>
        <v>0</v>
      </c>
      <c r="AP73" s="250">
        <f t="shared" ref="AP73:AR73" si="280">AP74+AP80+AP86+AP92+AP98</f>
        <v>0</v>
      </c>
      <c r="AQ73" s="250">
        <f t="shared" si="280"/>
        <v>0</v>
      </c>
      <c r="AR73" s="250">
        <f t="shared" si="280"/>
        <v>0</v>
      </c>
      <c r="AS73" s="178"/>
      <c r="AT73" s="178"/>
      <c r="AU73" s="250">
        <f>AU74+AU80+AU86+AU92+AU98</f>
        <v>0</v>
      </c>
      <c r="AV73" s="249">
        <f>IFERROR((AU73-BR73)/BR73,0)</f>
        <v>0</v>
      </c>
      <c r="AW73" s="250">
        <f t="shared" ref="AW73:BA73" si="281">AW74+AW80+AW86+AW92+AW98</f>
        <v>0</v>
      </c>
      <c r="AX73" s="249">
        <f>IFERROR((AW73-BS73)/BS73,0)</f>
        <v>0</v>
      </c>
      <c r="AY73" s="250">
        <f t="shared" si="281"/>
        <v>0</v>
      </c>
      <c r="AZ73" s="249">
        <f>IFERROR((AY73-BT73)/BT73,0)</f>
        <v>0</v>
      </c>
      <c r="BA73" s="250">
        <f t="shared" si="281"/>
        <v>0</v>
      </c>
      <c r="BB73" s="249">
        <f>IFERROR((BA73-BU73)/BU73,0)</f>
        <v>0</v>
      </c>
      <c r="BC73" s="268"/>
      <c r="BD73" s="186" t="s">
        <v>193</v>
      </c>
      <c r="BE73" s="178"/>
      <c r="BF73" s="178"/>
      <c r="BG73" s="78"/>
      <c r="BH73" s="78"/>
      <c r="BI73" s="251"/>
      <c r="BJ73" s="251"/>
      <c r="BK73" s="251"/>
      <c r="BL73" s="250">
        <f>BL74+BL80+BL86+BL92+BL98</f>
        <v>0</v>
      </c>
      <c r="BM73" s="250">
        <f t="shared" ref="BM73:BO73" si="282">BM74+BM80+BM86+BM92+BM98</f>
        <v>0</v>
      </c>
      <c r="BN73" s="250">
        <f t="shared" si="282"/>
        <v>0</v>
      </c>
      <c r="BO73" s="250">
        <f t="shared" si="282"/>
        <v>0</v>
      </c>
      <c r="BP73" s="178"/>
      <c r="BQ73" s="78"/>
      <c r="BR73" s="250">
        <f>BR74+BR80+BR86+BR92+BR98</f>
        <v>0</v>
      </c>
      <c r="BS73" s="250">
        <f t="shared" ref="BS73:BU73" si="283">BS74+BS80+BS86+BS92+BS98</f>
        <v>0</v>
      </c>
      <c r="BT73" s="250">
        <f t="shared" si="283"/>
        <v>0</v>
      </c>
      <c r="BU73" s="250">
        <f t="shared" si="283"/>
        <v>0</v>
      </c>
      <c r="BV73" s="178"/>
      <c r="BW73" s="78"/>
      <c r="BX73" s="250">
        <f>BX74+BX80+BX86+BX92+BX98</f>
        <v>0</v>
      </c>
      <c r="BY73" s="249">
        <f>IFERROR((BX73-BR73)/BR73,0)</f>
        <v>0</v>
      </c>
      <c r="BZ73" s="250">
        <f>BZ74+BZ80+BZ86+BZ92+BZ98</f>
        <v>0</v>
      </c>
      <c r="CA73" s="249">
        <f>IFERROR((BZ73-BS73)/BS73,0)</f>
        <v>0</v>
      </c>
      <c r="CB73" s="250">
        <f>CB74+CB80+CB86+CB92+CB98</f>
        <v>0</v>
      </c>
      <c r="CC73" s="249">
        <f>IFERROR((CB73-BT73)/BT73,0)</f>
        <v>0</v>
      </c>
      <c r="CD73" s="250">
        <f>CD74+CD80+CD86+CD92+CD98</f>
        <v>0</v>
      </c>
      <c r="CE73" s="249">
        <f>IFERROR((CD73-BU73)/BU73,0)</f>
        <v>0</v>
      </c>
      <c r="CF73" s="178"/>
    </row>
    <row r="74" spans="1:84" s="79" customFormat="1" x14ac:dyDescent="0.35">
      <c r="A74" s="190">
        <v>3.1</v>
      </c>
      <c r="B74" s="200" t="s">
        <v>138</v>
      </c>
      <c r="C74" s="179"/>
      <c r="D74" s="203">
        <v>0</v>
      </c>
      <c r="E74" s="179">
        <v>0</v>
      </c>
      <c r="F74" s="179">
        <v>0</v>
      </c>
      <c r="G74" s="179">
        <f t="shared" ref="G74" si="284">SUM(G75:G79)</f>
        <v>0</v>
      </c>
      <c r="H74" s="179"/>
      <c r="I74" s="206"/>
      <c r="J74" s="202"/>
      <c r="K74" s="232"/>
      <c r="L74" s="224"/>
      <c r="M74" s="217"/>
      <c r="N74" s="203">
        <f t="shared" ref="N74:W74" si="285">SUM(N75:N79)</f>
        <v>0</v>
      </c>
      <c r="O74" s="179">
        <f t="shared" si="285"/>
        <v>0</v>
      </c>
      <c r="P74" s="179">
        <f t="shared" si="285"/>
        <v>0</v>
      </c>
      <c r="Q74" s="179">
        <f t="shared" si="285"/>
        <v>0</v>
      </c>
      <c r="R74" s="179"/>
      <c r="S74" s="179"/>
      <c r="T74" s="203">
        <f t="shared" ref="T74:V74" si="286">SUM(T75:T79)</f>
        <v>0</v>
      </c>
      <c r="U74" s="179">
        <f t="shared" si="286"/>
        <v>0</v>
      </c>
      <c r="V74" s="179">
        <f t="shared" si="286"/>
        <v>0</v>
      </c>
      <c r="W74" s="179">
        <f t="shared" si="285"/>
        <v>0</v>
      </c>
      <c r="X74" s="179"/>
      <c r="Y74" s="179"/>
      <c r="Z74" s="203">
        <f t="shared" ref="Z74" si="287">SUM(Z75:Z79)</f>
        <v>0</v>
      </c>
      <c r="AA74" s="179"/>
      <c r="AB74" s="179">
        <f t="shared" ref="AB74" si="288">SUM(AB75:AB79)</f>
        <v>0</v>
      </c>
      <c r="AC74" s="179"/>
      <c r="AD74" s="179">
        <f t="shared" ref="AD74" si="289">SUM(AD75:AD79)</f>
        <v>0</v>
      </c>
      <c r="AE74" s="179"/>
      <c r="AF74" s="179">
        <f t="shared" ref="AF74:AF103" si="290">Z74+AB74+AD74</f>
        <v>0</v>
      </c>
      <c r="AG74" s="206"/>
      <c r="AH74" s="179"/>
      <c r="AI74" s="179"/>
      <c r="AJ74" s="179"/>
      <c r="AK74" s="179"/>
      <c r="AL74" s="232"/>
      <c r="AM74" s="224"/>
      <c r="AN74" s="217"/>
      <c r="AO74" s="203">
        <f t="shared" ref="AO74:AR74" si="291">SUM(AO75:AO79)</f>
        <v>0</v>
      </c>
      <c r="AP74" s="179">
        <f t="shared" si="291"/>
        <v>0</v>
      </c>
      <c r="AQ74" s="179">
        <f t="shared" si="291"/>
        <v>0</v>
      </c>
      <c r="AR74" s="179">
        <f t="shared" si="291"/>
        <v>0</v>
      </c>
      <c r="AS74" s="179"/>
      <c r="AT74" s="179"/>
      <c r="AU74" s="203">
        <f>SUM(AU75:AU79)</f>
        <v>0</v>
      </c>
      <c r="AV74" s="179"/>
      <c r="AW74" s="179">
        <f>SUM(AW75:AW79)</f>
        <v>0</v>
      </c>
      <c r="AX74" s="179"/>
      <c r="AY74" s="179">
        <f>SUM(AY75:AY79)</f>
        <v>0</v>
      </c>
      <c r="AZ74" s="179"/>
      <c r="BA74" s="179">
        <f t="shared" ref="BA74" si="292">SUM(BA75:BA79)</f>
        <v>0</v>
      </c>
      <c r="BB74" s="179"/>
      <c r="BC74" s="179"/>
      <c r="BD74" s="179"/>
      <c r="BE74" s="179"/>
      <c r="BF74" s="179"/>
      <c r="BG74" s="78"/>
      <c r="BH74" s="78"/>
      <c r="BI74" s="232"/>
      <c r="BJ74" s="224"/>
      <c r="BK74" s="217"/>
      <c r="BL74" s="203">
        <f t="shared" ref="BL74:BO74" si="293">SUM(BL75:BL79)</f>
        <v>0</v>
      </c>
      <c r="BM74" s="179">
        <f t="shared" si="293"/>
        <v>0</v>
      </c>
      <c r="BN74" s="179">
        <f t="shared" si="293"/>
        <v>0</v>
      </c>
      <c r="BO74" s="179">
        <f t="shared" si="293"/>
        <v>0</v>
      </c>
      <c r="BP74" s="179"/>
      <c r="BQ74" s="78"/>
      <c r="BR74" s="203">
        <f>SUM(BR75:BR79)</f>
        <v>0</v>
      </c>
      <c r="BS74" s="179">
        <f>SUM(BS75:BS79)</f>
        <v>0</v>
      </c>
      <c r="BT74" s="179">
        <f>SUM(BT75:BT79)</f>
        <v>0</v>
      </c>
      <c r="BU74" s="179">
        <f t="shared" ref="BU74" si="294">SUM(BU75:BU79)</f>
        <v>0</v>
      </c>
      <c r="BV74" s="179"/>
      <c r="BW74" s="78"/>
      <c r="BX74" s="203">
        <f>SUM(BX75:BX79)</f>
        <v>0</v>
      </c>
      <c r="BY74" s="179"/>
      <c r="BZ74" s="179">
        <f>SUM(BZ75:BZ79)</f>
        <v>0</v>
      </c>
      <c r="CA74" s="179"/>
      <c r="CB74" s="179">
        <f>SUM(CB75:CB79)</f>
        <v>0</v>
      </c>
      <c r="CC74" s="179"/>
      <c r="CD74" s="179">
        <f t="shared" ref="CD74" si="295">SUM(CD75:CD79)</f>
        <v>0</v>
      </c>
      <c r="CE74" s="179"/>
      <c r="CF74" s="179"/>
    </row>
    <row r="75" spans="1:84" s="79" customFormat="1" ht="29" x14ac:dyDescent="0.35">
      <c r="A75" s="190"/>
      <c r="B75" s="201" t="s">
        <v>107</v>
      </c>
      <c r="C75" s="180"/>
      <c r="D75" s="186"/>
      <c r="E75" s="186"/>
      <c r="F75" s="186"/>
      <c r="G75" s="186">
        <f t="shared" ref="G75:G79" si="296">SUM(D75:F75)</f>
        <v>0</v>
      </c>
      <c r="H75" s="180"/>
      <c r="I75" s="207"/>
      <c r="J75" s="243" t="s">
        <v>135</v>
      </c>
      <c r="K75" s="244"/>
      <c r="L75" s="245"/>
      <c r="M75" s="246"/>
      <c r="N75" s="247"/>
      <c r="O75" s="247"/>
      <c r="P75" s="248"/>
      <c r="Q75" s="186">
        <f t="shared" ref="Q75:Q79" si="297">SUM(N75:P75)</f>
        <v>0</v>
      </c>
      <c r="R75" s="180"/>
      <c r="S75" s="180"/>
      <c r="T75" s="248"/>
      <c r="U75" s="248"/>
      <c r="V75" s="248"/>
      <c r="W75" s="186">
        <f t="shared" ref="W75:W79" si="298">SUM(T75:V75)</f>
        <v>0</v>
      </c>
      <c r="X75" s="180"/>
      <c r="Y75" s="179"/>
      <c r="Z75" s="248"/>
      <c r="AA75" s="187"/>
      <c r="AB75" s="248"/>
      <c r="AC75" s="187"/>
      <c r="AD75" s="248"/>
      <c r="AE75" s="187"/>
      <c r="AF75" s="186">
        <f t="shared" si="290"/>
        <v>0</v>
      </c>
      <c r="AG75" s="264"/>
      <c r="AH75" s="180"/>
      <c r="AI75" s="180"/>
      <c r="AJ75" s="180"/>
      <c r="AK75" s="179"/>
      <c r="AL75" s="233">
        <f>BI75</f>
        <v>0</v>
      </c>
      <c r="AM75" s="225">
        <f t="shared" ref="AM75:AM79" si="299">BJ75</f>
        <v>0</v>
      </c>
      <c r="AN75" s="234">
        <f t="shared" ref="AN75:AN79" si="300">BK75</f>
        <v>0</v>
      </c>
      <c r="AO75" s="185">
        <f t="shared" ref="AO75:AO79" si="301">BL75</f>
        <v>0</v>
      </c>
      <c r="AP75" s="185">
        <f t="shared" ref="AP75:AP79" si="302">BM75</f>
        <v>0</v>
      </c>
      <c r="AQ75" s="186">
        <f t="shared" ref="AQ75:AQ79" si="303">BN75</f>
        <v>0</v>
      </c>
      <c r="AR75" s="186">
        <f t="shared" ref="AR75:AR79" si="304">SUM(AO75:AQ75)</f>
        <v>0</v>
      </c>
      <c r="AS75" s="180"/>
      <c r="AT75" s="180"/>
      <c r="AU75" s="186">
        <f>D75+Z75+AO75</f>
        <v>0</v>
      </c>
      <c r="AV75" s="187"/>
      <c r="AW75" s="185">
        <f>E75+AB75++AP75</f>
        <v>0</v>
      </c>
      <c r="AX75" s="187"/>
      <c r="AY75" s="186">
        <f>F75+AD75+AQ75</f>
        <v>0</v>
      </c>
      <c r="AZ75" s="187"/>
      <c r="BA75" s="186">
        <f t="shared" ref="BA75:BA79" si="305">SUM(AU75:AY75)</f>
        <v>0</v>
      </c>
      <c r="BB75" s="187"/>
      <c r="BC75" s="180"/>
      <c r="BD75" s="180"/>
      <c r="BE75" s="180"/>
      <c r="BF75" s="180"/>
      <c r="BG75" s="78"/>
      <c r="BH75" s="78"/>
      <c r="BI75" s="244"/>
      <c r="BJ75" s="245"/>
      <c r="BK75" s="246"/>
      <c r="BL75" s="247"/>
      <c r="BM75" s="247"/>
      <c r="BN75" s="248"/>
      <c r="BO75" s="186">
        <f t="shared" ref="BO75:BO79" si="306">SUM(BL75:BN75)</f>
        <v>0</v>
      </c>
      <c r="BP75" s="180"/>
      <c r="BQ75" s="78"/>
      <c r="BR75" s="186">
        <f t="shared" ref="BR75:BT79" si="307">D75+N75+BL75</f>
        <v>0</v>
      </c>
      <c r="BS75" s="185">
        <f t="shared" si="307"/>
        <v>0</v>
      </c>
      <c r="BT75" s="186">
        <f t="shared" si="307"/>
        <v>0</v>
      </c>
      <c r="BU75" s="186">
        <f t="shared" ref="BU75:BU79" si="308">SUM(BR75:BT75)</f>
        <v>0</v>
      </c>
      <c r="BV75" s="180"/>
      <c r="BW75" s="78"/>
      <c r="BX75" s="186">
        <f>D75+Z75+BL75</f>
        <v>0</v>
      </c>
      <c r="BY75" s="187"/>
      <c r="BZ75" s="186">
        <f>E75+O75+BM75</f>
        <v>0</v>
      </c>
      <c r="CA75" s="187"/>
      <c r="CB75" s="186">
        <f>F75+AD75+BN75</f>
        <v>0</v>
      </c>
      <c r="CC75" s="187"/>
      <c r="CD75" s="186">
        <f>BX75+BZ75+CB75</f>
        <v>0</v>
      </c>
      <c r="CE75" s="187"/>
      <c r="CF75" s="180"/>
    </row>
    <row r="76" spans="1:84" s="79" customFormat="1" ht="29" x14ac:dyDescent="0.35">
      <c r="A76" s="190"/>
      <c r="B76" s="201" t="s">
        <v>109</v>
      </c>
      <c r="C76" s="180"/>
      <c r="D76" s="186"/>
      <c r="E76" s="186"/>
      <c r="F76" s="186"/>
      <c r="G76" s="186">
        <f t="shared" si="296"/>
        <v>0</v>
      </c>
      <c r="H76" s="180"/>
      <c r="I76" s="207"/>
      <c r="J76" s="243"/>
      <c r="K76" s="244"/>
      <c r="L76" s="245"/>
      <c r="M76" s="246"/>
      <c r="N76" s="247"/>
      <c r="O76" s="247"/>
      <c r="P76" s="248"/>
      <c r="Q76" s="186">
        <f t="shared" si="297"/>
        <v>0</v>
      </c>
      <c r="R76" s="180"/>
      <c r="S76" s="180"/>
      <c r="T76" s="248"/>
      <c r="U76" s="248"/>
      <c r="V76" s="248"/>
      <c r="W76" s="186">
        <f t="shared" si="298"/>
        <v>0</v>
      </c>
      <c r="X76" s="180"/>
      <c r="Y76" s="179"/>
      <c r="Z76" s="248"/>
      <c r="AA76" s="187"/>
      <c r="AB76" s="248"/>
      <c r="AC76" s="187"/>
      <c r="AD76" s="248"/>
      <c r="AE76" s="187"/>
      <c r="AF76" s="186">
        <f t="shared" si="290"/>
        <v>0</v>
      </c>
      <c r="AG76" s="264"/>
      <c r="AH76" s="180"/>
      <c r="AI76" s="180"/>
      <c r="AJ76" s="180"/>
      <c r="AK76" s="179"/>
      <c r="AL76" s="233">
        <f t="shared" ref="AL76:AL79" si="309">BI76</f>
        <v>0</v>
      </c>
      <c r="AM76" s="225">
        <f t="shared" si="299"/>
        <v>0</v>
      </c>
      <c r="AN76" s="234">
        <f t="shared" si="300"/>
        <v>0</v>
      </c>
      <c r="AO76" s="185">
        <f t="shared" si="301"/>
        <v>0</v>
      </c>
      <c r="AP76" s="185">
        <f t="shared" si="302"/>
        <v>0</v>
      </c>
      <c r="AQ76" s="186">
        <f t="shared" si="303"/>
        <v>0</v>
      </c>
      <c r="AR76" s="186">
        <f t="shared" si="304"/>
        <v>0</v>
      </c>
      <c r="AS76" s="180"/>
      <c r="AT76" s="180"/>
      <c r="AU76" s="186">
        <f>D76+Z76+AO76</f>
        <v>0</v>
      </c>
      <c r="AV76" s="187"/>
      <c r="AW76" s="185">
        <f>E76+AB76++AP76</f>
        <v>0</v>
      </c>
      <c r="AX76" s="187"/>
      <c r="AY76" s="186">
        <f>F76+AD76+AQ76</f>
        <v>0</v>
      </c>
      <c r="AZ76" s="187"/>
      <c r="BA76" s="186">
        <f t="shared" si="305"/>
        <v>0</v>
      </c>
      <c r="BB76" s="187"/>
      <c r="BC76" s="180"/>
      <c r="BD76" s="180"/>
      <c r="BE76" s="180"/>
      <c r="BF76" s="180"/>
      <c r="BG76" s="78"/>
      <c r="BH76" s="78"/>
      <c r="BI76" s="244"/>
      <c r="BJ76" s="245"/>
      <c r="BK76" s="246"/>
      <c r="BL76" s="247"/>
      <c r="BM76" s="247"/>
      <c r="BN76" s="248"/>
      <c r="BO76" s="186">
        <f t="shared" si="306"/>
        <v>0</v>
      </c>
      <c r="BP76" s="180"/>
      <c r="BQ76" s="78"/>
      <c r="BR76" s="186">
        <f t="shared" si="307"/>
        <v>0</v>
      </c>
      <c r="BS76" s="185">
        <f t="shared" si="307"/>
        <v>0</v>
      </c>
      <c r="BT76" s="186">
        <f t="shared" si="307"/>
        <v>0</v>
      </c>
      <c r="BU76" s="186">
        <f t="shared" si="308"/>
        <v>0</v>
      </c>
      <c r="BV76" s="180"/>
      <c r="BW76" s="78"/>
      <c r="BX76" s="186">
        <f>D76+Z76+BL76</f>
        <v>0</v>
      </c>
      <c r="BY76" s="187"/>
      <c r="BZ76" s="186">
        <f>E76+O76+BM76</f>
        <v>0</v>
      </c>
      <c r="CA76" s="187"/>
      <c r="CB76" s="186">
        <f>F76+AD76+BN76</f>
        <v>0</v>
      </c>
      <c r="CC76" s="187"/>
      <c r="CD76" s="186">
        <f t="shared" ref="CD76:CD79" si="310">BX76+BZ76+CB76</f>
        <v>0</v>
      </c>
      <c r="CE76" s="187"/>
      <c r="CF76" s="180"/>
    </row>
    <row r="77" spans="1:84" s="79" customFormat="1" x14ac:dyDescent="0.35">
      <c r="A77" s="190"/>
      <c r="B77" s="201" t="s">
        <v>191</v>
      </c>
      <c r="C77" s="180"/>
      <c r="D77" s="186"/>
      <c r="E77" s="186"/>
      <c r="F77" s="186"/>
      <c r="G77" s="186">
        <f t="shared" si="296"/>
        <v>0</v>
      </c>
      <c r="H77" s="180"/>
      <c r="I77" s="207"/>
      <c r="J77" s="243"/>
      <c r="K77" s="244"/>
      <c r="L77" s="245"/>
      <c r="M77" s="246"/>
      <c r="N77" s="247"/>
      <c r="O77" s="247"/>
      <c r="P77" s="248"/>
      <c r="Q77" s="186">
        <f t="shared" si="297"/>
        <v>0</v>
      </c>
      <c r="R77" s="180"/>
      <c r="S77" s="180"/>
      <c r="T77" s="248"/>
      <c r="U77" s="248"/>
      <c r="V77" s="248"/>
      <c r="W77" s="186">
        <f t="shared" si="298"/>
        <v>0</v>
      </c>
      <c r="X77" s="180"/>
      <c r="Y77" s="179"/>
      <c r="Z77" s="248"/>
      <c r="AA77" s="187"/>
      <c r="AB77" s="248"/>
      <c r="AC77" s="187"/>
      <c r="AD77" s="248"/>
      <c r="AE77" s="187"/>
      <c r="AF77" s="186">
        <f t="shared" si="290"/>
        <v>0</v>
      </c>
      <c r="AG77" s="264"/>
      <c r="AH77" s="180"/>
      <c r="AI77" s="180"/>
      <c r="AJ77" s="180"/>
      <c r="AK77" s="179"/>
      <c r="AL77" s="233">
        <f t="shared" si="309"/>
        <v>0</v>
      </c>
      <c r="AM77" s="225">
        <f t="shared" si="299"/>
        <v>0</v>
      </c>
      <c r="AN77" s="234">
        <f t="shared" si="300"/>
        <v>0</v>
      </c>
      <c r="AO77" s="185">
        <f t="shared" si="301"/>
        <v>0</v>
      </c>
      <c r="AP77" s="185">
        <f t="shared" si="302"/>
        <v>0</v>
      </c>
      <c r="AQ77" s="186">
        <f t="shared" si="303"/>
        <v>0</v>
      </c>
      <c r="AR77" s="186">
        <f t="shared" si="304"/>
        <v>0</v>
      </c>
      <c r="AS77" s="180"/>
      <c r="AT77" s="180"/>
      <c r="AU77" s="186">
        <f>D77+Z77+AO77</f>
        <v>0</v>
      </c>
      <c r="AV77" s="187"/>
      <c r="AW77" s="185">
        <f>E77+AB77++AP77</f>
        <v>0</v>
      </c>
      <c r="AX77" s="187"/>
      <c r="AY77" s="186">
        <f>F77+AD77+AQ77</f>
        <v>0</v>
      </c>
      <c r="AZ77" s="187"/>
      <c r="BA77" s="186">
        <f t="shared" si="305"/>
        <v>0</v>
      </c>
      <c r="BB77" s="187"/>
      <c r="BC77" s="180"/>
      <c r="BD77" s="180"/>
      <c r="BE77" s="180"/>
      <c r="BF77" s="180"/>
      <c r="BG77" s="78"/>
      <c r="BH77" s="78"/>
      <c r="BI77" s="244"/>
      <c r="BJ77" s="245"/>
      <c r="BK77" s="246"/>
      <c r="BL77" s="247"/>
      <c r="BM77" s="247"/>
      <c r="BN77" s="248"/>
      <c r="BO77" s="186">
        <f t="shared" si="306"/>
        <v>0</v>
      </c>
      <c r="BP77" s="180"/>
      <c r="BQ77" s="78"/>
      <c r="BR77" s="186">
        <f t="shared" si="307"/>
        <v>0</v>
      </c>
      <c r="BS77" s="185">
        <f t="shared" si="307"/>
        <v>0</v>
      </c>
      <c r="BT77" s="186">
        <f t="shared" si="307"/>
        <v>0</v>
      </c>
      <c r="BU77" s="186">
        <f t="shared" si="308"/>
        <v>0</v>
      </c>
      <c r="BV77" s="180"/>
      <c r="BW77" s="78"/>
      <c r="BX77" s="186">
        <f>D77+Z77+BL77</f>
        <v>0</v>
      </c>
      <c r="BY77" s="187"/>
      <c r="BZ77" s="186">
        <f>E77+O77+BM77</f>
        <v>0</v>
      </c>
      <c r="CA77" s="187"/>
      <c r="CB77" s="186">
        <f>F77+AD77+BN77</f>
        <v>0</v>
      </c>
      <c r="CC77" s="187"/>
      <c r="CD77" s="186">
        <f t="shared" si="310"/>
        <v>0</v>
      </c>
      <c r="CE77" s="187"/>
      <c r="CF77" s="180"/>
    </row>
    <row r="78" spans="1:84" s="79" customFormat="1" x14ac:dyDescent="0.35">
      <c r="A78" s="190"/>
      <c r="B78" s="201" t="s">
        <v>191</v>
      </c>
      <c r="C78" s="180"/>
      <c r="D78" s="186"/>
      <c r="E78" s="186"/>
      <c r="F78" s="186"/>
      <c r="G78" s="186">
        <f t="shared" si="296"/>
        <v>0</v>
      </c>
      <c r="H78" s="180"/>
      <c r="I78" s="207"/>
      <c r="J78" s="243"/>
      <c r="K78" s="244"/>
      <c r="L78" s="245"/>
      <c r="M78" s="246"/>
      <c r="N78" s="247"/>
      <c r="O78" s="247"/>
      <c r="P78" s="248"/>
      <c r="Q78" s="186">
        <f t="shared" si="297"/>
        <v>0</v>
      </c>
      <c r="R78" s="180"/>
      <c r="S78" s="180"/>
      <c r="T78" s="248"/>
      <c r="U78" s="248"/>
      <c r="V78" s="248"/>
      <c r="W78" s="186">
        <f t="shared" si="298"/>
        <v>0</v>
      </c>
      <c r="X78" s="180"/>
      <c r="Y78" s="179"/>
      <c r="Z78" s="248"/>
      <c r="AA78" s="187"/>
      <c r="AB78" s="248"/>
      <c r="AC78" s="187"/>
      <c r="AD78" s="248"/>
      <c r="AE78" s="187"/>
      <c r="AF78" s="186">
        <f t="shared" si="290"/>
        <v>0</v>
      </c>
      <c r="AG78" s="264"/>
      <c r="AH78" s="180"/>
      <c r="AI78" s="180"/>
      <c r="AJ78" s="180"/>
      <c r="AK78" s="179"/>
      <c r="AL78" s="233">
        <f t="shared" si="309"/>
        <v>0</v>
      </c>
      <c r="AM78" s="225">
        <f t="shared" si="299"/>
        <v>0</v>
      </c>
      <c r="AN78" s="234">
        <f t="shared" si="300"/>
        <v>0</v>
      </c>
      <c r="AO78" s="185">
        <f t="shared" si="301"/>
        <v>0</v>
      </c>
      <c r="AP78" s="185">
        <f t="shared" si="302"/>
        <v>0</v>
      </c>
      <c r="AQ78" s="186">
        <f t="shared" si="303"/>
        <v>0</v>
      </c>
      <c r="AR78" s="186">
        <f t="shared" si="304"/>
        <v>0</v>
      </c>
      <c r="AS78" s="180"/>
      <c r="AT78" s="180"/>
      <c r="AU78" s="186">
        <f>D78+Z78+AO78</f>
        <v>0</v>
      </c>
      <c r="AV78" s="187"/>
      <c r="AW78" s="185">
        <f>E78+AB78++AP78</f>
        <v>0</v>
      </c>
      <c r="AX78" s="187"/>
      <c r="AY78" s="186">
        <f>F78+AD78+AQ78</f>
        <v>0</v>
      </c>
      <c r="AZ78" s="187"/>
      <c r="BA78" s="186">
        <f t="shared" si="305"/>
        <v>0</v>
      </c>
      <c r="BB78" s="187"/>
      <c r="BC78" s="180"/>
      <c r="BD78" s="180"/>
      <c r="BE78" s="180"/>
      <c r="BF78" s="180"/>
      <c r="BG78" s="78"/>
      <c r="BH78" s="78"/>
      <c r="BI78" s="244"/>
      <c r="BJ78" s="245"/>
      <c r="BK78" s="246"/>
      <c r="BL78" s="247"/>
      <c r="BM78" s="247"/>
      <c r="BN78" s="248"/>
      <c r="BO78" s="186">
        <f t="shared" si="306"/>
        <v>0</v>
      </c>
      <c r="BP78" s="180"/>
      <c r="BQ78" s="78"/>
      <c r="BR78" s="186">
        <f t="shared" si="307"/>
        <v>0</v>
      </c>
      <c r="BS78" s="185">
        <f t="shared" si="307"/>
        <v>0</v>
      </c>
      <c r="BT78" s="186">
        <f t="shared" si="307"/>
        <v>0</v>
      </c>
      <c r="BU78" s="186">
        <f t="shared" si="308"/>
        <v>0</v>
      </c>
      <c r="BV78" s="180"/>
      <c r="BW78" s="78"/>
      <c r="BX78" s="186">
        <f>D78+Z78+BL78</f>
        <v>0</v>
      </c>
      <c r="BY78" s="187"/>
      <c r="BZ78" s="186">
        <f>E78+O78+BM78</f>
        <v>0</v>
      </c>
      <c r="CA78" s="187"/>
      <c r="CB78" s="186">
        <f>F78+AD78+BN78</f>
        <v>0</v>
      </c>
      <c r="CC78" s="187"/>
      <c r="CD78" s="186">
        <f t="shared" si="310"/>
        <v>0</v>
      </c>
      <c r="CE78" s="187"/>
      <c r="CF78" s="180"/>
    </row>
    <row r="79" spans="1:84" s="79" customFormat="1" x14ac:dyDescent="0.35">
      <c r="A79" s="190"/>
      <c r="B79" s="201" t="s">
        <v>191</v>
      </c>
      <c r="C79" s="180"/>
      <c r="D79" s="186"/>
      <c r="E79" s="186"/>
      <c r="F79" s="186"/>
      <c r="G79" s="186">
        <f t="shared" si="296"/>
        <v>0</v>
      </c>
      <c r="H79" s="180"/>
      <c r="I79" s="207"/>
      <c r="J79" s="243"/>
      <c r="K79" s="244"/>
      <c r="L79" s="245"/>
      <c r="M79" s="246"/>
      <c r="N79" s="247"/>
      <c r="O79" s="247"/>
      <c r="P79" s="248"/>
      <c r="Q79" s="186">
        <f t="shared" si="297"/>
        <v>0</v>
      </c>
      <c r="R79" s="180"/>
      <c r="S79" s="180"/>
      <c r="T79" s="248"/>
      <c r="U79" s="248"/>
      <c r="V79" s="248"/>
      <c r="W79" s="186">
        <f t="shared" si="298"/>
        <v>0</v>
      </c>
      <c r="X79" s="180"/>
      <c r="Y79" s="179"/>
      <c r="Z79" s="248"/>
      <c r="AA79" s="187"/>
      <c r="AB79" s="248"/>
      <c r="AC79" s="187"/>
      <c r="AD79" s="248"/>
      <c r="AE79" s="187"/>
      <c r="AF79" s="186">
        <f t="shared" si="290"/>
        <v>0</v>
      </c>
      <c r="AG79" s="264"/>
      <c r="AH79" s="180"/>
      <c r="AI79" s="180"/>
      <c r="AJ79" s="180"/>
      <c r="AK79" s="179"/>
      <c r="AL79" s="233">
        <f t="shared" si="309"/>
        <v>0</v>
      </c>
      <c r="AM79" s="225">
        <f t="shared" si="299"/>
        <v>0</v>
      </c>
      <c r="AN79" s="234">
        <f t="shared" si="300"/>
        <v>0</v>
      </c>
      <c r="AO79" s="185">
        <f t="shared" si="301"/>
        <v>0</v>
      </c>
      <c r="AP79" s="185">
        <f t="shared" si="302"/>
        <v>0</v>
      </c>
      <c r="AQ79" s="186">
        <f t="shared" si="303"/>
        <v>0</v>
      </c>
      <c r="AR79" s="186">
        <f t="shared" si="304"/>
        <v>0</v>
      </c>
      <c r="AS79" s="180"/>
      <c r="AT79" s="180"/>
      <c r="AU79" s="186">
        <f>D79+Z79+AO79</f>
        <v>0</v>
      </c>
      <c r="AV79" s="187"/>
      <c r="AW79" s="185">
        <f>E79+AB79++AP79</f>
        <v>0</v>
      </c>
      <c r="AX79" s="187"/>
      <c r="AY79" s="186">
        <f>F79+AD79+AQ79</f>
        <v>0</v>
      </c>
      <c r="AZ79" s="187"/>
      <c r="BA79" s="186">
        <f t="shared" si="305"/>
        <v>0</v>
      </c>
      <c r="BB79" s="187"/>
      <c r="BC79" s="180"/>
      <c r="BD79" s="180"/>
      <c r="BE79" s="180"/>
      <c r="BF79" s="180"/>
      <c r="BG79" s="78"/>
      <c r="BH79" s="78"/>
      <c r="BI79" s="244"/>
      <c r="BJ79" s="245"/>
      <c r="BK79" s="246"/>
      <c r="BL79" s="247"/>
      <c r="BM79" s="247"/>
      <c r="BN79" s="248"/>
      <c r="BO79" s="186">
        <f t="shared" si="306"/>
        <v>0</v>
      </c>
      <c r="BP79" s="180"/>
      <c r="BQ79" s="78"/>
      <c r="BR79" s="186">
        <f t="shared" si="307"/>
        <v>0</v>
      </c>
      <c r="BS79" s="185">
        <f t="shared" si="307"/>
        <v>0</v>
      </c>
      <c r="BT79" s="186">
        <f t="shared" si="307"/>
        <v>0</v>
      </c>
      <c r="BU79" s="186">
        <f t="shared" si="308"/>
        <v>0</v>
      </c>
      <c r="BV79" s="180"/>
      <c r="BW79" s="78"/>
      <c r="BX79" s="186">
        <f>D79+Z79+BL79</f>
        <v>0</v>
      </c>
      <c r="BY79" s="187"/>
      <c r="BZ79" s="186">
        <f>E79+O79+BM79</f>
        <v>0</v>
      </c>
      <c r="CA79" s="187"/>
      <c r="CB79" s="186">
        <f>F79+AD79+BN79</f>
        <v>0</v>
      </c>
      <c r="CC79" s="187"/>
      <c r="CD79" s="186">
        <f t="shared" si="310"/>
        <v>0</v>
      </c>
      <c r="CE79" s="187"/>
      <c r="CF79" s="180"/>
    </row>
    <row r="80" spans="1:84" s="79" customFormat="1" x14ac:dyDescent="0.35">
      <c r="A80" s="190">
        <v>3.2</v>
      </c>
      <c r="B80" s="200" t="s">
        <v>169</v>
      </c>
      <c r="C80" s="179"/>
      <c r="D80" s="184">
        <v>0</v>
      </c>
      <c r="E80" s="179">
        <v>0</v>
      </c>
      <c r="F80" s="179">
        <v>0</v>
      </c>
      <c r="G80" s="179">
        <f t="shared" ref="G80" si="311">SUM(G81:G85)</f>
        <v>0</v>
      </c>
      <c r="H80" s="179"/>
      <c r="I80" s="206"/>
      <c r="J80" s="199"/>
      <c r="K80" s="232"/>
      <c r="L80" s="224"/>
      <c r="M80" s="217"/>
      <c r="N80" s="184">
        <f t="shared" ref="N80:P80" si="312">SUM(N81:N85)</f>
        <v>0</v>
      </c>
      <c r="O80" s="179">
        <f t="shared" si="312"/>
        <v>0</v>
      </c>
      <c r="P80" s="179">
        <f t="shared" si="312"/>
        <v>0</v>
      </c>
      <c r="Q80" s="179">
        <f t="shared" ref="Q80:W80" si="313">SUM(Q81:Q85)</f>
        <v>0</v>
      </c>
      <c r="R80" s="179"/>
      <c r="S80" s="179"/>
      <c r="T80" s="184">
        <f t="shared" ref="T80:V80" si="314">SUM(T81:T85)</f>
        <v>0</v>
      </c>
      <c r="U80" s="179">
        <f t="shared" si="314"/>
        <v>0</v>
      </c>
      <c r="V80" s="179">
        <f t="shared" si="314"/>
        <v>0</v>
      </c>
      <c r="W80" s="179">
        <f t="shared" si="313"/>
        <v>0</v>
      </c>
      <c r="X80" s="179"/>
      <c r="Y80" s="179"/>
      <c r="Z80" s="184">
        <f t="shared" ref="Z80" si="315">SUM(Z81:Z85)</f>
        <v>0</v>
      </c>
      <c r="AA80" s="179"/>
      <c r="AB80" s="179">
        <f t="shared" ref="AB80" si="316">SUM(AB81:AB85)</f>
        <v>0</v>
      </c>
      <c r="AC80" s="179"/>
      <c r="AD80" s="179">
        <f t="shared" ref="AD80" si="317">SUM(AD81:AD85)</f>
        <v>0</v>
      </c>
      <c r="AE80" s="179"/>
      <c r="AF80" s="179">
        <f t="shared" si="290"/>
        <v>0</v>
      </c>
      <c r="AG80" s="206"/>
      <c r="AH80" s="179"/>
      <c r="AI80" s="179"/>
      <c r="AJ80" s="179"/>
      <c r="AK80" s="179"/>
      <c r="AL80" s="232"/>
      <c r="AM80" s="224"/>
      <c r="AN80" s="217"/>
      <c r="AO80" s="184">
        <f t="shared" ref="AO80:AQ80" si="318">SUM(AO81:AO85)</f>
        <v>0</v>
      </c>
      <c r="AP80" s="179">
        <f t="shared" si="318"/>
        <v>0</v>
      </c>
      <c r="AQ80" s="179">
        <f t="shared" si="318"/>
        <v>0</v>
      </c>
      <c r="AR80" s="179">
        <f t="shared" ref="AR80" si="319">SUM(AR81:AR85)</f>
        <v>0</v>
      </c>
      <c r="AS80" s="179"/>
      <c r="AT80" s="179"/>
      <c r="AU80" s="184">
        <f>SUM(AU81:AU85)</f>
        <v>0</v>
      </c>
      <c r="AV80" s="179"/>
      <c r="AW80" s="179">
        <f>SUM(AW81:AW85)</f>
        <v>0</v>
      </c>
      <c r="AX80" s="179"/>
      <c r="AY80" s="179">
        <f>SUM(AY81:AY85)</f>
        <v>0</v>
      </c>
      <c r="AZ80" s="179"/>
      <c r="BA80" s="179">
        <f t="shared" ref="BA80" si="320">SUM(BA81:BA85)</f>
        <v>0</v>
      </c>
      <c r="BB80" s="179"/>
      <c r="BC80" s="179"/>
      <c r="BD80" s="179"/>
      <c r="BE80" s="179"/>
      <c r="BF80" s="179"/>
      <c r="BG80" s="78"/>
      <c r="BH80" s="78"/>
      <c r="BI80" s="232"/>
      <c r="BJ80" s="224"/>
      <c r="BK80" s="217"/>
      <c r="BL80" s="184">
        <f t="shared" ref="BL80:BO80" si="321">SUM(BL81:BL85)</f>
        <v>0</v>
      </c>
      <c r="BM80" s="179">
        <f t="shared" si="321"/>
        <v>0</v>
      </c>
      <c r="BN80" s="179">
        <f t="shared" si="321"/>
        <v>0</v>
      </c>
      <c r="BO80" s="179">
        <f t="shared" si="321"/>
        <v>0</v>
      </c>
      <c r="BP80" s="179"/>
      <c r="BQ80" s="78"/>
      <c r="BR80" s="184">
        <f>SUM(BR81:BR85)</f>
        <v>0</v>
      </c>
      <c r="BS80" s="179">
        <f>SUM(BS81:BS85)</f>
        <v>0</v>
      </c>
      <c r="BT80" s="179">
        <f>SUM(BT81:BT85)</f>
        <v>0</v>
      </c>
      <c r="BU80" s="179">
        <f t="shared" ref="BU80" si="322">SUM(BU81:BU85)</f>
        <v>0</v>
      </c>
      <c r="BV80" s="179"/>
      <c r="BW80" s="78"/>
      <c r="BX80" s="184">
        <f>SUM(BX81:BX85)</f>
        <v>0</v>
      </c>
      <c r="BY80" s="179"/>
      <c r="BZ80" s="179">
        <f>SUM(BZ81:BZ85)</f>
        <v>0</v>
      </c>
      <c r="CA80" s="179"/>
      <c r="CB80" s="179">
        <f>SUM(CB81:CB85)</f>
        <v>0</v>
      </c>
      <c r="CC80" s="179"/>
      <c r="CD80" s="179">
        <f t="shared" ref="CD80" si="323">SUM(CD81:CD85)</f>
        <v>0</v>
      </c>
      <c r="CE80" s="179"/>
      <c r="CF80" s="179"/>
    </row>
    <row r="81" spans="1:84" s="79" customFormat="1" x14ac:dyDescent="0.35">
      <c r="A81" s="190"/>
      <c r="B81" s="201" t="s">
        <v>191</v>
      </c>
      <c r="C81" s="180"/>
      <c r="D81" s="186"/>
      <c r="E81" s="186"/>
      <c r="F81" s="186"/>
      <c r="G81" s="186">
        <f t="shared" ref="G81:G85" si="324">SUM(D81:F81)</f>
        <v>0</v>
      </c>
      <c r="H81" s="180"/>
      <c r="I81" s="207"/>
      <c r="J81" s="243"/>
      <c r="K81" s="244"/>
      <c r="L81" s="245"/>
      <c r="M81" s="246"/>
      <c r="N81" s="247"/>
      <c r="O81" s="247"/>
      <c r="P81" s="248"/>
      <c r="Q81" s="186">
        <f t="shared" ref="Q81:Q85" si="325">SUM(N81:P81)</f>
        <v>0</v>
      </c>
      <c r="R81" s="180"/>
      <c r="S81" s="180"/>
      <c r="T81" s="248"/>
      <c r="U81" s="248"/>
      <c r="V81" s="248"/>
      <c r="W81" s="186">
        <f t="shared" ref="W81:W85" si="326">SUM(T81:V81)</f>
        <v>0</v>
      </c>
      <c r="X81" s="180"/>
      <c r="Y81" s="179"/>
      <c r="Z81" s="248"/>
      <c r="AA81" s="187"/>
      <c r="AB81" s="248"/>
      <c r="AC81" s="187"/>
      <c r="AD81" s="248"/>
      <c r="AE81" s="187"/>
      <c r="AF81" s="186">
        <f t="shared" si="290"/>
        <v>0</v>
      </c>
      <c r="AG81" s="264"/>
      <c r="AH81" s="180"/>
      <c r="AI81" s="180"/>
      <c r="AJ81" s="180"/>
      <c r="AK81" s="179"/>
      <c r="AL81" s="233">
        <f>BI81</f>
        <v>0</v>
      </c>
      <c r="AM81" s="225">
        <f t="shared" ref="AM81:AM85" si="327">BJ81</f>
        <v>0</v>
      </c>
      <c r="AN81" s="234">
        <f t="shared" ref="AN81:AN85" si="328">BK81</f>
        <v>0</v>
      </c>
      <c r="AO81" s="185">
        <f t="shared" ref="AO81:AO85" si="329">BL81</f>
        <v>0</v>
      </c>
      <c r="AP81" s="185">
        <f t="shared" ref="AP81:AP85" si="330">BM81</f>
        <v>0</v>
      </c>
      <c r="AQ81" s="186">
        <f t="shared" ref="AQ81:AQ85" si="331">BN81</f>
        <v>0</v>
      </c>
      <c r="AR81" s="186">
        <f t="shared" ref="AR81:AR85" si="332">SUM(AO81:AQ81)</f>
        <v>0</v>
      </c>
      <c r="AS81" s="180"/>
      <c r="AT81" s="180"/>
      <c r="AU81" s="186">
        <f>D81+Z81+AO81</f>
        <v>0</v>
      </c>
      <c r="AV81" s="187"/>
      <c r="AW81" s="185">
        <f>E81+AB81++AP81</f>
        <v>0</v>
      </c>
      <c r="AX81" s="187"/>
      <c r="AY81" s="186">
        <f>F81+AD81+AQ81</f>
        <v>0</v>
      </c>
      <c r="AZ81" s="187"/>
      <c r="BA81" s="186">
        <f t="shared" ref="BA81:BA85" si="333">SUM(AU81:AY81)</f>
        <v>0</v>
      </c>
      <c r="BB81" s="187"/>
      <c r="BC81" s="180"/>
      <c r="BD81" s="180"/>
      <c r="BE81" s="180"/>
      <c r="BF81" s="180"/>
      <c r="BG81" s="78"/>
      <c r="BH81" s="78"/>
      <c r="BI81" s="244"/>
      <c r="BJ81" s="245"/>
      <c r="BK81" s="246"/>
      <c r="BL81" s="247"/>
      <c r="BM81" s="247"/>
      <c r="BN81" s="248"/>
      <c r="BO81" s="186">
        <f t="shared" ref="BO81:BO85" si="334">SUM(BL81:BN81)</f>
        <v>0</v>
      </c>
      <c r="BP81" s="180"/>
      <c r="BQ81" s="78"/>
      <c r="BR81" s="186">
        <f t="shared" ref="BR81:BT85" si="335">D81+N81+BL81</f>
        <v>0</v>
      </c>
      <c r="BS81" s="185">
        <f t="shared" si="335"/>
        <v>0</v>
      </c>
      <c r="BT81" s="186">
        <f t="shared" si="335"/>
        <v>0</v>
      </c>
      <c r="BU81" s="186">
        <f t="shared" ref="BU81:BU85" si="336">SUM(BR81:BT81)</f>
        <v>0</v>
      </c>
      <c r="BV81" s="180"/>
      <c r="BW81" s="78"/>
      <c r="BX81" s="186">
        <f>D81+Z81+BL81</f>
        <v>0</v>
      </c>
      <c r="BY81" s="187"/>
      <c r="BZ81" s="186">
        <f>E81+O81+BM81</f>
        <v>0</v>
      </c>
      <c r="CA81" s="187"/>
      <c r="CB81" s="186">
        <f>F81+AD81+BN81</f>
        <v>0</v>
      </c>
      <c r="CC81" s="187"/>
      <c r="CD81" s="186">
        <f>BX81+BZ81+CB81</f>
        <v>0</v>
      </c>
      <c r="CE81" s="187"/>
      <c r="CF81" s="180"/>
    </row>
    <row r="82" spans="1:84" s="79" customFormat="1" x14ac:dyDescent="0.35">
      <c r="A82" s="190"/>
      <c r="B82" s="201" t="s">
        <v>191</v>
      </c>
      <c r="C82" s="180"/>
      <c r="D82" s="186"/>
      <c r="E82" s="186"/>
      <c r="F82" s="186"/>
      <c r="G82" s="186">
        <f t="shared" si="324"/>
        <v>0</v>
      </c>
      <c r="H82" s="180"/>
      <c r="I82" s="207"/>
      <c r="J82" s="243"/>
      <c r="K82" s="244"/>
      <c r="L82" s="245"/>
      <c r="M82" s="246"/>
      <c r="N82" s="247"/>
      <c r="O82" s="247"/>
      <c r="P82" s="248"/>
      <c r="Q82" s="186">
        <f t="shared" si="325"/>
        <v>0</v>
      </c>
      <c r="R82" s="180"/>
      <c r="S82" s="180"/>
      <c r="T82" s="248"/>
      <c r="U82" s="248"/>
      <c r="V82" s="248"/>
      <c r="W82" s="186">
        <f t="shared" si="326"/>
        <v>0</v>
      </c>
      <c r="X82" s="180"/>
      <c r="Y82" s="179"/>
      <c r="Z82" s="248"/>
      <c r="AA82" s="187"/>
      <c r="AB82" s="248"/>
      <c r="AC82" s="187"/>
      <c r="AD82" s="248"/>
      <c r="AE82" s="187"/>
      <c r="AF82" s="186">
        <f t="shared" si="290"/>
        <v>0</v>
      </c>
      <c r="AG82" s="264"/>
      <c r="AH82" s="180"/>
      <c r="AI82" s="180"/>
      <c r="AJ82" s="180"/>
      <c r="AK82" s="179"/>
      <c r="AL82" s="233">
        <f t="shared" ref="AL82:AL85" si="337">BI82</f>
        <v>0</v>
      </c>
      <c r="AM82" s="225">
        <f t="shared" si="327"/>
        <v>0</v>
      </c>
      <c r="AN82" s="234">
        <f t="shared" si="328"/>
        <v>0</v>
      </c>
      <c r="AO82" s="185">
        <f t="shared" si="329"/>
        <v>0</v>
      </c>
      <c r="AP82" s="185">
        <f t="shared" si="330"/>
        <v>0</v>
      </c>
      <c r="AQ82" s="186">
        <f t="shared" si="331"/>
        <v>0</v>
      </c>
      <c r="AR82" s="186">
        <f t="shared" si="332"/>
        <v>0</v>
      </c>
      <c r="AS82" s="180"/>
      <c r="AT82" s="180"/>
      <c r="AU82" s="186">
        <f>D82+Z82+AO82</f>
        <v>0</v>
      </c>
      <c r="AV82" s="187"/>
      <c r="AW82" s="185">
        <f>E82+AB82++AP82</f>
        <v>0</v>
      </c>
      <c r="AX82" s="187"/>
      <c r="AY82" s="186">
        <f>F82+AD82+AQ82</f>
        <v>0</v>
      </c>
      <c r="AZ82" s="187"/>
      <c r="BA82" s="186">
        <f t="shared" si="333"/>
        <v>0</v>
      </c>
      <c r="BB82" s="187"/>
      <c r="BC82" s="180"/>
      <c r="BD82" s="180"/>
      <c r="BE82" s="180"/>
      <c r="BF82" s="180"/>
      <c r="BG82" s="78"/>
      <c r="BH82" s="78"/>
      <c r="BI82" s="244"/>
      <c r="BJ82" s="245"/>
      <c r="BK82" s="246"/>
      <c r="BL82" s="247"/>
      <c r="BM82" s="247"/>
      <c r="BN82" s="248"/>
      <c r="BO82" s="186">
        <f t="shared" si="334"/>
        <v>0</v>
      </c>
      <c r="BP82" s="180"/>
      <c r="BQ82" s="78"/>
      <c r="BR82" s="186">
        <f t="shared" si="335"/>
        <v>0</v>
      </c>
      <c r="BS82" s="185">
        <f t="shared" si="335"/>
        <v>0</v>
      </c>
      <c r="BT82" s="186">
        <f t="shared" si="335"/>
        <v>0</v>
      </c>
      <c r="BU82" s="186">
        <f t="shared" si="336"/>
        <v>0</v>
      </c>
      <c r="BV82" s="180"/>
      <c r="BW82" s="78"/>
      <c r="BX82" s="186">
        <f>D82+Z82+BL82</f>
        <v>0</v>
      </c>
      <c r="BY82" s="187"/>
      <c r="BZ82" s="186">
        <f>E82+O82+BM82</f>
        <v>0</v>
      </c>
      <c r="CA82" s="187"/>
      <c r="CB82" s="186">
        <f>F82+AD82+BN82</f>
        <v>0</v>
      </c>
      <c r="CC82" s="187"/>
      <c r="CD82" s="186">
        <f t="shared" ref="CD82:CD85" si="338">BX82+BZ82+CB82</f>
        <v>0</v>
      </c>
      <c r="CE82" s="187"/>
      <c r="CF82" s="180"/>
    </row>
    <row r="83" spans="1:84" s="79" customFormat="1" x14ac:dyDescent="0.35">
      <c r="A83" s="190"/>
      <c r="B83" s="201" t="s">
        <v>191</v>
      </c>
      <c r="C83" s="180"/>
      <c r="D83" s="186"/>
      <c r="E83" s="186"/>
      <c r="F83" s="186"/>
      <c r="G83" s="186">
        <f t="shared" si="324"/>
        <v>0</v>
      </c>
      <c r="H83" s="180"/>
      <c r="I83" s="207"/>
      <c r="J83" s="243"/>
      <c r="K83" s="244"/>
      <c r="L83" s="245"/>
      <c r="M83" s="246"/>
      <c r="N83" s="247"/>
      <c r="O83" s="247"/>
      <c r="P83" s="248"/>
      <c r="Q83" s="186">
        <f t="shared" si="325"/>
        <v>0</v>
      </c>
      <c r="R83" s="180"/>
      <c r="S83" s="180"/>
      <c r="T83" s="248"/>
      <c r="U83" s="248"/>
      <c r="V83" s="248"/>
      <c r="W83" s="186">
        <f t="shared" si="326"/>
        <v>0</v>
      </c>
      <c r="X83" s="180"/>
      <c r="Y83" s="179"/>
      <c r="Z83" s="248"/>
      <c r="AA83" s="187"/>
      <c r="AB83" s="248"/>
      <c r="AC83" s="187"/>
      <c r="AD83" s="248"/>
      <c r="AE83" s="187"/>
      <c r="AF83" s="186">
        <f t="shared" si="290"/>
        <v>0</v>
      </c>
      <c r="AG83" s="264"/>
      <c r="AH83" s="180"/>
      <c r="AI83" s="180"/>
      <c r="AJ83" s="180"/>
      <c r="AK83" s="179"/>
      <c r="AL83" s="233">
        <f t="shared" si="337"/>
        <v>0</v>
      </c>
      <c r="AM83" s="225">
        <f t="shared" si="327"/>
        <v>0</v>
      </c>
      <c r="AN83" s="234">
        <f t="shared" si="328"/>
        <v>0</v>
      </c>
      <c r="AO83" s="185">
        <f t="shared" si="329"/>
        <v>0</v>
      </c>
      <c r="AP83" s="185">
        <f t="shared" si="330"/>
        <v>0</v>
      </c>
      <c r="AQ83" s="186">
        <f t="shared" si="331"/>
        <v>0</v>
      </c>
      <c r="AR83" s="186">
        <f t="shared" si="332"/>
        <v>0</v>
      </c>
      <c r="AS83" s="180"/>
      <c r="AT83" s="180"/>
      <c r="AU83" s="186">
        <f>D83+Z83+AO83</f>
        <v>0</v>
      </c>
      <c r="AV83" s="187"/>
      <c r="AW83" s="185">
        <f>E83+AB83++AP83</f>
        <v>0</v>
      </c>
      <c r="AX83" s="187"/>
      <c r="AY83" s="186">
        <f>F83+AD83+AQ83</f>
        <v>0</v>
      </c>
      <c r="AZ83" s="187"/>
      <c r="BA83" s="186">
        <f t="shared" si="333"/>
        <v>0</v>
      </c>
      <c r="BB83" s="187"/>
      <c r="BC83" s="180"/>
      <c r="BD83" s="180"/>
      <c r="BE83" s="180"/>
      <c r="BF83" s="180"/>
      <c r="BG83" s="78"/>
      <c r="BH83" s="78"/>
      <c r="BI83" s="244"/>
      <c r="BJ83" s="245"/>
      <c r="BK83" s="246"/>
      <c r="BL83" s="247"/>
      <c r="BM83" s="247"/>
      <c r="BN83" s="248"/>
      <c r="BO83" s="186">
        <f t="shared" si="334"/>
        <v>0</v>
      </c>
      <c r="BP83" s="180"/>
      <c r="BQ83" s="78"/>
      <c r="BR83" s="186">
        <f t="shared" si="335"/>
        <v>0</v>
      </c>
      <c r="BS83" s="185">
        <f t="shared" si="335"/>
        <v>0</v>
      </c>
      <c r="BT83" s="186">
        <f t="shared" si="335"/>
        <v>0</v>
      </c>
      <c r="BU83" s="186">
        <f t="shared" si="336"/>
        <v>0</v>
      </c>
      <c r="BV83" s="180"/>
      <c r="BW83" s="78"/>
      <c r="BX83" s="186">
        <f>D83+Z83+BL83</f>
        <v>0</v>
      </c>
      <c r="BY83" s="187"/>
      <c r="BZ83" s="186">
        <f>E83+O83+BM83</f>
        <v>0</v>
      </c>
      <c r="CA83" s="187"/>
      <c r="CB83" s="186">
        <f>F83+AD83+BN83</f>
        <v>0</v>
      </c>
      <c r="CC83" s="187"/>
      <c r="CD83" s="186">
        <f t="shared" si="338"/>
        <v>0</v>
      </c>
      <c r="CE83" s="187"/>
      <c r="CF83" s="180"/>
    </row>
    <row r="84" spans="1:84" s="79" customFormat="1" x14ac:dyDescent="0.35">
      <c r="A84" s="190"/>
      <c r="B84" s="201" t="s">
        <v>191</v>
      </c>
      <c r="C84" s="180"/>
      <c r="D84" s="186"/>
      <c r="E84" s="186"/>
      <c r="F84" s="186"/>
      <c r="G84" s="186">
        <f t="shared" si="324"/>
        <v>0</v>
      </c>
      <c r="H84" s="180"/>
      <c r="I84" s="207"/>
      <c r="J84" s="243"/>
      <c r="K84" s="244"/>
      <c r="L84" s="245"/>
      <c r="M84" s="246"/>
      <c r="N84" s="247"/>
      <c r="O84" s="247"/>
      <c r="P84" s="248"/>
      <c r="Q84" s="186">
        <f t="shared" si="325"/>
        <v>0</v>
      </c>
      <c r="R84" s="180"/>
      <c r="S84" s="180"/>
      <c r="T84" s="248"/>
      <c r="U84" s="248"/>
      <c r="V84" s="248"/>
      <c r="W84" s="186">
        <f t="shared" si="326"/>
        <v>0</v>
      </c>
      <c r="X84" s="180"/>
      <c r="Y84" s="179"/>
      <c r="Z84" s="248"/>
      <c r="AA84" s="187"/>
      <c r="AB84" s="248"/>
      <c r="AC84" s="187"/>
      <c r="AD84" s="248"/>
      <c r="AE84" s="187"/>
      <c r="AF84" s="186">
        <f t="shared" si="290"/>
        <v>0</v>
      </c>
      <c r="AG84" s="264"/>
      <c r="AH84" s="180"/>
      <c r="AI84" s="180"/>
      <c r="AJ84" s="180"/>
      <c r="AK84" s="179"/>
      <c r="AL84" s="233">
        <f t="shared" si="337"/>
        <v>0</v>
      </c>
      <c r="AM84" s="225">
        <f t="shared" si="327"/>
        <v>0</v>
      </c>
      <c r="AN84" s="234">
        <f t="shared" si="328"/>
        <v>0</v>
      </c>
      <c r="AO84" s="185">
        <f t="shared" si="329"/>
        <v>0</v>
      </c>
      <c r="AP84" s="185">
        <f t="shared" si="330"/>
        <v>0</v>
      </c>
      <c r="AQ84" s="186">
        <f t="shared" si="331"/>
        <v>0</v>
      </c>
      <c r="AR84" s="186">
        <f t="shared" si="332"/>
        <v>0</v>
      </c>
      <c r="AS84" s="180"/>
      <c r="AT84" s="180"/>
      <c r="AU84" s="186">
        <f>D84+Z84+AO84</f>
        <v>0</v>
      </c>
      <c r="AV84" s="187"/>
      <c r="AW84" s="185">
        <f>E84+AB84++AP84</f>
        <v>0</v>
      </c>
      <c r="AX84" s="187"/>
      <c r="AY84" s="186">
        <f>F84+AD84+AQ84</f>
        <v>0</v>
      </c>
      <c r="AZ84" s="187"/>
      <c r="BA84" s="186">
        <f t="shared" si="333"/>
        <v>0</v>
      </c>
      <c r="BB84" s="187"/>
      <c r="BC84" s="180"/>
      <c r="BD84" s="180"/>
      <c r="BE84" s="180"/>
      <c r="BF84" s="180"/>
      <c r="BG84" s="78"/>
      <c r="BH84" s="78"/>
      <c r="BI84" s="244"/>
      <c r="BJ84" s="245"/>
      <c r="BK84" s="246"/>
      <c r="BL84" s="247"/>
      <c r="BM84" s="247"/>
      <c r="BN84" s="248"/>
      <c r="BO84" s="186">
        <f t="shared" si="334"/>
        <v>0</v>
      </c>
      <c r="BP84" s="180"/>
      <c r="BQ84" s="78"/>
      <c r="BR84" s="186">
        <f t="shared" si="335"/>
        <v>0</v>
      </c>
      <c r="BS84" s="185">
        <f t="shared" si="335"/>
        <v>0</v>
      </c>
      <c r="BT84" s="186">
        <f t="shared" si="335"/>
        <v>0</v>
      </c>
      <c r="BU84" s="186">
        <f t="shared" si="336"/>
        <v>0</v>
      </c>
      <c r="BV84" s="180"/>
      <c r="BW84" s="78"/>
      <c r="BX84" s="186">
        <f>D84+Z84+BL84</f>
        <v>0</v>
      </c>
      <c r="BY84" s="187"/>
      <c r="BZ84" s="186">
        <f>E84+O84+BM84</f>
        <v>0</v>
      </c>
      <c r="CA84" s="187"/>
      <c r="CB84" s="186">
        <f>F84+AD84+BN84</f>
        <v>0</v>
      </c>
      <c r="CC84" s="187"/>
      <c r="CD84" s="186">
        <f t="shared" si="338"/>
        <v>0</v>
      </c>
      <c r="CE84" s="187"/>
      <c r="CF84" s="180"/>
    </row>
    <row r="85" spans="1:84" s="79" customFormat="1" x14ac:dyDescent="0.35">
      <c r="A85" s="190"/>
      <c r="B85" s="201" t="s">
        <v>191</v>
      </c>
      <c r="C85" s="180"/>
      <c r="D85" s="186"/>
      <c r="E85" s="186"/>
      <c r="F85" s="186"/>
      <c r="G85" s="186">
        <f t="shared" si="324"/>
        <v>0</v>
      </c>
      <c r="H85" s="180"/>
      <c r="I85" s="207"/>
      <c r="J85" s="243"/>
      <c r="K85" s="244"/>
      <c r="L85" s="245"/>
      <c r="M85" s="246"/>
      <c r="N85" s="247"/>
      <c r="O85" s="247"/>
      <c r="P85" s="248"/>
      <c r="Q85" s="186">
        <f t="shared" si="325"/>
        <v>0</v>
      </c>
      <c r="R85" s="180"/>
      <c r="S85" s="180"/>
      <c r="T85" s="248"/>
      <c r="U85" s="248"/>
      <c r="V85" s="248"/>
      <c r="W85" s="186">
        <f t="shared" si="326"/>
        <v>0</v>
      </c>
      <c r="X85" s="180"/>
      <c r="Y85" s="179"/>
      <c r="Z85" s="248"/>
      <c r="AA85" s="187"/>
      <c r="AB85" s="248"/>
      <c r="AC85" s="187"/>
      <c r="AD85" s="248"/>
      <c r="AE85" s="187"/>
      <c r="AF85" s="186">
        <f t="shared" si="290"/>
        <v>0</v>
      </c>
      <c r="AG85" s="264"/>
      <c r="AH85" s="180"/>
      <c r="AI85" s="180"/>
      <c r="AJ85" s="180"/>
      <c r="AK85" s="179"/>
      <c r="AL85" s="233">
        <f t="shared" si="337"/>
        <v>0</v>
      </c>
      <c r="AM85" s="225">
        <f t="shared" si="327"/>
        <v>0</v>
      </c>
      <c r="AN85" s="234">
        <f t="shared" si="328"/>
        <v>0</v>
      </c>
      <c r="AO85" s="185">
        <f t="shared" si="329"/>
        <v>0</v>
      </c>
      <c r="AP85" s="185">
        <f t="shared" si="330"/>
        <v>0</v>
      </c>
      <c r="AQ85" s="186">
        <f t="shared" si="331"/>
        <v>0</v>
      </c>
      <c r="AR85" s="186">
        <f t="shared" si="332"/>
        <v>0</v>
      </c>
      <c r="AS85" s="180"/>
      <c r="AT85" s="180"/>
      <c r="AU85" s="186">
        <f>D85+Z85+AO85</f>
        <v>0</v>
      </c>
      <c r="AV85" s="187"/>
      <c r="AW85" s="185">
        <f>E85+AB85++AP85</f>
        <v>0</v>
      </c>
      <c r="AX85" s="187"/>
      <c r="AY85" s="186">
        <f>F85+AD85+AQ85</f>
        <v>0</v>
      </c>
      <c r="AZ85" s="187"/>
      <c r="BA85" s="186">
        <f t="shared" si="333"/>
        <v>0</v>
      </c>
      <c r="BB85" s="187"/>
      <c r="BC85" s="180"/>
      <c r="BD85" s="180"/>
      <c r="BE85" s="180"/>
      <c r="BF85" s="180"/>
      <c r="BG85" s="78"/>
      <c r="BH85" s="78"/>
      <c r="BI85" s="244"/>
      <c r="BJ85" s="245"/>
      <c r="BK85" s="246"/>
      <c r="BL85" s="247"/>
      <c r="BM85" s="247"/>
      <c r="BN85" s="248"/>
      <c r="BO85" s="186">
        <f t="shared" si="334"/>
        <v>0</v>
      </c>
      <c r="BP85" s="180"/>
      <c r="BQ85" s="78"/>
      <c r="BR85" s="186">
        <f t="shared" si="335"/>
        <v>0</v>
      </c>
      <c r="BS85" s="185">
        <f t="shared" si="335"/>
        <v>0</v>
      </c>
      <c r="BT85" s="186">
        <f t="shared" si="335"/>
        <v>0</v>
      </c>
      <c r="BU85" s="186">
        <f t="shared" si="336"/>
        <v>0</v>
      </c>
      <c r="BV85" s="180"/>
      <c r="BW85" s="78"/>
      <c r="BX85" s="186">
        <f>D85+Z85+BL85</f>
        <v>0</v>
      </c>
      <c r="BY85" s="187"/>
      <c r="BZ85" s="186">
        <f>E85+O85+BM85</f>
        <v>0</v>
      </c>
      <c r="CA85" s="187"/>
      <c r="CB85" s="186">
        <f>F85+AD85+BN85</f>
        <v>0</v>
      </c>
      <c r="CC85" s="187"/>
      <c r="CD85" s="186">
        <f t="shared" si="338"/>
        <v>0</v>
      </c>
      <c r="CE85" s="187"/>
      <c r="CF85" s="180"/>
    </row>
    <row r="86" spans="1:84" s="79" customFormat="1" x14ac:dyDescent="0.35">
      <c r="A86" s="190">
        <v>3.3</v>
      </c>
      <c r="B86" s="200" t="s">
        <v>169</v>
      </c>
      <c r="C86" s="179"/>
      <c r="D86" s="184">
        <v>0</v>
      </c>
      <c r="E86" s="179">
        <v>0</v>
      </c>
      <c r="F86" s="179">
        <v>0</v>
      </c>
      <c r="G86" s="179">
        <f t="shared" ref="G86" si="339">SUM(G87:G91)</f>
        <v>0</v>
      </c>
      <c r="H86" s="179"/>
      <c r="I86" s="206"/>
      <c r="J86" s="199"/>
      <c r="K86" s="232"/>
      <c r="L86" s="224"/>
      <c r="M86" s="217"/>
      <c r="N86" s="184">
        <f t="shared" ref="N86:P86" si="340">SUM(N87:N91)</f>
        <v>0</v>
      </c>
      <c r="O86" s="179">
        <f t="shared" si="340"/>
        <v>0</v>
      </c>
      <c r="P86" s="179">
        <f t="shared" si="340"/>
        <v>0</v>
      </c>
      <c r="Q86" s="179">
        <f t="shared" ref="Q86:W86" si="341">SUM(Q87:Q91)</f>
        <v>0</v>
      </c>
      <c r="R86" s="179"/>
      <c r="S86" s="179"/>
      <c r="T86" s="184">
        <f t="shared" ref="T86:V86" si="342">SUM(T87:T91)</f>
        <v>0</v>
      </c>
      <c r="U86" s="179">
        <f t="shared" si="342"/>
        <v>0</v>
      </c>
      <c r="V86" s="179">
        <f t="shared" si="342"/>
        <v>0</v>
      </c>
      <c r="W86" s="179">
        <f t="shared" si="341"/>
        <v>0</v>
      </c>
      <c r="X86" s="179"/>
      <c r="Y86" s="179"/>
      <c r="Z86" s="184">
        <f t="shared" ref="Z86" si="343">SUM(Z87:Z91)</f>
        <v>0</v>
      </c>
      <c r="AA86" s="179"/>
      <c r="AB86" s="179">
        <f t="shared" ref="AB86" si="344">SUM(AB87:AB91)</f>
        <v>0</v>
      </c>
      <c r="AC86" s="179"/>
      <c r="AD86" s="179">
        <f t="shared" ref="AD86" si="345">SUM(AD87:AD91)</f>
        <v>0</v>
      </c>
      <c r="AE86" s="179"/>
      <c r="AF86" s="179">
        <f t="shared" si="290"/>
        <v>0</v>
      </c>
      <c r="AG86" s="206"/>
      <c r="AH86" s="179"/>
      <c r="AI86" s="179"/>
      <c r="AJ86" s="179"/>
      <c r="AK86" s="179"/>
      <c r="AL86" s="232"/>
      <c r="AM86" s="224"/>
      <c r="AN86" s="217"/>
      <c r="AO86" s="184">
        <f t="shared" ref="AO86:AQ86" si="346">SUM(AO87:AO91)</f>
        <v>0</v>
      </c>
      <c r="AP86" s="179">
        <f t="shared" si="346"/>
        <v>0</v>
      </c>
      <c r="AQ86" s="179">
        <f t="shared" si="346"/>
        <v>0</v>
      </c>
      <c r="AR86" s="179">
        <f t="shared" ref="AR86" si="347">SUM(AR87:AR91)</f>
        <v>0</v>
      </c>
      <c r="AS86" s="179"/>
      <c r="AT86" s="179"/>
      <c r="AU86" s="184">
        <f>SUM(AU87:AU91)</f>
        <v>0</v>
      </c>
      <c r="AV86" s="179"/>
      <c r="AW86" s="179">
        <f>SUM(AW87:AW91)</f>
        <v>0</v>
      </c>
      <c r="AX86" s="179"/>
      <c r="AY86" s="179">
        <f>SUM(AY87:AY91)</f>
        <v>0</v>
      </c>
      <c r="AZ86" s="179"/>
      <c r="BA86" s="179">
        <f t="shared" ref="BA86" si="348">SUM(BA87:BA91)</f>
        <v>0</v>
      </c>
      <c r="BB86" s="179"/>
      <c r="BC86" s="179"/>
      <c r="BD86" s="179"/>
      <c r="BE86" s="179"/>
      <c r="BF86" s="179"/>
      <c r="BG86" s="78"/>
      <c r="BH86" s="78"/>
      <c r="BI86" s="232"/>
      <c r="BJ86" s="224"/>
      <c r="BK86" s="217"/>
      <c r="BL86" s="184">
        <f t="shared" ref="BL86:BO86" si="349">SUM(BL87:BL91)</f>
        <v>0</v>
      </c>
      <c r="BM86" s="179">
        <f t="shared" si="349"/>
        <v>0</v>
      </c>
      <c r="BN86" s="179">
        <f t="shared" si="349"/>
        <v>0</v>
      </c>
      <c r="BO86" s="179">
        <f t="shared" si="349"/>
        <v>0</v>
      </c>
      <c r="BP86" s="179"/>
      <c r="BQ86" s="78"/>
      <c r="BR86" s="184">
        <f>SUM(BR87:BR91)</f>
        <v>0</v>
      </c>
      <c r="BS86" s="179">
        <f>SUM(BS87:BS91)</f>
        <v>0</v>
      </c>
      <c r="BT86" s="179">
        <f>SUM(BT87:BT91)</f>
        <v>0</v>
      </c>
      <c r="BU86" s="179">
        <f t="shared" ref="BU86" si="350">SUM(BU87:BU91)</f>
        <v>0</v>
      </c>
      <c r="BV86" s="179"/>
      <c r="BW86" s="78"/>
      <c r="BX86" s="184">
        <f>SUM(BX87:BX91)</f>
        <v>0</v>
      </c>
      <c r="BY86" s="179"/>
      <c r="BZ86" s="179">
        <f>SUM(BZ87:BZ91)</f>
        <v>0</v>
      </c>
      <c r="CA86" s="179"/>
      <c r="CB86" s="179">
        <f>SUM(CB87:CB91)</f>
        <v>0</v>
      </c>
      <c r="CC86" s="179"/>
      <c r="CD86" s="179">
        <f t="shared" ref="CD86" si="351">SUM(CD87:CD91)</f>
        <v>0</v>
      </c>
      <c r="CE86" s="179"/>
      <c r="CF86" s="179"/>
    </row>
    <row r="87" spans="1:84" x14ac:dyDescent="0.35">
      <c r="B87" s="201" t="s">
        <v>191</v>
      </c>
      <c r="C87" s="180"/>
      <c r="D87" s="186"/>
      <c r="E87" s="186"/>
      <c r="F87" s="186"/>
      <c r="G87" s="186">
        <f t="shared" ref="G87:G91" si="352">SUM(D87:F87)</f>
        <v>0</v>
      </c>
      <c r="H87" s="180"/>
      <c r="I87" s="207"/>
      <c r="J87" s="243"/>
      <c r="K87" s="244"/>
      <c r="L87" s="245"/>
      <c r="M87" s="246"/>
      <c r="N87" s="247"/>
      <c r="O87" s="247"/>
      <c r="P87" s="248"/>
      <c r="Q87" s="186">
        <f t="shared" ref="Q87:Q91" si="353">SUM(N87:P87)</f>
        <v>0</v>
      </c>
      <c r="R87" s="180"/>
      <c r="S87" s="180"/>
      <c r="T87" s="248"/>
      <c r="U87" s="248"/>
      <c r="V87" s="248"/>
      <c r="W87" s="186">
        <f t="shared" ref="W87:W91" si="354">SUM(T87:V87)</f>
        <v>0</v>
      </c>
      <c r="X87" s="180"/>
      <c r="Y87" s="179"/>
      <c r="Z87" s="248"/>
      <c r="AA87" s="187"/>
      <c r="AB87" s="248"/>
      <c r="AC87" s="187"/>
      <c r="AD87" s="248"/>
      <c r="AE87" s="187"/>
      <c r="AF87" s="186">
        <f t="shared" si="290"/>
        <v>0</v>
      </c>
      <c r="AG87" s="264"/>
      <c r="AH87" s="180"/>
      <c r="AI87" s="180"/>
      <c r="AJ87" s="180"/>
      <c r="AK87" s="179"/>
      <c r="AL87" s="233">
        <f>BI87</f>
        <v>0</v>
      </c>
      <c r="AM87" s="225">
        <f t="shared" ref="AM87:AM91" si="355">BJ87</f>
        <v>0</v>
      </c>
      <c r="AN87" s="234">
        <f t="shared" ref="AN87:AN91" si="356">BK87</f>
        <v>0</v>
      </c>
      <c r="AO87" s="185">
        <f t="shared" ref="AO87:AO91" si="357">BL87</f>
        <v>0</v>
      </c>
      <c r="AP87" s="185">
        <f t="shared" ref="AP87:AP91" si="358">BM87</f>
        <v>0</v>
      </c>
      <c r="AQ87" s="186">
        <f t="shared" ref="AQ87:AQ91" si="359">BN87</f>
        <v>0</v>
      </c>
      <c r="AR87" s="186">
        <f t="shared" ref="AR87:AR91" si="360">SUM(AO87:AQ87)</f>
        <v>0</v>
      </c>
      <c r="AS87" s="180"/>
      <c r="AT87" s="180"/>
      <c r="AU87" s="186">
        <f>D87+Z87+AO87</f>
        <v>0</v>
      </c>
      <c r="AV87" s="187"/>
      <c r="AW87" s="185">
        <f>E87+AB87++AP87</f>
        <v>0</v>
      </c>
      <c r="AX87" s="187"/>
      <c r="AY87" s="186">
        <f>F87+AD87+AQ87</f>
        <v>0</v>
      </c>
      <c r="AZ87" s="187"/>
      <c r="BA87" s="186">
        <f t="shared" ref="BA87:BA91" si="361">SUM(AU87:AY87)</f>
        <v>0</v>
      </c>
      <c r="BB87" s="187"/>
      <c r="BC87" s="180"/>
      <c r="BD87" s="180"/>
      <c r="BE87" s="180"/>
      <c r="BF87" s="180"/>
      <c r="BI87" s="244"/>
      <c r="BJ87" s="245"/>
      <c r="BK87" s="246"/>
      <c r="BL87" s="247"/>
      <c r="BM87" s="247"/>
      <c r="BN87" s="248"/>
      <c r="BO87" s="186">
        <f t="shared" ref="BO87:BO91" si="362">SUM(BL87:BN87)</f>
        <v>0</v>
      </c>
      <c r="BP87" s="180"/>
      <c r="BR87" s="186">
        <f t="shared" ref="BR87:BT91" si="363">D87+N87+BL87</f>
        <v>0</v>
      </c>
      <c r="BS87" s="185">
        <f t="shared" si="363"/>
        <v>0</v>
      </c>
      <c r="BT87" s="186">
        <f t="shared" si="363"/>
        <v>0</v>
      </c>
      <c r="BU87" s="186">
        <f t="shared" ref="BU87:BU91" si="364">SUM(BR87:BT87)</f>
        <v>0</v>
      </c>
      <c r="BV87" s="180"/>
      <c r="BX87" s="186">
        <f>D87+Z87+BL87</f>
        <v>0</v>
      </c>
      <c r="BY87" s="187"/>
      <c r="BZ87" s="186">
        <f>E87+O87+BM87</f>
        <v>0</v>
      </c>
      <c r="CA87" s="187"/>
      <c r="CB87" s="186">
        <f>F87+AD87+BN87</f>
        <v>0</v>
      </c>
      <c r="CC87" s="187"/>
      <c r="CD87" s="186">
        <f>BX87+BZ87+CB87</f>
        <v>0</v>
      </c>
      <c r="CE87" s="187"/>
      <c r="CF87" s="180"/>
    </row>
    <row r="88" spans="1:84" x14ac:dyDescent="0.35">
      <c r="B88" s="201" t="s">
        <v>191</v>
      </c>
      <c r="C88" s="180"/>
      <c r="D88" s="186"/>
      <c r="E88" s="186"/>
      <c r="F88" s="186"/>
      <c r="G88" s="186">
        <f t="shared" si="352"/>
        <v>0</v>
      </c>
      <c r="H88" s="180"/>
      <c r="I88" s="207"/>
      <c r="J88" s="243"/>
      <c r="K88" s="244"/>
      <c r="L88" s="245"/>
      <c r="M88" s="246"/>
      <c r="N88" s="247"/>
      <c r="O88" s="247"/>
      <c r="P88" s="248"/>
      <c r="Q88" s="186">
        <f t="shared" si="353"/>
        <v>0</v>
      </c>
      <c r="R88" s="180"/>
      <c r="S88" s="180"/>
      <c r="T88" s="248"/>
      <c r="U88" s="248"/>
      <c r="V88" s="248"/>
      <c r="W88" s="186">
        <f t="shared" si="354"/>
        <v>0</v>
      </c>
      <c r="X88" s="180"/>
      <c r="Y88" s="179"/>
      <c r="Z88" s="248"/>
      <c r="AA88" s="187"/>
      <c r="AB88" s="248"/>
      <c r="AC88" s="187"/>
      <c r="AD88" s="248"/>
      <c r="AE88" s="187"/>
      <c r="AF88" s="186">
        <f t="shared" si="290"/>
        <v>0</v>
      </c>
      <c r="AG88" s="264"/>
      <c r="AH88" s="180"/>
      <c r="AI88" s="180"/>
      <c r="AJ88" s="180"/>
      <c r="AK88" s="179"/>
      <c r="AL88" s="233">
        <f t="shared" ref="AL88:AL91" si="365">BI88</f>
        <v>0</v>
      </c>
      <c r="AM88" s="225">
        <f t="shared" si="355"/>
        <v>0</v>
      </c>
      <c r="AN88" s="234">
        <f t="shared" si="356"/>
        <v>0</v>
      </c>
      <c r="AO88" s="185">
        <f t="shared" si="357"/>
        <v>0</v>
      </c>
      <c r="AP88" s="185">
        <f t="shared" si="358"/>
        <v>0</v>
      </c>
      <c r="AQ88" s="186">
        <f t="shared" si="359"/>
        <v>0</v>
      </c>
      <c r="AR88" s="186">
        <f t="shared" si="360"/>
        <v>0</v>
      </c>
      <c r="AS88" s="180"/>
      <c r="AT88" s="180"/>
      <c r="AU88" s="186">
        <f>D88+Z88+AO88</f>
        <v>0</v>
      </c>
      <c r="AV88" s="187"/>
      <c r="AW88" s="185">
        <f>E88+AB88++AP88</f>
        <v>0</v>
      </c>
      <c r="AX88" s="187"/>
      <c r="AY88" s="186">
        <f>F88+AD88+AQ88</f>
        <v>0</v>
      </c>
      <c r="AZ88" s="187"/>
      <c r="BA88" s="186">
        <f t="shared" si="361"/>
        <v>0</v>
      </c>
      <c r="BB88" s="187"/>
      <c r="BC88" s="180"/>
      <c r="BD88" s="180"/>
      <c r="BE88" s="180"/>
      <c r="BF88" s="180"/>
      <c r="BI88" s="244"/>
      <c r="BJ88" s="245"/>
      <c r="BK88" s="246"/>
      <c r="BL88" s="247"/>
      <c r="BM88" s="247"/>
      <c r="BN88" s="248"/>
      <c r="BO88" s="186">
        <f t="shared" si="362"/>
        <v>0</v>
      </c>
      <c r="BP88" s="180"/>
      <c r="BR88" s="186">
        <f t="shared" si="363"/>
        <v>0</v>
      </c>
      <c r="BS88" s="185">
        <f t="shared" si="363"/>
        <v>0</v>
      </c>
      <c r="BT88" s="186">
        <f t="shared" si="363"/>
        <v>0</v>
      </c>
      <c r="BU88" s="186">
        <f t="shared" si="364"/>
        <v>0</v>
      </c>
      <c r="BV88" s="180"/>
      <c r="BX88" s="186">
        <f>D88+Z88+BL88</f>
        <v>0</v>
      </c>
      <c r="BY88" s="187"/>
      <c r="BZ88" s="186">
        <f>E88+O88+BM88</f>
        <v>0</v>
      </c>
      <c r="CA88" s="187"/>
      <c r="CB88" s="186">
        <f>F88+AD88+BN88</f>
        <v>0</v>
      </c>
      <c r="CC88" s="187"/>
      <c r="CD88" s="186">
        <f t="shared" ref="CD88:CD91" si="366">BX88+BZ88+CB88</f>
        <v>0</v>
      </c>
      <c r="CE88" s="187"/>
      <c r="CF88" s="180"/>
    </row>
    <row r="89" spans="1:84" x14ac:dyDescent="0.35">
      <c r="B89" s="201" t="s">
        <v>191</v>
      </c>
      <c r="C89" s="180"/>
      <c r="D89" s="186"/>
      <c r="E89" s="186"/>
      <c r="F89" s="186"/>
      <c r="G89" s="186">
        <f t="shared" si="352"/>
        <v>0</v>
      </c>
      <c r="H89" s="180"/>
      <c r="I89" s="207"/>
      <c r="J89" s="243"/>
      <c r="K89" s="244"/>
      <c r="L89" s="245"/>
      <c r="M89" s="246"/>
      <c r="N89" s="247"/>
      <c r="O89" s="247"/>
      <c r="P89" s="248"/>
      <c r="Q89" s="186">
        <f t="shared" si="353"/>
        <v>0</v>
      </c>
      <c r="R89" s="180"/>
      <c r="S89" s="180"/>
      <c r="T89" s="248"/>
      <c r="U89" s="248"/>
      <c r="V89" s="248"/>
      <c r="W89" s="186">
        <f t="shared" si="354"/>
        <v>0</v>
      </c>
      <c r="X89" s="180"/>
      <c r="Y89" s="179"/>
      <c r="Z89" s="248"/>
      <c r="AA89" s="187"/>
      <c r="AB89" s="248"/>
      <c r="AC89" s="187"/>
      <c r="AD89" s="248"/>
      <c r="AE89" s="187"/>
      <c r="AF89" s="186">
        <f t="shared" si="290"/>
        <v>0</v>
      </c>
      <c r="AG89" s="264"/>
      <c r="AH89" s="180"/>
      <c r="AI89" s="180"/>
      <c r="AJ89" s="180"/>
      <c r="AK89" s="179"/>
      <c r="AL89" s="233">
        <f t="shared" si="365"/>
        <v>0</v>
      </c>
      <c r="AM89" s="225">
        <f t="shared" si="355"/>
        <v>0</v>
      </c>
      <c r="AN89" s="234">
        <f t="shared" si="356"/>
        <v>0</v>
      </c>
      <c r="AO89" s="185">
        <f t="shared" si="357"/>
        <v>0</v>
      </c>
      <c r="AP89" s="185">
        <f t="shared" si="358"/>
        <v>0</v>
      </c>
      <c r="AQ89" s="186">
        <f t="shared" si="359"/>
        <v>0</v>
      </c>
      <c r="AR89" s="186">
        <f t="shared" si="360"/>
        <v>0</v>
      </c>
      <c r="AS89" s="180"/>
      <c r="AT89" s="180"/>
      <c r="AU89" s="186">
        <f>D89+Z89+AO89</f>
        <v>0</v>
      </c>
      <c r="AV89" s="187"/>
      <c r="AW89" s="185">
        <f>E89+AB89++AP89</f>
        <v>0</v>
      </c>
      <c r="AX89" s="187"/>
      <c r="AY89" s="186">
        <f>F89+AD89+AQ89</f>
        <v>0</v>
      </c>
      <c r="AZ89" s="187"/>
      <c r="BA89" s="186">
        <f t="shared" si="361"/>
        <v>0</v>
      </c>
      <c r="BB89" s="187"/>
      <c r="BC89" s="180"/>
      <c r="BD89" s="180"/>
      <c r="BE89" s="180"/>
      <c r="BF89" s="180"/>
      <c r="BI89" s="244"/>
      <c r="BJ89" s="245"/>
      <c r="BK89" s="246"/>
      <c r="BL89" s="247"/>
      <c r="BM89" s="247"/>
      <c r="BN89" s="248"/>
      <c r="BO89" s="186">
        <f t="shared" si="362"/>
        <v>0</v>
      </c>
      <c r="BP89" s="180"/>
      <c r="BR89" s="186">
        <f t="shared" si="363"/>
        <v>0</v>
      </c>
      <c r="BS89" s="185">
        <f t="shared" si="363"/>
        <v>0</v>
      </c>
      <c r="BT89" s="186">
        <f t="shared" si="363"/>
        <v>0</v>
      </c>
      <c r="BU89" s="186">
        <f t="shared" si="364"/>
        <v>0</v>
      </c>
      <c r="BV89" s="180"/>
      <c r="BX89" s="186">
        <f>D89+Z89+BL89</f>
        <v>0</v>
      </c>
      <c r="BY89" s="187"/>
      <c r="BZ89" s="186">
        <f>E89+O89+BM89</f>
        <v>0</v>
      </c>
      <c r="CA89" s="187"/>
      <c r="CB89" s="186">
        <f>F89+AD89+BN89</f>
        <v>0</v>
      </c>
      <c r="CC89" s="187"/>
      <c r="CD89" s="186">
        <f t="shared" si="366"/>
        <v>0</v>
      </c>
      <c r="CE89" s="187"/>
      <c r="CF89" s="180"/>
    </row>
    <row r="90" spans="1:84" x14ac:dyDescent="0.35">
      <c r="B90" s="201" t="s">
        <v>191</v>
      </c>
      <c r="C90" s="180"/>
      <c r="D90" s="186"/>
      <c r="E90" s="186"/>
      <c r="F90" s="186"/>
      <c r="G90" s="186">
        <f t="shared" si="352"/>
        <v>0</v>
      </c>
      <c r="H90" s="180"/>
      <c r="I90" s="207"/>
      <c r="J90" s="243"/>
      <c r="K90" s="244"/>
      <c r="L90" s="245"/>
      <c r="M90" s="246"/>
      <c r="N90" s="247"/>
      <c r="O90" s="247"/>
      <c r="P90" s="248"/>
      <c r="Q90" s="186">
        <f t="shared" si="353"/>
        <v>0</v>
      </c>
      <c r="R90" s="180"/>
      <c r="S90" s="180"/>
      <c r="T90" s="248"/>
      <c r="U90" s="248"/>
      <c r="V90" s="248"/>
      <c r="W90" s="186">
        <f t="shared" si="354"/>
        <v>0</v>
      </c>
      <c r="X90" s="180"/>
      <c r="Y90" s="179"/>
      <c r="Z90" s="248"/>
      <c r="AA90" s="187"/>
      <c r="AB90" s="248"/>
      <c r="AC90" s="187"/>
      <c r="AD90" s="248"/>
      <c r="AE90" s="187"/>
      <c r="AF90" s="186">
        <f t="shared" si="290"/>
        <v>0</v>
      </c>
      <c r="AG90" s="264"/>
      <c r="AH90" s="180"/>
      <c r="AI90" s="180"/>
      <c r="AJ90" s="180"/>
      <c r="AK90" s="179"/>
      <c r="AL90" s="233">
        <f t="shared" si="365"/>
        <v>0</v>
      </c>
      <c r="AM90" s="225">
        <f t="shared" si="355"/>
        <v>0</v>
      </c>
      <c r="AN90" s="234">
        <f t="shared" si="356"/>
        <v>0</v>
      </c>
      <c r="AO90" s="185">
        <f t="shared" si="357"/>
        <v>0</v>
      </c>
      <c r="AP90" s="185">
        <f t="shared" si="358"/>
        <v>0</v>
      </c>
      <c r="AQ90" s="186">
        <f t="shared" si="359"/>
        <v>0</v>
      </c>
      <c r="AR90" s="186">
        <f t="shared" si="360"/>
        <v>0</v>
      </c>
      <c r="AS90" s="180"/>
      <c r="AT90" s="180"/>
      <c r="AU90" s="186">
        <f>D90+Z90+AO90</f>
        <v>0</v>
      </c>
      <c r="AV90" s="187"/>
      <c r="AW90" s="185">
        <f>E90+AB90++AP90</f>
        <v>0</v>
      </c>
      <c r="AX90" s="187"/>
      <c r="AY90" s="186">
        <f>F90+AD90+AQ90</f>
        <v>0</v>
      </c>
      <c r="AZ90" s="187"/>
      <c r="BA90" s="186">
        <f t="shared" si="361"/>
        <v>0</v>
      </c>
      <c r="BB90" s="187"/>
      <c r="BC90" s="180"/>
      <c r="BD90" s="180"/>
      <c r="BE90" s="180"/>
      <c r="BF90" s="180"/>
      <c r="BI90" s="244"/>
      <c r="BJ90" s="245"/>
      <c r="BK90" s="246"/>
      <c r="BL90" s="247"/>
      <c r="BM90" s="247"/>
      <c r="BN90" s="248"/>
      <c r="BO90" s="186">
        <f t="shared" si="362"/>
        <v>0</v>
      </c>
      <c r="BP90" s="180"/>
      <c r="BR90" s="186">
        <f t="shared" si="363"/>
        <v>0</v>
      </c>
      <c r="BS90" s="185">
        <f t="shared" si="363"/>
        <v>0</v>
      </c>
      <c r="BT90" s="186">
        <f t="shared" si="363"/>
        <v>0</v>
      </c>
      <c r="BU90" s="186">
        <f t="shared" si="364"/>
        <v>0</v>
      </c>
      <c r="BV90" s="180"/>
      <c r="BX90" s="186">
        <f>D90+Z90+BL90</f>
        <v>0</v>
      </c>
      <c r="BY90" s="187"/>
      <c r="BZ90" s="186">
        <f>E90+O90+BM90</f>
        <v>0</v>
      </c>
      <c r="CA90" s="187"/>
      <c r="CB90" s="186">
        <f>F90+AD90+BN90</f>
        <v>0</v>
      </c>
      <c r="CC90" s="187"/>
      <c r="CD90" s="186">
        <f t="shared" si="366"/>
        <v>0</v>
      </c>
      <c r="CE90" s="187"/>
      <c r="CF90" s="180"/>
    </row>
    <row r="91" spans="1:84" x14ac:dyDescent="0.35">
      <c r="B91" s="201" t="s">
        <v>191</v>
      </c>
      <c r="C91" s="180"/>
      <c r="D91" s="186"/>
      <c r="E91" s="186"/>
      <c r="F91" s="186"/>
      <c r="G91" s="186">
        <f t="shared" si="352"/>
        <v>0</v>
      </c>
      <c r="H91" s="180"/>
      <c r="I91" s="207"/>
      <c r="J91" s="243"/>
      <c r="K91" s="244"/>
      <c r="L91" s="245"/>
      <c r="M91" s="246"/>
      <c r="N91" s="247"/>
      <c r="O91" s="247"/>
      <c r="P91" s="248"/>
      <c r="Q91" s="186">
        <f t="shared" si="353"/>
        <v>0</v>
      </c>
      <c r="R91" s="180"/>
      <c r="S91" s="180"/>
      <c r="T91" s="248"/>
      <c r="U91" s="248"/>
      <c r="V91" s="248"/>
      <c r="W91" s="186">
        <f t="shared" si="354"/>
        <v>0</v>
      </c>
      <c r="X91" s="180"/>
      <c r="Y91" s="179"/>
      <c r="Z91" s="248"/>
      <c r="AA91" s="187"/>
      <c r="AB91" s="248"/>
      <c r="AC91" s="187"/>
      <c r="AD91" s="248"/>
      <c r="AE91" s="187"/>
      <c r="AF91" s="186">
        <f t="shared" si="290"/>
        <v>0</v>
      </c>
      <c r="AG91" s="264"/>
      <c r="AH91" s="180"/>
      <c r="AI91" s="180"/>
      <c r="AJ91" s="180"/>
      <c r="AK91" s="179"/>
      <c r="AL91" s="233">
        <f t="shared" si="365"/>
        <v>0</v>
      </c>
      <c r="AM91" s="225">
        <f t="shared" si="355"/>
        <v>0</v>
      </c>
      <c r="AN91" s="234">
        <f t="shared" si="356"/>
        <v>0</v>
      </c>
      <c r="AO91" s="185">
        <f t="shared" si="357"/>
        <v>0</v>
      </c>
      <c r="AP91" s="185">
        <f t="shared" si="358"/>
        <v>0</v>
      </c>
      <c r="AQ91" s="186">
        <f t="shared" si="359"/>
        <v>0</v>
      </c>
      <c r="AR91" s="186">
        <f t="shared" si="360"/>
        <v>0</v>
      </c>
      <c r="AS91" s="180"/>
      <c r="AT91" s="180"/>
      <c r="AU91" s="186">
        <f>D91+Z91+AO91</f>
        <v>0</v>
      </c>
      <c r="AV91" s="187"/>
      <c r="AW91" s="185">
        <f>E91+AB91++AP91</f>
        <v>0</v>
      </c>
      <c r="AX91" s="187"/>
      <c r="AY91" s="186">
        <f>F91+AD91+AQ91</f>
        <v>0</v>
      </c>
      <c r="AZ91" s="187"/>
      <c r="BA91" s="186">
        <f t="shared" si="361"/>
        <v>0</v>
      </c>
      <c r="BB91" s="187"/>
      <c r="BC91" s="180"/>
      <c r="BD91" s="180"/>
      <c r="BE91" s="180"/>
      <c r="BF91" s="180"/>
      <c r="BI91" s="244"/>
      <c r="BJ91" s="245"/>
      <c r="BK91" s="246"/>
      <c r="BL91" s="247"/>
      <c r="BM91" s="247"/>
      <c r="BN91" s="248"/>
      <c r="BO91" s="186">
        <f t="shared" si="362"/>
        <v>0</v>
      </c>
      <c r="BP91" s="180"/>
      <c r="BR91" s="186">
        <f t="shared" si="363"/>
        <v>0</v>
      </c>
      <c r="BS91" s="185">
        <f t="shared" si="363"/>
        <v>0</v>
      </c>
      <c r="BT91" s="186">
        <f t="shared" si="363"/>
        <v>0</v>
      </c>
      <c r="BU91" s="186">
        <f t="shared" si="364"/>
        <v>0</v>
      </c>
      <c r="BV91" s="180"/>
      <c r="BX91" s="186">
        <f>D91+Z91+BL91</f>
        <v>0</v>
      </c>
      <c r="BY91" s="187"/>
      <c r="BZ91" s="186">
        <f>E91+O91+BM91</f>
        <v>0</v>
      </c>
      <c r="CA91" s="187"/>
      <c r="CB91" s="186">
        <f>F91+AD91+BN91</f>
        <v>0</v>
      </c>
      <c r="CC91" s="187"/>
      <c r="CD91" s="186">
        <f t="shared" si="366"/>
        <v>0</v>
      </c>
      <c r="CE91" s="187"/>
      <c r="CF91" s="180"/>
    </row>
    <row r="92" spans="1:84" s="79" customFormat="1" x14ac:dyDescent="0.35">
      <c r="A92" s="190">
        <v>3.4</v>
      </c>
      <c r="B92" s="200" t="s">
        <v>169</v>
      </c>
      <c r="C92" s="179"/>
      <c r="D92" s="184">
        <v>0</v>
      </c>
      <c r="E92" s="179">
        <v>0</v>
      </c>
      <c r="F92" s="179">
        <v>0</v>
      </c>
      <c r="G92" s="179">
        <f t="shared" ref="G92" si="367">SUM(G93:G97)</f>
        <v>0</v>
      </c>
      <c r="H92" s="179"/>
      <c r="I92" s="206"/>
      <c r="J92" s="199"/>
      <c r="K92" s="232"/>
      <c r="L92" s="224"/>
      <c r="M92" s="217"/>
      <c r="N92" s="184">
        <f t="shared" ref="N92:P92" si="368">SUM(N93:N97)</f>
        <v>0</v>
      </c>
      <c r="O92" s="179">
        <f t="shared" si="368"/>
        <v>0</v>
      </c>
      <c r="P92" s="179">
        <f t="shared" si="368"/>
        <v>0</v>
      </c>
      <c r="Q92" s="179">
        <f t="shared" ref="Q92:W92" si="369">SUM(Q93:Q97)</f>
        <v>0</v>
      </c>
      <c r="R92" s="179"/>
      <c r="S92" s="179"/>
      <c r="T92" s="184">
        <f t="shared" ref="T92:V92" si="370">SUM(T93:T97)</f>
        <v>0</v>
      </c>
      <c r="U92" s="179">
        <f t="shared" si="370"/>
        <v>0</v>
      </c>
      <c r="V92" s="179">
        <f t="shared" si="370"/>
        <v>0</v>
      </c>
      <c r="W92" s="179">
        <f t="shared" si="369"/>
        <v>0</v>
      </c>
      <c r="X92" s="179"/>
      <c r="Y92" s="179"/>
      <c r="Z92" s="184">
        <f t="shared" ref="Z92" si="371">SUM(Z93:Z97)</f>
        <v>0</v>
      </c>
      <c r="AA92" s="179"/>
      <c r="AB92" s="179">
        <f t="shared" ref="AB92" si="372">SUM(AB93:AB97)</f>
        <v>0</v>
      </c>
      <c r="AC92" s="179"/>
      <c r="AD92" s="179">
        <f t="shared" ref="AD92" si="373">SUM(AD93:AD97)</f>
        <v>0</v>
      </c>
      <c r="AE92" s="179"/>
      <c r="AF92" s="179">
        <f t="shared" si="290"/>
        <v>0</v>
      </c>
      <c r="AG92" s="206"/>
      <c r="AH92" s="179"/>
      <c r="AI92" s="179"/>
      <c r="AJ92" s="179"/>
      <c r="AK92" s="179"/>
      <c r="AL92" s="232"/>
      <c r="AM92" s="224"/>
      <c r="AN92" s="217"/>
      <c r="AO92" s="184">
        <f t="shared" ref="AO92:AQ92" si="374">SUM(AO93:AO97)</f>
        <v>0</v>
      </c>
      <c r="AP92" s="179">
        <f t="shared" si="374"/>
        <v>0</v>
      </c>
      <c r="AQ92" s="179">
        <f t="shared" si="374"/>
        <v>0</v>
      </c>
      <c r="AR92" s="179">
        <f t="shared" ref="AR92" si="375">SUM(AR93:AR97)</f>
        <v>0</v>
      </c>
      <c r="AS92" s="179"/>
      <c r="AT92" s="179"/>
      <c r="AU92" s="184">
        <f>SUM(AU93:AU97)</f>
        <v>0</v>
      </c>
      <c r="AV92" s="179"/>
      <c r="AW92" s="179">
        <f>SUM(AW93:AW97)</f>
        <v>0</v>
      </c>
      <c r="AX92" s="179"/>
      <c r="AY92" s="179">
        <f>SUM(AY93:AY97)</f>
        <v>0</v>
      </c>
      <c r="AZ92" s="179"/>
      <c r="BA92" s="179">
        <f t="shared" ref="BA92" si="376">SUM(BA93:BA97)</f>
        <v>0</v>
      </c>
      <c r="BB92" s="179"/>
      <c r="BC92" s="179"/>
      <c r="BD92" s="179"/>
      <c r="BE92" s="179"/>
      <c r="BF92" s="179"/>
      <c r="BG92" s="78"/>
      <c r="BH92" s="78"/>
      <c r="BI92" s="232"/>
      <c r="BJ92" s="224"/>
      <c r="BK92" s="217"/>
      <c r="BL92" s="184">
        <f t="shared" ref="BL92:BN92" si="377">SUM(BL93:BL97)</f>
        <v>0</v>
      </c>
      <c r="BM92" s="179">
        <f t="shared" si="377"/>
        <v>0</v>
      </c>
      <c r="BN92" s="179">
        <f t="shared" si="377"/>
        <v>0</v>
      </c>
      <c r="BO92" s="179">
        <f t="shared" ref="BO92" si="378">SUM(BO93:BO97)</f>
        <v>0</v>
      </c>
      <c r="BP92" s="179"/>
      <c r="BQ92" s="78"/>
      <c r="BR92" s="184">
        <f>SUM(BR93:BR97)</f>
        <v>0</v>
      </c>
      <c r="BS92" s="179">
        <f>SUM(BS93:BS97)</f>
        <v>0</v>
      </c>
      <c r="BT92" s="179">
        <f>SUM(BT93:BT97)</f>
        <v>0</v>
      </c>
      <c r="BU92" s="179">
        <f t="shared" ref="BU92" si="379">SUM(BU93:BU97)</f>
        <v>0</v>
      </c>
      <c r="BV92" s="179"/>
      <c r="BW92" s="78"/>
      <c r="BX92" s="184">
        <f>SUM(BX93:BX97)</f>
        <v>0</v>
      </c>
      <c r="BY92" s="179"/>
      <c r="BZ92" s="179">
        <f>SUM(BZ93:BZ97)</f>
        <v>0</v>
      </c>
      <c r="CA92" s="179"/>
      <c r="CB92" s="179">
        <f>SUM(CB93:CB97)</f>
        <v>0</v>
      </c>
      <c r="CC92" s="179"/>
      <c r="CD92" s="179">
        <f t="shared" ref="CD92" si="380">SUM(CD93:CD97)</f>
        <v>0</v>
      </c>
      <c r="CE92" s="179"/>
      <c r="CF92" s="179"/>
    </row>
    <row r="93" spans="1:84" x14ac:dyDescent="0.35">
      <c r="B93" s="201" t="s">
        <v>191</v>
      </c>
      <c r="C93" s="180"/>
      <c r="D93" s="186"/>
      <c r="E93" s="186"/>
      <c r="F93" s="186"/>
      <c r="G93" s="186">
        <f t="shared" ref="G93:G97" si="381">SUM(D93:F93)</f>
        <v>0</v>
      </c>
      <c r="H93" s="180"/>
      <c r="I93" s="207"/>
      <c r="J93" s="243"/>
      <c r="K93" s="244"/>
      <c r="L93" s="245"/>
      <c r="M93" s="246"/>
      <c r="N93" s="247"/>
      <c r="O93" s="247"/>
      <c r="P93" s="248"/>
      <c r="Q93" s="186">
        <f t="shared" ref="Q93:Q97" si="382">SUM(N93:P93)</f>
        <v>0</v>
      </c>
      <c r="R93" s="180"/>
      <c r="S93" s="180"/>
      <c r="T93" s="248"/>
      <c r="U93" s="248"/>
      <c r="V93" s="248"/>
      <c r="W93" s="186">
        <f t="shared" ref="W93:W97" si="383">SUM(T93:V93)</f>
        <v>0</v>
      </c>
      <c r="X93" s="180"/>
      <c r="Y93" s="179"/>
      <c r="Z93" s="248"/>
      <c r="AA93" s="187"/>
      <c r="AB93" s="248"/>
      <c r="AC93" s="187"/>
      <c r="AD93" s="248"/>
      <c r="AE93" s="187"/>
      <c r="AF93" s="186">
        <f t="shared" si="290"/>
        <v>0</v>
      </c>
      <c r="AG93" s="264"/>
      <c r="AH93" s="180"/>
      <c r="AI93" s="180"/>
      <c r="AJ93" s="180"/>
      <c r="AK93" s="179"/>
      <c r="AL93" s="233">
        <f>BI93</f>
        <v>0</v>
      </c>
      <c r="AM93" s="225">
        <f t="shared" ref="AM93:AM97" si="384">BJ93</f>
        <v>0</v>
      </c>
      <c r="AN93" s="234">
        <f t="shared" ref="AN93:AN97" si="385">BK93</f>
        <v>0</v>
      </c>
      <c r="AO93" s="185">
        <f t="shared" ref="AO93:AO97" si="386">BL93</f>
        <v>0</v>
      </c>
      <c r="AP93" s="185">
        <f t="shared" ref="AP93:AP97" si="387">BM93</f>
        <v>0</v>
      </c>
      <c r="AQ93" s="186">
        <f t="shared" ref="AQ93:AQ97" si="388">BN93</f>
        <v>0</v>
      </c>
      <c r="AR93" s="186">
        <f t="shared" ref="AR93:AR97" si="389">SUM(AO93:AQ93)</f>
        <v>0</v>
      </c>
      <c r="AS93" s="180"/>
      <c r="AT93" s="180"/>
      <c r="AU93" s="186">
        <f>D93+Z93+AO93</f>
        <v>0</v>
      </c>
      <c r="AV93" s="187"/>
      <c r="AW93" s="185">
        <f>E93+AB93++AP93</f>
        <v>0</v>
      </c>
      <c r="AX93" s="187"/>
      <c r="AY93" s="186">
        <f>F93+AD93+AQ93</f>
        <v>0</v>
      </c>
      <c r="AZ93" s="187"/>
      <c r="BA93" s="186">
        <f t="shared" ref="BA93:BA97" si="390">SUM(AU93:AY93)</f>
        <v>0</v>
      </c>
      <c r="BB93" s="187"/>
      <c r="BC93" s="180"/>
      <c r="BD93" s="180"/>
      <c r="BE93" s="180"/>
      <c r="BF93" s="180"/>
      <c r="BI93" s="244"/>
      <c r="BJ93" s="245"/>
      <c r="BK93" s="246"/>
      <c r="BL93" s="247"/>
      <c r="BM93" s="247"/>
      <c r="BN93" s="248"/>
      <c r="BO93" s="186">
        <f t="shared" ref="BO93:BO97" si="391">SUM(BL93:BN93)</f>
        <v>0</v>
      </c>
      <c r="BP93" s="180"/>
      <c r="BR93" s="186">
        <f t="shared" ref="BR93:BT97" si="392">D93+N93+BL93</f>
        <v>0</v>
      </c>
      <c r="BS93" s="185">
        <f t="shared" si="392"/>
        <v>0</v>
      </c>
      <c r="BT93" s="186">
        <f t="shared" si="392"/>
        <v>0</v>
      </c>
      <c r="BU93" s="186">
        <f t="shared" ref="BU93:BU97" si="393">SUM(BR93:BT93)</f>
        <v>0</v>
      </c>
      <c r="BV93" s="180"/>
      <c r="BX93" s="186">
        <f>D93+Z93+BL93</f>
        <v>0</v>
      </c>
      <c r="BY93" s="187"/>
      <c r="BZ93" s="186">
        <f>E93+O93+BM93</f>
        <v>0</v>
      </c>
      <c r="CA93" s="187"/>
      <c r="CB93" s="186">
        <f>F93+AD93+BN93</f>
        <v>0</v>
      </c>
      <c r="CC93" s="187"/>
      <c r="CD93" s="186">
        <f>BX93+BZ93+CB93</f>
        <v>0</v>
      </c>
      <c r="CE93" s="187"/>
      <c r="CF93" s="180"/>
    </row>
    <row r="94" spans="1:84" x14ac:dyDescent="0.35">
      <c r="B94" s="201" t="s">
        <v>191</v>
      </c>
      <c r="C94" s="180"/>
      <c r="D94" s="186"/>
      <c r="E94" s="186"/>
      <c r="F94" s="186"/>
      <c r="G94" s="186">
        <f t="shared" si="381"/>
        <v>0</v>
      </c>
      <c r="H94" s="180"/>
      <c r="I94" s="207"/>
      <c r="J94" s="243"/>
      <c r="K94" s="244"/>
      <c r="L94" s="245"/>
      <c r="M94" s="246"/>
      <c r="N94" s="247"/>
      <c r="O94" s="247"/>
      <c r="P94" s="248"/>
      <c r="Q94" s="186">
        <f t="shared" si="382"/>
        <v>0</v>
      </c>
      <c r="R94" s="180"/>
      <c r="S94" s="180"/>
      <c r="T94" s="248"/>
      <c r="U94" s="248"/>
      <c r="V94" s="248"/>
      <c r="W94" s="186">
        <f t="shared" si="383"/>
        <v>0</v>
      </c>
      <c r="X94" s="180"/>
      <c r="Y94" s="179"/>
      <c r="Z94" s="248"/>
      <c r="AA94" s="187"/>
      <c r="AB94" s="248"/>
      <c r="AC94" s="187"/>
      <c r="AD94" s="248"/>
      <c r="AE94" s="187"/>
      <c r="AF94" s="186">
        <f t="shared" si="290"/>
        <v>0</v>
      </c>
      <c r="AG94" s="264"/>
      <c r="AH94" s="180"/>
      <c r="AI94" s="180"/>
      <c r="AJ94" s="180"/>
      <c r="AK94" s="179"/>
      <c r="AL94" s="233">
        <f t="shared" ref="AL94:AL97" si="394">BI94</f>
        <v>0</v>
      </c>
      <c r="AM94" s="225">
        <f t="shared" si="384"/>
        <v>0</v>
      </c>
      <c r="AN94" s="234">
        <f t="shared" si="385"/>
        <v>0</v>
      </c>
      <c r="AO94" s="185">
        <f t="shared" si="386"/>
        <v>0</v>
      </c>
      <c r="AP94" s="185">
        <f t="shared" si="387"/>
        <v>0</v>
      </c>
      <c r="AQ94" s="186">
        <f t="shared" si="388"/>
        <v>0</v>
      </c>
      <c r="AR94" s="186">
        <f t="shared" si="389"/>
        <v>0</v>
      </c>
      <c r="AS94" s="180"/>
      <c r="AT94" s="180"/>
      <c r="AU94" s="186">
        <f>D94+Z94+AO94</f>
        <v>0</v>
      </c>
      <c r="AV94" s="187"/>
      <c r="AW94" s="185">
        <f>E94+AB94++AP94</f>
        <v>0</v>
      </c>
      <c r="AX94" s="187"/>
      <c r="AY94" s="186">
        <f>F94+AD94+AQ94</f>
        <v>0</v>
      </c>
      <c r="AZ94" s="187"/>
      <c r="BA94" s="186">
        <f t="shared" si="390"/>
        <v>0</v>
      </c>
      <c r="BB94" s="187"/>
      <c r="BC94" s="180"/>
      <c r="BD94" s="180"/>
      <c r="BE94" s="180"/>
      <c r="BF94" s="180"/>
      <c r="BI94" s="244"/>
      <c r="BJ94" s="245"/>
      <c r="BK94" s="246"/>
      <c r="BL94" s="247"/>
      <c r="BM94" s="247"/>
      <c r="BN94" s="248"/>
      <c r="BO94" s="186">
        <f t="shared" si="391"/>
        <v>0</v>
      </c>
      <c r="BP94" s="180"/>
      <c r="BR94" s="186">
        <f t="shared" si="392"/>
        <v>0</v>
      </c>
      <c r="BS94" s="185">
        <f t="shared" si="392"/>
        <v>0</v>
      </c>
      <c r="BT94" s="186">
        <f t="shared" si="392"/>
        <v>0</v>
      </c>
      <c r="BU94" s="186">
        <f t="shared" si="393"/>
        <v>0</v>
      </c>
      <c r="BV94" s="180"/>
      <c r="BX94" s="186">
        <f>D94+Z94+BL94</f>
        <v>0</v>
      </c>
      <c r="BY94" s="187"/>
      <c r="BZ94" s="186">
        <f>E94+O94+BM94</f>
        <v>0</v>
      </c>
      <c r="CA94" s="187"/>
      <c r="CB94" s="186">
        <f>F94+AD94+BN94</f>
        <v>0</v>
      </c>
      <c r="CC94" s="187"/>
      <c r="CD94" s="186">
        <f t="shared" ref="CD94:CD97" si="395">BX94+BZ94+CB94</f>
        <v>0</v>
      </c>
      <c r="CE94" s="187"/>
      <c r="CF94" s="180"/>
    </row>
    <row r="95" spans="1:84" x14ac:dyDescent="0.35">
      <c r="B95" s="201" t="s">
        <v>191</v>
      </c>
      <c r="C95" s="180"/>
      <c r="D95" s="186"/>
      <c r="E95" s="186"/>
      <c r="F95" s="186"/>
      <c r="G95" s="186">
        <f t="shared" si="381"/>
        <v>0</v>
      </c>
      <c r="H95" s="180"/>
      <c r="I95" s="207"/>
      <c r="J95" s="243"/>
      <c r="K95" s="244"/>
      <c r="L95" s="245"/>
      <c r="M95" s="246"/>
      <c r="N95" s="247"/>
      <c r="O95" s="247"/>
      <c r="P95" s="248"/>
      <c r="Q95" s="186">
        <f t="shared" si="382"/>
        <v>0</v>
      </c>
      <c r="R95" s="180"/>
      <c r="S95" s="180"/>
      <c r="T95" s="248"/>
      <c r="U95" s="248"/>
      <c r="V95" s="248"/>
      <c r="W95" s="186">
        <f t="shared" si="383"/>
        <v>0</v>
      </c>
      <c r="X95" s="180"/>
      <c r="Y95" s="179"/>
      <c r="Z95" s="248"/>
      <c r="AA95" s="187"/>
      <c r="AB95" s="248"/>
      <c r="AC95" s="187"/>
      <c r="AD95" s="248"/>
      <c r="AE95" s="187"/>
      <c r="AF95" s="186">
        <f t="shared" si="290"/>
        <v>0</v>
      </c>
      <c r="AG95" s="264"/>
      <c r="AH95" s="180"/>
      <c r="AI95" s="180"/>
      <c r="AJ95" s="180"/>
      <c r="AK95" s="179"/>
      <c r="AL95" s="233">
        <f t="shared" si="394"/>
        <v>0</v>
      </c>
      <c r="AM95" s="225">
        <f t="shared" si="384"/>
        <v>0</v>
      </c>
      <c r="AN95" s="234">
        <f t="shared" si="385"/>
        <v>0</v>
      </c>
      <c r="AO95" s="185">
        <f t="shared" si="386"/>
        <v>0</v>
      </c>
      <c r="AP95" s="185">
        <f t="shared" si="387"/>
        <v>0</v>
      </c>
      <c r="AQ95" s="186">
        <f t="shared" si="388"/>
        <v>0</v>
      </c>
      <c r="AR95" s="186">
        <f t="shared" si="389"/>
        <v>0</v>
      </c>
      <c r="AS95" s="180"/>
      <c r="AT95" s="180"/>
      <c r="AU95" s="186">
        <f>D95+Z95+AO95</f>
        <v>0</v>
      </c>
      <c r="AV95" s="187"/>
      <c r="AW95" s="185">
        <f>E95+AB95++AP95</f>
        <v>0</v>
      </c>
      <c r="AX95" s="187"/>
      <c r="AY95" s="186">
        <f>F95+AD95+AQ95</f>
        <v>0</v>
      </c>
      <c r="AZ95" s="187"/>
      <c r="BA95" s="186">
        <f t="shared" si="390"/>
        <v>0</v>
      </c>
      <c r="BB95" s="187"/>
      <c r="BC95" s="180"/>
      <c r="BD95" s="180"/>
      <c r="BE95" s="180"/>
      <c r="BF95" s="180"/>
      <c r="BI95" s="244"/>
      <c r="BJ95" s="245"/>
      <c r="BK95" s="246"/>
      <c r="BL95" s="247"/>
      <c r="BM95" s="247"/>
      <c r="BN95" s="248"/>
      <c r="BO95" s="186">
        <f t="shared" si="391"/>
        <v>0</v>
      </c>
      <c r="BP95" s="180"/>
      <c r="BR95" s="186">
        <f t="shared" si="392"/>
        <v>0</v>
      </c>
      <c r="BS95" s="185">
        <f t="shared" si="392"/>
        <v>0</v>
      </c>
      <c r="BT95" s="186">
        <f t="shared" si="392"/>
        <v>0</v>
      </c>
      <c r="BU95" s="186">
        <f t="shared" si="393"/>
        <v>0</v>
      </c>
      <c r="BV95" s="180"/>
      <c r="BX95" s="186">
        <f>D95+Z95+BL95</f>
        <v>0</v>
      </c>
      <c r="BY95" s="187"/>
      <c r="BZ95" s="186">
        <f>E95+O95+BM95</f>
        <v>0</v>
      </c>
      <c r="CA95" s="187"/>
      <c r="CB95" s="186">
        <f>F95+AD95+BN95</f>
        <v>0</v>
      </c>
      <c r="CC95" s="187"/>
      <c r="CD95" s="186">
        <f t="shared" si="395"/>
        <v>0</v>
      </c>
      <c r="CE95" s="187"/>
      <c r="CF95" s="180"/>
    </row>
    <row r="96" spans="1:84" x14ac:dyDescent="0.35">
      <c r="B96" s="201" t="s">
        <v>191</v>
      </c>
      <c r="C96" s="180"/>
      <c r="D96" s="186"/>
      <c r="E96" s="186"/>
      <c r="F96" s="186"/>
      <c r="G96" s="186">
        <f t="shared" si="381"/>
        <v>0</v>
      </c>
      <c r="H96" s="180"/>
      <c r="I96" s="207"/>
      <c r="J96" s="243"/>
      <c r="K96" s="244"/>
      <c r="L96" s="245"/>
      <c r="M96" s="246"/>
      <c r="N96" s="247"/>
      <c r="O96" s="247"/>
      <c r="P96" s="248"/>
      <c r="Q96" s="186">
        <f t="shared" si="382"/>
        <v>0</v>
      </c>
      <c r="R96" s="180"/>
      <c r="S96" s="180"/>
      <c r="T96" s="248"/>
      <c r="U96" s="248"/>
      <c r="V96" s="248"/>
      <c r="W96" s="186">
        <f t="shared" si="383"/>
        <v>0</v>
      </c>
      <c r="X96" s="180"/>
      <c r="Y96" s="179"/>
      <c r="Z96" s="248"/>
      <c r="AA96" s="187"/>
      <c r="AB96" s="248"/>
      <c r="AC96" s="187"/>
      <c r="AD96" s="248"/>
      <c r="AE96" s="187"/>
      <c r="AF96" s="186">
        <f t="shared" si="290"/>
        <v>0</v>
      </c>
      <c r="AG96" s="264"/>
      <c r="AH96" s="180"/>
      <c r="AI96" s="180"/>
      <c r="AJ96" s="180"/>
      <c r="AK96" s="179"/>
      <c r="AL96" s="233">
        <f t="shared" si="394"/>
        <v>0</v>
      </c>
      <c r="AM96" s="225">
        <f t="shared" si="384"/>
        <v>0</v>
      </c>
      <c r="AN96" s="234">
        <f t="shared" si="385"/>
        <v>0</v>
      </c>
      <c r="AO96" s="185">
        <f t="shared" si="386"/>
        <v>0</v>
      </c>
      <c r="AP96" s="185">
        <f t="shared" si="387"/>
        <v>0</v>
      </c>
      <c r="AQ96" s="186">
        <f t="shared" si="388"/>
        <v>0</v>
      </c>
      <c r="AR96" s="186">
        <f t="shared" si="389"/>
        <v>0</v>
      </c>
      <c r="AS96" s="180"/>
      <c r="AT96" s="180"/>
      <c r="AU96" s="186">
        <f>D96+Z96+AO96</f>
        <v>0</v>
      </c>
      <c r="AV96" s="187"/>
      <c r="AW96" s="185">
        <f>E96+AB96++AP96</f>
        <v>0</v>
      </c>
      <c r="AX96" s="187"/>
      <c r="AY96" s="186">
        <f>F96+AD96+AQ96</f>
        <v>0</v>
      </c>
      <c r="AZ96" s="187"/>
      <c r="BA96" s="186">
        <f t="shared" si="390"/>
        <v>0</v>
      </c>
      <c r="BB96" s="187"/>
      <c r="BC96" s="180"/>
      <c r="BD96" s="180"/>
      <c r="BE96" s="180"/>
      <c r="BF96" s="180"/>
      <c r="BI96" s="244"/>
      <c r="BJ96" s="245"/>
      <c r="BK96" s="246"/>
      <c r="BL96" s="247"/>
      <c r="BM96" s="247"/>
      <c r="BN96" s="248"/>
      <c r="BO96" s="186">
        <f t="shared" si="391"/>
        <v>0</v>
      </c>
      <c r="BP96" s="180"/>
      <c r="BR96" s="186">
        <f t="shared" si="392"/>
        <v>0</v>
      </c>
      <c r="BS96" s="185">
        <f t="shared" si="392"/>
        <v>0</v>
      </c>
      <c r="BT96" s="186">
        <f t="shared" si="392"/>
        <v>0</v>
      </c>
      <c r="BU96" s="186">
        <f t="shared" si="393"/>
        <v>0</v>
      </c>
      <c r="BV96" s="180"/>
      <c r="BX96" s="186">
        <f>D96+Z96+BL96</f>
        <v>0</v>
      </c>
      <c r="BY96" s="187"/>
      <c r="BZ96" s="186">
        <f>E96+O96+BM96</f>
        <v>0</v>
      </c>
      <c r="CA96" s="187"/>
      <c r="CB96" s="186">
        <f>F96+AD96+BN96</f>
        <v>0</v>
      </c>
      <c r="CC96" s="187"/>
      <c r="CD96" s="186">
        <f t="shared" si="395"/>
        <v>0</v>
      </c>
      <c r="CE96" s="187"/>
      <c r="CF96" s="180"/>
    </row>
    <row r="97" spans="1:84" x14ac:dyDescent="0.35">
      <c r="B97" s="201" t="s">
        <v>191</v>
      </c>
      <c r="C97" s="180"/>
      <c r="D97" s="186"/>
      <c r="E97" s="186"/>
      <c r="F97" s="186"/>
      <c r="G97" s="186">
        <f t="shared" si="381"/>
        <v>0</v>
      </c>
      <c r="H97" s="180"/>
      <c r="I97" s="207"/>
      <c r="J97" s="243"/>
      <c r="K97" s="244"/>
      <c r="L97" s="245"/>
      <c r="M97" s="246"/>
      <c r="N97" s="247"/>
      <c r="O97" s="247"/>
      <c r="P97" s="248"/>
      <c r="Q97" s="186">
        <f t="shared" si="382"/>
        <v>0</v>
      </c>
      <c r="R97" s="180"/>
      <c r="S97" s="180"/>
      <c r="T97" s="248"/>
      <c r="U97" s="248"/>
      <c r="V97" s="248"/>
      <c r="W97" s="186">
        <f t="shared" si="383"/>
        <v>0</v>
      </c>
      <c r="X97" s="180"/>
      <c r="Y97" s="179"/>
      <c r="Z97" s="248"/>
      <c r="AA97" s="187"/>
      <c r="AB97" s="248"/>
      <c r="AC97" s="187"/>
      <c r="AD97" s="248"/>
      <c r="AE97" s="187"/>
      <c r="AF97" s="186">
        <f t="shared" si="290"/>
        <v>0</v>
      </c>
      <c r="AG97" s="264"/>
      <c r="AH97" s="180"/>
      <c r="AI97" s="180"/>
      <c r="AJ97" s="180"/>
      <c r="AK97" s="179"/>
      <c r="AL97" s="233">
        <f t="shared" si="394"/>
        <v>0</v>
      </c>
      <c r="AM97" s="225">
        <f t="shared" si="384"/>
        <v>0</v>
      </c>
      <c r="AN97" s="234">
        <f t="shared" si="385"/>
        <v>0</v>
      </c>
      <c r="AO97" s="185">
        <f t="shared" si="386"/>
        <v>0</v>
      </c>
      <c r="AP97" s="185">
        <f t="shared" si="387"/>
        <v>0</v>
      </c>
      <c r="AQ97" s="186">
        <f t="shared" si="388"/>
        <v>0</v>
      </c>
      <c r="AR97" s="186">
        <f t="shared" si="389"/>
        <v>0</v>
      </c>
      <c r="AS97" s="180"/>
      <c r="AT97" s="180"/>
      <c r="AU97" s="186">
        <f>D97+Z97+AO97</f>
        <v>0</v>
      </c>
      <c r="AV97" s="187"/>
      <c r="AW97" s="185">
        <f>E97+AB97++AP97</f>
        <v>0</v>
      </c>
      <c r="AX97" s="187"/>
      <c r="AY97" s="186">
        <f>F97+AD97+AQ97</f>
        <v>0</v>
      </c>
      <c r="AZ97" s="187"/>
      <c r="BA97" s="186">
        <f t="shared" si="390"/>
        <v>0</v>
      </c>
      <c r="BB97" s="187"/>
      <c r="BC97" s="180"/>
      <c r="BD97" s="180"/>
      <c r="BE97" s="180"/>
      <c r="BF97" s="180"/>
      <c r="BI97" s="244"/>
      <c r="BJ97" s="245"/>
      <c r="BK97" s="246"/>
      <c r="BL97" s="247"/>
      <c r="BM97" s="247"/>
      <c r="BN97" s="248"/>
      <c r="BO97" s="186">
        <f t="shared" si="391"/>
        <v>0</v>
      </c>
      <c r="BP97" s="180"/>
      <c r="BR97" s="186">
        <f t="shared" si="392"/>
        <v>0</v>
      </c>
      <c r="BS97" s="185">
        <f t="shared" si="392"/>
        <v>0</v>
      </c>
      <c r="BT97" s="186">
        <f t="shared" si="392"/>
        <v>0</v>
      </c>
      <c r="BU97" s="186">
        <f t="shared" si="393"/>
        <v>0</v>
      </c>
      <c r="BV97" s="180"/>
      <c r="BX97" s="186">
        <f>D97+Z97+BL97</f>
        <v>0</v>
      </c>
      <c r="BY97" s="187"/>
      <c r="BZ97" s="186">
        <f>E97+O97+BM97</f>
        <v>0</v>
      </c>
      <c r="CA97" s="187"/>
      <c r="CB97" s="186">
        <f>F97+AD97+BN97</f>
        <v>0</v>
      </c>
      <c r="CC97" s="187"/>
      <c r="CD97" s="186">
        <f t="shared" si="395"/>
        <v>0</v>
      </c>
      <c r="CE97" s="187"/>
      <c r="CF97" s="180"/>
    </row>
    <row r="98" spans="1:84" s="79" customFormat="1" x14ac:dyDescent="0.35">
      <c r="A98" s="190">
        <v>3.5</v>
      </c>
      <c r="B98" s="200" t="s">
        <v>169</v>
      </c>
      <c r="C98" s="179"/>
      <c r="D98" s="184">
        <v>0</v>
      </c>
      <c r="E98" s="179">
        <v>0</v>
      </c>
      <c r="F98" s="179">
        <v>0</v>
      </c>
      <c r="G98" s="179">
        <f t="shared" ref="G98" si="396">SUM(G99:G103)</f>
        <v>0</v>
      </c>
      <c r="H98" s="179"/>
      <c r="I98" s="206"/>
      <c r="J98" s="199"/>
      <c r="K98" s="232"/>
      <c r="L98" s="224"/>
      <c r="M98" s="217"/>
      <c r="N98" s="179">
        <f t="shared" ref="N98:P98" si="397">SUM(N99:N103)</f>
        <v>0</v>
      </c>
      <c r="O98" s="179">
        <f t="shared" si="397"/>
        <v>0</v>
      </c>
      <c r="P98" s="179">
        <f t="shared" si="397"/>
        <v>0</v>
      </c>
      <c r="Q98" s="179">
        <f t="shared" ref="Q98:W98" si="398">SUM(Q99:Q103)</f>
        <v>0</v>
      </c>
      <c r="R98" s="179"/>
      <c r="S98" s="179"/>
      <c r="T98" s="184">
        <f t="shared" ref="T98:V98" si="399">SUM(T99:T103)</f>
        <v>0</v>
      </c>
      <c r="U98" s="179">
        <f t="shared" si="399"/>
        <v>0</v>
      </c>
      <c r="V98" s="179">
        <f t="shared" si="399"/>
        <v>0</v>
      </c>
      <c r="W98" s="179">
        <f t="shared" si="398"/>
        <v>0</v>
      </c>
      <c r="X98" s="179"/>
      <c r="Y98" s="179"/>
      <c r="Z98" s="184">
        <f t="shared" ref="Z98" si="400">SUM(Z99:Z103)</f>
        <v>0</v>
      </c>
      <c r="AA98" s="179"/>
      <c r="AB98" s="179">
        <f t="shared" ref="AB98" si="401">SUM(AB99:AB103)</f>
        <v>0</v>
      </c>
      <c r="AC98" s="179"/>
      <c r="AD98" s="179">
        <f t="shared" ref="AD98" si="402">SUM(AD99:AD103)</f>
        <v>0</v>
      </c>
      <c r="AE98" s="179"/>
      <c r="AF98" s="179">
        <f t="shared" si="290"/>
        <v>0</v>
      </c>
      <c r="AG98" s="206"/>
      <c r="AH98" s="179"/>
      <c r="AI98" s="179"/>
      <c r="AJ98" s="179"/>
      <c r="AK98" s="179"/>
      <c r="AL98" s="232"/>
      <c r="AM98" s="224"/>
      <c r="AN98" s="217"/>
      <c r="AO98" s="179">
        <f t="shared" ref="AO98:AQ98" si="403">SUM(AO99:AO103)</f>
        <v>0</v>
      </c>
      <c r="AP98" s="179">
        <f t="shared" si="403"/>
        <v>0</v>
      </c>
      <c r="AQ98" s="179">
        <f t="shared" si="403"/>
        <v>0</v>
      </c>
      <c r="AR98" s="179">
        <f t="shared" ref="AR98" si="404">SUM(AR99:AR103)</f>
        <v>0</v>
      </c>
      <c r="AS98" s="179"/>
      <c r="AT98" s="179"/>
      <c r="AU98" s="179">
        <f>SUM(AU99:AU103)</f>
        <v>0</v>
      </c>
      <c r="AV98" s="179"/>
      <c r="AW98" s="179">
        <f>SUM(AW99:AW103)</f>
        <v>0</v>
      </c>
      <c r="AX98" s="179"/>
      <c r="AY98" s="179">
        <f>SUM(AY99:AY103)</f>
        <v>0</v>
      </c>
      <c r="AZ98" s="179"/>
      <c r="BA98" s="179">
        <f t="shared" ref="BA98" si="405">SUM(BA99:BA103)</f>
        <v>0</v>
      </c>
      <c r="BB98" s="179"/>
      <c r="BC98" s="179"/>
      <c r="BD98" s="179"/>
      <c r="BE98" s="179"/>
      <c r="BF98" s="179"/>
      <c r="BG98" s="78"/>
      <c r="BH98" s="78"/>
      <c r="BI98" s="232"/>
      <c r="BJ98" s="224"/>
      <c r="BK98" s="217"/>
      <c r="BL98" s="179">
        <f t="shared" ref="BL98:BO98" si="406">SUM(BL99:BL103)</f>
        <v>0</v>
      </c>
      <c r="BM98" s="179">
        <f t="shared" si="406"/>
        <v>0</v>
      </c>
      <c r="BN98" s="179">
        <f t="shared" si="406"/>
        <v>0</v>
      </c>
      <c r="BO98" s="179">
        <f t="shared" si="406"/>
        <v>0</v>
      </c>
      <c r="BP98" s="179"/>
      <c r="BQ98" s="78"/>
      <c r="BR98" s="179">
        <f>SUM(BR99:BR103)</f>
        <v>0</v>
      </c>
      <c r="BS98" s="179">
        <f>SUM(BS99:BS103)</f>
        <v>0</v>
      </c>
      <c r="BT98" s="179">
        <f>SUM(BT99:BT103)</f>
        <v>0</v>
      </c>
      <c r="BU98" s="179">
        <f t="shared" ref="BU98" si="407">SUM(BU99:BU103)</f>
        <v>0</v>
      </c>
      <c r="BV98" s="179"/>
      <c r="BW98" s="78"/>
      <c r="BX98" s="184">
        <f>SUM(BX99:BX103)</f>
        <v>0</v>
      </c>
      <c r="BY98" s="179"/>
      <c r="BZ98" s="179">
        <f>SUM(BZ99:BZ103)</f>
        <v>0</v>
      </c>
      <c r="CA98" s="179"/>
      <c r="CB98" s="179">
        <f>SUM(CB99:CB103)</f>
        <v>0</v>
      </c>
      <c r="CC98" s="179"/>
      <c r="CD98" s="179">
        <f t="shared" ref="CD98" si="408">SUM(CD99:CD103)</f>
        <v>0</v>
      </c>
      <c r="CE98" s="179"/>
      <c r="CF98" s="179"/>
    </row>
    <row r="99" spans="1:84" x14ac:dyDescent="0.35">
      <c r="B99" s="201" t="s">
        <v>191</v>
      </c>
      <c r="C99" s="180"/>
      <c r="D99" s="186"/>
      <c r="E99" s="186"/>
      <c r="F99" s="186"/>
      <c r="G99" s="186">
        <f t="shared" ref="G99:G103" si="409">SUM(D99:F99)</f>
        <v>0</v>
      </c>
      <c r="H99" s="180"/>
      <c r="I99" s="207"/>
      <c r="J99" s="243"/>
      <c r="K99" s="244"/>
      <c r="L99" s="245"/>
      <c r="M99" s="246"/>
      <c r="N99" s="247"/>
      <c r="O99" s="247"/>
      <c r="P99" s="248"/>
      <c r="Q99" s="186">
        <f t="shared" ref="Q99:Q103" si="410">SUM(N99:P99)</f>
        <v>0</v>
      </c>
      <c r="R99" s="180"/>
      <c r="S99" s="180"/>
      <c r="T99" s="248"/>
      <c r="U99" s="248"/>
      <c r="V99" s="248"/>
      <c r="W99" s="186">
        <f t="shared" ref="W99:W103" si="411">SUM(T99:V99)</f>
        <v>0</v>
      </c>
      <c r="X99" s="180"/>
      <c r="Y99" s="179"/>
      <c r="Z99" s="248"/>
      <c r="AA99" s="187"/>
      <c r="AB99" s="248"/>
      <c r="AC99" s="187"/>
      <c r="AD99" s="248"/>
      <c r="AE99" s="187"/>
      <c r="AF99" s="186">
        <f t="shared" si="290"/>
        <v>0</v>
      </c>
      <c r="AG99" s="264"/>
      <c r="AH99" s="180"/>
      <c r="AI99" s="180"/>
      <c r="AJ99" s="180"/>
      <c r="AK99" s="179"/>
      <c r="AL99" s="233">
        <f>BI99</f>
        <v>0</v>
      </c>
      <c r="AM99" s="225">
        <f t="shared" ref="AM99:AM103" si="412">BJ99</f>
        <v>0</v>
      </c>
      <c r="AN99" s="234">
        <f t="shared" ref="AN99:AN103" si="413">BK99</f>
        <v>0</v>
      </c>
      <c r="AO99" s="185">
        <f t="shared" ref="AO99:AO103" si="414">BL99</f>
        <v>0</v>
      </c>
      <c r="AP99" s="185">
        <f t="shared" ref="AP99:AP103" si="415">BM99</f>
        <v>0</v>
      </c>
      <c r="AQ99" s="186">
        <f t="shared" ref="AQ99:AQ103" si="416">BN99</f>
        <v>0</v>
      </c>
      <c r="AR99" s="186">
        <f t="shared" ref="AR99:AR103" si="417">SUM(AO99:AQ99)</f>
        <v>0</v>
      </c>
      <c r="AS99" s="180"/>
      <c r="AT99" s="180"/>
      <c r="AU99" s="186">
        <f>D99+Z99+AO99</f>
        <v>0</v>
      </c>
      <c r="AV99" s="187"/>
      <c r="AW99" s="185">
        <f>E99+AB99++AP99</f>
        <v>0</v>
      </c>
      <c r="AX99" s="187"/>
      <c r="AY99" s="186">
        <f>F99+AD99+AQ99</f>
        <v>0</v>
      </c>
      <c r="AZ99" s="187"/>
      <c r="BA99" s="186">
        <f t="shared" ref="BA99:BA103" si="418">SUM(AU99:AY99)</f>
        <v>0</v>
      </c>
      <c r="BB99" s="187"/>
      <c r="BC99" s="180"/>
      <c r="BD99" s="180"/>
      <c r="BE99" s="180"/>
      <c r="BF99" s="180"/>
      <c r="BI99" s="244"/>
      <c r="BJ99" s="245"/>
      <c r="BK99" s="246"/>
      <c r="BL99" s="247"/>
      <c r="BM99" s="247"/>
      <c r="BN99" s="248"/>
      <c r="BO99" s="186">
        <f t="shared" ref="BO99:BO103" si="419">SUM(BL99:BN99)</f>
        <v>0</v>
      </c>
      <c r="BP99" s="180"/>
      <c r="BR99" s="186">
        <f t="shared" ref="BR99:BT103" si="420">D99+N99+BL99</f>
        <v>0</v>
      </c>
      <c r="BS99" s="185">
        <f t="shared" si="420"/>
        <v>0</v>
      </c>
      <c r="BT99" s="186">
        <f t="shared" si="420"/>
        <v>0</v>
      </c>
      <c r="BU99" s="186">
        <f t="shared" ref="BU99:BU103" si="421">SUM(BR99:BT99)</f>
        <v>0</v>
      </c>
      <c r="BV99" s="180"/>
      <c r="BX99" s="186">
        <f>D99+Z99+BL99</f>
        <v>0</v>
      </c>
      <c r="BY99" s="187"/>
      <c r="BZ99" s="186">
        <f>E99+O99+BM99</f>
        <v>0</v>
      </c>
      <c r="CA99" s="187"/>
      <c r="CB99" s="186">
        <f>F99+AD99+BN99</f>
        <v>0</v>
      </c>
      <c r="CC99" s="187"/>
      <c r="CD99" s="186">
        <f>BX99+BZ99+CB99</f>
        <v>0</v>
      </c>
      <c r="CE99" s="187"/>
      <c r="CF99" s="180"/>
    </row>
    <row r="100" spans="1:84" x14ac:dyDescent="0.35">
      <c r="B100" s="201" t="s">
        <v>191</v>
      </c>
      <c r="C100" s="180"/>
      <c r="D100" s="186"/>
      <c r="E100" s="186"/>
      <c r="F100" s="186"/>
      <c r="G100" s="186">
        <f t="shared" si="409"/>
        <v>0</v>
      </c>
      <c r="H100" s="180"/>
      <c r="I100" s="207"/>
      <c r="J100" s="243"/>
      <c r="K100" s="244"/>
      <c r="L100" s="245"/>
      <c r="M100" s="246"/>
      <c r="N100" s="247"/>
      <c r="O100" s="247"/>
      <c r="P100" s="248"/>
      <c r="Q100" s="186">
        <f t="shared" si="410"/>
        <v>0</v>
      </c>
      <c r="R100" s="180"/>
      <c r="S100" s="180"/>
      <c r="T100" s="248"/>
      <c r="U100" s="248"/>
      <c r="V100" s="248"/>
      <c r="W100" s="186">
        <f t="shared" si="411"/>
        <v>0</v>
      </c>
      <c r="X100" s="180"/>
      <c r="Y100" s="179"/>
      <c r="Z100" s="248"/>
      <c r="AA100" s="187"/>
      <c r="AB100" s="248"/>
      <c r="AC100" s="187"/>
      <c r="AD100" s="248"/>
      <c r="AE100" s="187"/>
      <c r="AF100" s="186">
        <f t="shared" si="290"/>
        <v>0</v>
      </c>
      <c r="AG100" s="264"/>
      <c r="AH100" s="180"/>
      <c r="AI100" s="180"/>
      <c r="AJ100" s="180"/>
      <c r="AK100" s="179"/>
      <c r="AL100" s="233">
        <f t="shared" ref="AL100:AL103" si="422">BI100</f>
        <v>0</v>
      </c>
      <c r="AM100" s="225">
        <f t="shared" si="412"/>
        <v>0</v>
      </c>
      <c r="AN100" s="234">
        <f t="shared" si="413"/>
        <v>0</v>
      </c>
      <c r="AO100" s="185">
        <f t="shared" si="414"/>
        <v>0</v>
      </c>
      <c r="AP100" s="185">
        <f t="shared" si="415"/>
        <v>0</v>
      </c>
      <c r="AQ100" s="186">
        <f t="shared" si="416"/>
        <v>0</v>
      </c>
      <c r="AR100" s="186">
        <f t="shared" si="417"/>
        <v>0</v>
      </c>
      <c r="AS100" s="180"/>
      <c r="AT100" s="180"/>
      <c r="AU100" s="186">
        <f>D100+Z100+AO100</f>
        <v>0</v>
      </c>
      <c r="AV100" s="187"/>
      <c r="AW100" s="185">
        <f>E100+AB100++AP100</f>
        <v>0</v>
      </c>
      <c r="AX100" s="187"/>
      <c r="AY100" s="186">
        <f>F100+AD100+AQ100</f>
        <v>0</v>
      </c>
      <c r="AZ100" s="187"/>
      <c r="BA100" s="186">
        <f t="shared" si="418"/>
        <v>0</v>
      </c>
      <c r="BB100" s="187"/>
      <c r="BC100" s="180"/>
      <c r="BD100" s="180"/>
      <c r="BE100" s="180"/>
      <c r="BF100" s="180"/>
      <c r="BI100" s="244"/>
      <c r="BJ100" s="245"/>
      <c r="BK100" s="246"/>
      <c r="BL100" s="247"/>
      <c r="BM100" s="247"/>
      <c r="BN100" s="248"/>
      <c r="BO100" s="186">
        <f t="shared" si="419"/>
        <v>0</v>
      </c>
      <c r="BP100" s="180"/>
      <c r="BR100" s="186">
        <f t="shared" si="420"/>
        <v>0</v>
      </c>
      <c r="BS100" s="185">
        <f t="shared" si="420"/>
        <v>0</v>
      </c>
      <c r="BT100" s="186">
        <f t="shared" si="420"/>
        <v>0</v>
      </c>
      <c r="BU100" s="186">
        <f t="shared" si="421"/>
        <v>0</v>
      </c>
      <c r="BV100" s="180"/>
      <c r="BX100" s="186">
        <f>D100+Z100+BL100</f>
        <v>0</v>
      </c>
      <c r="BY100" s="187"/>
      <c r="BZ100" s="186">
        <f>E100+O100+BM100</f>
        <v>0</v>
      </c>
      <c r="CA100" s="187"/>
      <c r="CB100" s="186">
        <f>F100+AD100+BN100</f>
        <v>0</v>
      </c>
      <c r="CC100" s="187"/>
      <c r="CD100" s="186">
        <f t="shared" ref="CD100:CD103" si="423">BX100+BZ100+CB100</f>
        <v>0</v>
      </c>
      <c r="CE100" s="187"/>
      <c r="CF100" s="180"/>
    </row>
    <row r="101" spans="1:84" x14ac:dyDescent="0.35">
      <c r="B101" s="201" t="s">
        <v>191</v>
      </c>
      <c r="C101" s="180"/>
      <c r="D101" s="186"/>
      <c r="E101" s="186"/>
      <c r="F101" s="186"/>
      <c r="G101" s="186">
        <f t="shared" si="409"/>
        <v>0</v>
      </c>
      <c r="H101" s="180"/>
      <c r="I101" s="207"/>
      <c r="J101" s="243"/>
      <c r="K101" s="244"/>
      <c r="L101" s="245"/>
      <c r="M101" s="246"/>
      <c r="N101" s="247"/>
      <c r="O101" s="247"/>
      <c r="P101" s="248"/>
      <c r="Q101" s="186">
        <f t="shared" si="410"/>
        <v>0</v>
      </c>
      <c r="R101" s="180"/>
      <c r="S101" s="180"/>
      <c r="T101" s="248"/>
      <c r="U101" s="248"/>
      <c r="V101" s="248"/>
      <c r="W101" s="186">
        <f t="shared" si="411"/>
        <v>0</v>
      </c>
      <c r="X101" s="180"/>
      <c r="Y101" s="179"/>
      <c r="Z101" s="248"/>
      <c r="AA101" s="187"/>
      <c r="AB101" s="248"/>
      <c r="AC101" s="187"/>
      <c r="AD101" s="248"/>
      <c r="AE101" s="187"/>
      <c r="AF101" s="186">
        <f t="shared" si="290"/>
        <v>0</v>
      </c>
      <c r="AG101" s="264"/>
      <c r="AH101" s="180"/>
      <c r="AI101" s="180"/>
      <c r="AJ101" s="180"/>
      <c r="AK101" s="179"/>
      <c r="AL101" s="233">
        <f t="shared" si="422"/>
        <v>0</v>
      </c>
      <c r="AM101" s="225">
        <f t="shared" si="412"/>
        <v>0</v>
      </c>
      <c r="AN101" s="234">
        <f t="shared" si="413"/>
        <v>0</v>
      </c>
      <c r="AO101" s="185">
        <f t="shared" si="414"/>
        <v>0</v>
      </c>
      <c r="AP101" s="185">
        <f t="shared" si="415"/>
        <v>0</v>
      </c>
      <c r="AQ101" s="186">
        <f t="shared" si="416"/>
        <v>0</v>
      </c>
      <c r="AR101" s="186">
        <f t="shared" si="417"/>
        <v>0</v>
      </c>
      <c r="AS101" s="180"/>
      <c r="AT101" s="180"/>
      <c r="AU101" s="186">
        <f>D101+Z101+AO101</f>
        <v>0</v>
      </c>
      <c r="AV101" s="187"/>
      <c r="AW101" s="185">
        <f>E101+AB101++AP101</f>
        <v>0</v>
      </c>
      <c r="AX101" s="187"/>
      <c r="AY101" s="186">
        <f>F101+AD101+AQ101</f>
        <v>0</v>
      </c>
      <c r="AZ101" s="187"/>
      <c r="BA101" s="186">
        <f t="shared" si="418"/>
        <v>0</v>
      </c>
      <c r="BB101" s="187"/>
      <c r="BC101" s="180"/>
      <c r="BD101" s="180"/>
      <c r="BE101" s="180"/>
      <c r="BF101" s="180"/>
      <c r="BI101" s="244"/>
      <c r="BJ101" s="245"/>
      <c r="BK101" s="246"/>
      <c r="BL101" s="247"/>
      <c r="BM101" s="247"/>
      <c r="BN101" s="248"/>
      <c r="BO101" s="186">
        <f t="shared" si="419"/>
        <v>0</v>
      </c>
      <c r="BP101" s="180"/>
      <c r="BR101" s="186">
        <f t="shared" si="420"/>
        <v>0</v>
      </c>
      <c r="BS101" s="185">
        <f t="shared" si="420"/>
        <v>0</v>
      </c>
      <c r="BT101" s="186">
        <f t="shared" si="420"/>
        <v>0</v>
      </c>
      <c r="BU101" s="186">
        <f t="shared" si="421"/>
        <v>0</v>
      </c>
      <c r="BV101" s="180"/>
      <c r="BX101" s="186">
        <f>D101+Z101+BL101</f>
        <v>0</v>
      </c>
      <c r="BY101" s="187"/>
      <c r="BZ101" s="186">
        <f>E101+O101+BM101</f>
        <v>0</v>
      </c>
      <c r="CA101" s="187"/>
      <c r="CB101" s="186">
        <f>F101+AD101+BN101</f>
        <v>0</v>
      </c>
      <c r="CC101" s="187"/>
      <c r="CD101" s="186">
        <f t="shared" si="423"/>
        <v>0</v>
      </c>
      <c r="CE101" s="187"/>
      <c r="CF101" s="180"/>
    </row>
    <row r="102" spans="1:84" x14ac:dyDescent="0.35">
      <c r="B102" s="201" t="s">
        <v>191</v>
      </c>
      <c r="C102" s="180"/>
      <c r="D102" s="186"/>
      <c r="E102" s="186"/>
      <c r="F102" s="186"/>
      <c r="G102" s="186">
        <f t="shared" si="409"/>
        <v>0</v>
      </c>
      <c r="H102" s="180"/>
      <c r="I102" s="207"/>
      <c r="J102" s="243"/>
      <c r="K102" s="244"/>
      <c r="L102" s="245"/>
      <c r="M102" s="246"/>
      <c r="N102" s="247"/>
      <c r="O102" s="247"/>
      <c r="P102" s="248"/>
      <c r="Q102" s="186">
        <f t="shared" si="410"/>
        <v>0</v>
      </c>
      <c r="R102" s="180"/>
      <c r="S102" s="180"/>
      <c r="T102" s="248"/>
      <c r="U102" s="248"/>
      <c r="V102" s="248"/>
      <c r="W102" s="186">
        <f t="shared" si="411"/>
        <v>0</v>
      </c>
      <c r="X102" s="180"/>
      <c r="Y102" s="179"/>
      <c r="Z102" s="248"/>
      <c r="AA102" s="187"/>
      <c r="AB102" s="248"/>
      <c r="AC102" s="187"/>
      <c r="AD102" s="248"/>
      <c r="AE102" s="187"/>
      <c r="AF102" s="186">
        <f t="shared" si="290"/>
        <v>0</v>
      </c>
      <c r="AG102" s="264"/>
      <c r="AH102" s="180"/>
      <c r="AI102" s="180"/>
      <c r="AJ102" s="180"/>
      <c r="AK102" s="179"/>
      <c r="AL102" s="233">
        <f t="shared" si="422"/>
        <v>0</v>
      </c>
      <c r="AM102" s="225">
        <f t="shared" si="412"/>
        <v>0</v>
      </c>
      <c r="AN102" s="234">
        <f t="shared" si="413"/>
        <v>0</v>
      </c>
      <c r="AO102" s="185">
        <f t="shared" si="414"/>
        <v>0</v>
      </c>
      <c r="AP102" s="185">
        <f t="shared" si="415"/>
        <v>0</v>
      </c>
      <c r="AQ102" s="186">
        <f t="shared" si="416"/>
        <v>0</v>
      </c>
      <c r="AR102" s="186">
        <f t="shared" si="417"/>
        <v>0</v>
      </c>
      <c r="AS102" s="180"/>
      <c r="AT102" s="180"/>
      <c r="AU102" s="186">
        <f>D102+Z102+AO102</f>
        <v>0</v>
      </c>
      <c r="AV102" s="187"/>
      <c r="AW102" s="185">
        <f>E102+AB102++AP102</f>
        <v>0</v>
      </c>
      <c r="AX102" s="187"/>
      <c r="AY102" s="186">
        <f>F102+AD102+AQ102</f>
        <v>0</v>
      </c>
      <c r="AZ102" s="187"/>
      <c r="BA102" s="186">
        <f t="shared" si="418"/>
        <v>0</v>
      </c>
      <c r="BB102" s="187"/>
      <c r="BC102" s="180"/>
      <c r="BD102" s="180"/>
      <c r="BE102" s="180"/>
      <c r="BF102" s="180"/>
      <c r="BI102" s="244"/>
      <c r="BJ102" s="245"/>
      <c r="BK102" s="246"/>
      <c r="BL102" s="247"/>
      <c r="BM102" s="247"/>
      <c r="BN102" s="248"/>
      <c r="BO102" s="186">
        <f t="shared" si="419"/>
        <v>0</v>
      </c>
      <c r="BP102" s="180"/>
      <c r="BR102" s="186">
        <f t="shared" si="420"/>
        <v>0</v>
      </c>
      <c r="BS102" s="185">
        <f t="shared" si="420"/>
        <v>0</v>
      </c>
      <c r="BT102" s="186">
        <f t="shared" si="420"/>
        <v>0</v>
      </c>
      <c r="BU102" s="186">
        <f t="shared" si="421"/>
        <v>0</v>
      </c>
      <c r="BV102" s="180"/>
      <c r="BX102" s="186">
        <f>D102+Z102+BL102</f>
        <v>0</v>
      </c>
      <c r="BY102" s="187"/>
      <c r="BZ102" s="186">
        <f>E102+O102+BM102</f>
        <v>0</v>
      </c>
      <c r="CA102" s="187"/>
      <c r="CB102" s="186">
        <f>F102+AD102+BN102</f>
        <v>0</v>
      </c>
      <c r="CC102" s="187"/>
      <c r="CD102" s="186">
        <f t="shared" si="423"/>
        <v>0</v>
      </c>
      <c r="CE102" s="187"/>
      <c r="CF102" s="180"/>
    </row>
    <row r="103" spans="1:84" x14ac:dyDescent="0.35">
      <c r="B103" s="201" t="s">
        <v>191</v>
      </c>
      <c r="C103" s="180"/>
      <c r="D103" s="186"/>
      <c r="E103" s="186"/>
      <c r="F103" s="186"/>
      <c r="G103" s="186">
        <f t="shared" si="409"/>
        <v>0</v>
      </c>
      <c r="H103" s="180"/>
      <c r="I103" s="207"/>
      <c r="J103" s="243"/>
      <c r="K103" s="244"/>
      <c r="L103" s="245"/>
      <c r="M103" s="246"/>
      <c r="N103" s="247"/>
      <c r="O103" s="247"/>
      <c r="P103" s="248"/>
      <c r="Q103" s="186">
        <f t="shared" si="410"/>
        <v>0</v>
      </c>
      <c r="R103" s="180"/>
      <c r="S103" s="180"/>
      <c r="T103" s="248"/>
      <c r="U103" s="248"/>
      <c r="V103" s="248"/>
      <c r="W103" s="186">
        <f t="shared" si="411"/>
        <v>0</v>
      </c>
      <c r="X103" s="180"/>
      <c r="Y103" s="179"/>
      <c r="Z103" s="248"/>
      <c r="AA103" s="187"/>
      <c r="AB103" s="248"/>
      <c r="AC103" s="187"/>
      <c r="AD103" s="248"/>
      <c r="AE103" s="187"/>
      <c r="AF103" s="186">
        <f t="shared" si="290"/>
        <v>0</v>
      </c>
      <c r="AG103" s="264"/>
      <c r="AH103" s="180"/>
      <c r="AI103" s="180"/>
      <c r="AJ103" s="180"/>
      <c r="AK103" s="179"/>
      <c r="AL103" s="233">
        <f t="shared" si="422"/>
        <v>0</v>
      </c>
      <c r="AM103" s="225">
        <f t="shared" si="412"/>
        <v>0</v>
      </c>
      <c r="AN103" s="234">
        <f t="shared" si="413"/>
        <v>0</v>
      </c>
      <c r="AO103" s="185">
        <f t="shared" si="414"/>
        <v>0</v>
      </c>
      <c r="AP103" s="185">
        <f t="shared" si="415"/>
        <v>0</v>
      </c>
      <c r="AQ103" s="186">
        <f t="shared" si="416"/>
        <v>0</v>
      </c>
      <c r="AR103" s="186">
        <f t="shared" si="417"/>
        <v>0</v>
      </c>
      <c r="AS103" s="180"/>
      <c r="AT103" s="180"/>
      <c r="AU103" s="186">
        <f>D103+Z103+AO103</f>
        <v>0</v>
      </c>
      <c r="AV103" s="187"/>
      <c r="AW103" s="185">
        <f>E103+AB103++AP103</f>
        <v>0</v>
      </c>
      <c r="AX103" s="187"/>
      <c r="AY103" s="186">
        <f>F103+AD103+AQ103</f>
        <v>0</v>
      </c>
      <c r="AZ103" s="187"/>
      <c r="BA103" s="186">
        <f t="shared" si="418"/>
        <v>0</v>
      </c>
      <c r="BB103" s="187"/>
      <c r="BC103" s="180"/>
      <c r="BD103" s="180"/>
      <c r="BE103" s="180"/>
      <c r="BF103" s="180"/>
      <c r="BI103" s="244"/>
      <c r="BJ103" s="245"/>
      <c r="BK103" s="246"/>
      <c r="BL103" s="247"/>
      <c r="BM103" s="247"/>
      <c r="BN103" s="248"/>
      <c r="BO103" s="186">
        <f t="shared" si="419"/>
        <v>0</v>
      </c>
      <c r="BP103" s="180"/>
      <c r="BR103" s="186">
        <f t="shared" si="420"/>
        <v>0</v>
      </c>
      <c r="BS103" s="185">
        <f t="shared" si="420"/>
        <v>0</v>
      </c>
      <c r="BT103" s="186">
        <f t="shared" si="420"/>
        <v>0</v>
      </c>
      <c r="BU103" s="186">
        <f t="shared" si="421"/>
        <v>0</v>
      </c>
      <c r="BV103" s="180"/>
      <c r="BX103" s="186">
        <f>D103+Z103+BL103</f>
        <v>0</v>
      </c>
      <c r="BY103" s="187"/>
      <c r="BZ103" s="186">
        <f>E103+O103+BM103</f>
        <v>0</v>
      </c>
      <c r="CA103" s="187"/>
      <c r="CB103" s="186">
        <f>F103+AD103+BN103</f>
        <v>0</v>
      </c>
      <c r="CC103" s="187"/>
      <c r="CD103" s="186">
        <f t="shared" si="423"/>
        <v>0</v>
      </c>
      <c r="CE103" s="187"/>
      <c r="CF103" s="180"/>
    </row>
    <row r="104" spans="1:84" x14ac:dyDescent="0.35">
      <c r="C104" s="179"/>
      <c r="D104" s="159"/>
      <c r="E104" s="159"/>
      <c r="F104" s="159"/>
      <c r="G104" s="179"/>
      <c r="H104" s="179"/>
      <c r="I104" s="206"/>
      <c r="N104" s="159"/>
      <c r="O104" s="159"/>
      <c r="P104" s="159"/>
      <c r="Q104" s="179"/>
      <c r="R104" s="179"/>
      <c r="S104" s="179"/>
      <c r="T104" s="159"/>
      <c r="U104" s="159"/>
      <c r="V104" s="159"/>
      <c r="W104" s="179"/>
      <c r="X104" s="179"/>
      <c r="Y104" s="179"/>
      <c r="Z104" s="159"/>
      <c r="AA104" s="159"/>
      <c r="AB104" s="159"/>
      <c r="AC104" s="159"/>
      <c r="AD104" s="159"/>
      <c r="AE104" s="159"/>
      <c r="AF104" s="179"/>
      <c r="AG104" s="207"/>
      <c r="AH104" s="179"/>
      <c r="AI104" s="179"/>
      <c r="AJ104" s="179"/>
      <c r="AK104" s="179"/>
      <c r="AO104" s="159"/>
      <c r="AP104" s="159"/>
      <c r="AQ104" s="159"/>
      <c r="AR104" s="179"/>
      <c r="AS104" s="179"/>
      <c r="AT104" s="179"/>
      <c r="AU104" s="159"/>
      <c r="AV104" s="159"/>
      <c r="AW104" s="159"/>
      <c r="AX104" s="159"/>
      <c r="AY104" s="159"/>
      <c r="AZ104" s="159"/>
      <c r="BA104" s="179"/>
      <c r="BB104" s="159"/>
      <c r="BC104" s="179"/>
      <c r="BD104" s="179"/>
      <c r="BE104" s="179"/>
      <c r="BF104" s="179"/>
      <c r="BL104" s="159"/>
      <c r="BM104" s="159"/>
      <c r="BN104" s="159"/>
      <c r="BO104" s="179"/>
      <c r="BP104" s="179"/>
      <c r="BR104" s="159"/>
      <c r="BS104" s="159"/>
      <c r="BT104" s="159"/>
      <c r="BU104" s="179"/>
      <c r="BV104" s="179"/>
      <c r="BX104" s="159"/>
      <c r="BY104" s="159"/>
      <c r="BZ104" s="159"/>
      <c r="CA104" s="159"/>
      <c r="CB104" s="159"/>
      <c r="CC104" s="159"/>
      <c r="CD104" s="179"/>
      <c r="CE104" s="159"/>
      <c r="CF104" s="179"/>
    </row>
    <row r="105" spans="1:84" s="79" customFormat="1" x14ac:dyDescent="0.35">
      <c r="A105" s="190">
        <v>4</v>
      </c>
      <c r="B105" s="79" t="s">
        <v>165</v>
      </c>
      <c r="C105" s="178"/>
      <c r="D105" s="250">
        <v>0</v>
      </c>
      <c r="E105" s="250">
        <v>0</v>
      </c>
      <c r="F105" s="250">
        <v>0</v>
      </c>
      <c r="G105" s="250">
        <f t="shared" ref="G105" si="424">G106+G112+G118+G124+G130</f>
        <v>0</v>
      </c>
      <c r="H105" s="178"/>
      <c r="I105" s="205"/>
      <c r="J105" s="251"/>
      <c r="K105" s="251"/>
      <c r="L105" s="251"/>
      <c r="M105" s="251"/>
      <c r="N105" s="250">
        <f>N106+N112+N118+N124+N130</f>
        <v>0</v>
      </c>
      <c r="O105" s="250">
        <f t="shared" ref="O105:Q105" si="425">O106+O112+O118+O124+O130</f>
        <v>0</v>
      </c>
      <c r="P105" s="250">
        <f t="shared" si="425"/>
        <v>0</v>
      </c>
      <c r="Q105" s="250">
        <f t="shared" si="425"/>
        <v>0</v>
      </c>
      <c r="R105" s="178"/>
      <c r="S105" s="178"/>
      <c r="T105" s="250">
        <f>T106+T112+T118+T124+T130</f>
        <v>0</v>
      </c>
      <c r="U105" s="250">
        <f t="shared" ref="U105:V105" si="426">U106+U112+U118+U124+U130</f>
        <v>0</v>
      </c>
      <c r="V105" s="250">
        <f t="shared" si="426"/>
        <v>0</v>
      </c>
      <c r="W105" s="250">
        <f t="shared" ref="W105" si="427">W106+W112+W118+W124+W130</f>
        <v>0</v>
      </c>
      <c r="X105" s="178"/>
      <c r="Y105" s="179"/>
      <c r="Z105" s="250">
        <f>Z106+Z112+Z118+Z124+Z130</f>
        <v>0</v>
      </c>
      <c r="AA105" s="249">
        <f>IFERROR((Z105-N105)/N105,0)</f>
        <v>0</v>
      </c>
      <c r="AB105" s="250">
        <f>AB106+AB112+AB118+AB124+AB130</f>
        <v>0</v>
      </c>
      <c r="AC105" s="249">
        <f>IFERROR((AB105-O105)/O105,0)</f>
        <v>0</v>
      </c>
      <c r="AD105" s="250">
        <f>AD106+AD112+AD118+AD124+AD130</f>
        <v>0</v>
      </c>
      <c r="AE105" s="249">
        <f>IFERROR((AD105-P105)/P105,0)</f>
        <v>0</v>
      </c>
      <c r="AF105" s="250">
        <f>AF106+AF112+AF118+AF124+AF130</f>
        <v>0</v>
      </c>
      <c r="AG105" s="249">
        <f>IFERROR((AF105-Q105)/Q105,0)</f>
        <v>0</v>
      </c>
      <c r="AH105" s="268"/>
      <c r="AI105" s="186" t="s">
        <v>193</v>
      </c>
      <c r="AJ105" s="178"/>
      <c r="AK105" s="179"/>
      <c r="AL105" s="251"/>
      <c r="AM105" s="251"/>
      <c r="AN105" s="251"/>
      <c r="AO105" s="250">
        <f>AO106+AO112+AO118+AO124+AO130</f>
        <v>0</v>
      </c>
      <c r="AP105" s="250">
        <f t="shared" ref="AP105:AR105" si="428">AP106+AP112+AP118+AP124+AP130</f>
        <v>0</v>
      </c>
      <c r="AQ105" s="250">
        <f t="shared" si="428"/>
        <v>0</v>
      </c>
      <c r="AR105" s="250">
        <f t="shared" si="428"/>
        <v>0</v>
      </c>
      <c r="AS105" s="178"/>
      <c r="AT105" s="178"/>
      <c r="AU105" s="250">
        <f>AU106+AU112+AU118+AU124+AU130</f>
        <v>0</v>
      </c>
      <c r="AV105" s="249">
        <f>IFERROR((AU105-BR105)/BR105,0)</f>
        <v>0</v>
      </c>
      <c r="AW105" s="250">
        <f t="shared" ref="AW105:BA105" si="429">AW106+AW112+AW118+AW124+AW130</f>
        <v>0</v>
      </c>
      <c r="AX105" s="249">
        <f>IFERROR((AW105-BS105)/BS105,0)</f>
        <v>0</v>
      </c>
      <c r="AY105" s="250">
        <f t="shared" si="429"/>
        <v>0</v>
      </c>
      <c r="AZ105" s="249">
        <f>IFERROR((AY105-BT105)/BT105,0)</f>
        <v>0</v>
      </c>
      <c r="BA105" s="250">
        <f t="shared" si="429"/>
        <v>0</v>
      </c>
      <c r="BB105" s="249">
        <f>IFERROR((BA105-BU105)/BU105,0)</f>
        <v>0</v>
      </c>
      <c r="BC105" s="268"/>
      <c r="BD105" s="186" t="s">
        <v>193</v>
      </c>
      <c r="BE105" s="178"/>
      <c r="BF105" s="178"/>
      <c r="BG105" s="78"/>
      <c r="BH105" s="78"/>
      <c r="BI105" s="251"/>
      <c r="BJ105" s="251"/>
      <c r="BK105" s="251"/>
      <c r="BL105" s="250">
        <f>BL106+BL112+BL118+BL124+BL130</f>
        <v>0</v>
      </c>
      <c r="BM105" s="250">
        <f t="shared" ref="BM105:BO105" si="430">BM106+BM112+BM118+BM124+BM130</f>
        <v>0</v>
      </c>
      <c r="BN105" s="250">
        <f t="shared" si="430"/>
        <v>0</v>
      </c>
      <c r="BO105" s="250">
        <f t="shared" si="430"/>
        <v>0</v>
      </c>
      <c r="BP105" s="178"/>
      <c r="BQ105" s="78"/>
      <c r="BR105" s="250">
        <f>BR106+BR112+BR118+BR124+BR130</f>
        <v>0</v>
      </c>
      <c r="BS105" s="250">
        <f t="shared" ref="BS105:BU105" si="431">BS106+BS112+BS118+BS124+BS130</f>
        <v>0</v>
      </c>
      <c r="BT105" s="250">
        <f t="shared" si="431"/>
        <v>0</v>
      </c>
      <c r="BU105" s="250">
        <f t="shared" si="431"/>
        <v>0</v>
      </c>
      <c r="BV105" s="178"/>
      <c r="BW105" s="78"/>
      <c r="BX105" s="250">
        <f>BX106+BX112+BX118+BX124+BX130</f>
        <v>0</v>
      </c>
      <c r="BY105" s="249">
        <f>IFERROR((BX105-BR105)/BR105,0)</f>
        <v>0</v>
      </c>
      <c r="BZ105" s="250">
        <f>BZ106+BZ112+BZ118+BZ124+BZ130</f>
        <v>0</v>
      </c>
      <c r="CA105" s="249">
        <f>IFERROR((BZ105-BS105)/BS105,0)</f>
        <v>0</v>
      </c>
      <c r="CB105" s="250">
        <f>CB106+CB112+CB118+CB124+CB130</f>
        <v>0</v>
      </c>
      <c r="CC105" s="249">
        <f>IFERROR((CB105-BT105)/BT105,0)</f>
        <v>0</v>
      </c>
      <c r="CD105" s="250">
        <f>CD106+CD112+CD118+CD124+CD130</f>
        <v>0</v>
      </c>
      <c r="CE105" s="249">
        <f>IFERROR((CD105-BU105)/BU105,0)</f>
        <v>0</v>
      </c>
      <c r="CF105" s="178"/>
    </row>
    <row r="106" spans="1:84" s="79" customFormat="1" x14ac:dyDescent="0.35">
      <c r="A106" s="190">
        <v>4.0999999999999996</v>
      </c>
      <c r="B106" s="200" t="s">
        <v>138</v>
      </c>
      <c r="C106" s="179"/>
      <c r="D106" s="203">
        <v>0</v>
      </c>
      <c r="E106" s="179">
        <v>0</v>
      </c>
      <c r="F106" s="179">
        <v>0</v>
      </c>
      <c r="G106" s="179">
        <f t="shared" ref="G106" si="432">SUM(G107:G111)</f>
        <v>0</v>
      </c>
      <c r="H106" s="179"/>
      <c r="I106" s="206"/>
      <c r="J106" s="202"/>
      <c r="K106" s="232"/>
      <c r="L106" s="224"/>
      <c r="M106" s="217"/>
      <c r="N106" s="203">
        <f t="shared" ref="N106:W106" si="433">SUM(N107:N111)</f>
        <v>0</v>
      </c>
      <c r="O106" s="179">
        <f t="shared" si="433"/>
        <v>0</v>
      </c>
      <c r="P106" s="179">
        <f t="shared" si="433"/>
        <v>0</v>
      </c>
      <c r="Q106" s="179">
        <f t="shared" si="433"/>
        <v>0</v>
      </c>
      <c r="R106" s="179"/>
      <c r="S106" s="179"/>
      <c r="T106" s="203">
        <f t="shared" ref="T106:V106" si="434">SUM(T107:T111)</f>
        <v>0</v>
      </c>
      <c r="U106" s="179">
        <f t="shared" si="434"/>
        <v>0</v>
      </c>
      <c r="V106" s="179">
        <f t="shared" si="434"/>
        <v>0</v>
      </c>
      <c r="W106" s="179">
        <f t="shared" si="433"/>
        <v>0</v>
      </c>
      <c r="X106" s="179"/>
      <c r="Y106" s="179"/>
      <c r="Z106" s="203">
        <f t="shared" ref="Z106" si="435">SUM(Z107:Z111)</f>
        <v>0</v>
      </c>
      <c r="AA106" s="179"/>
      <c r="AB106" s="179">
        <f t="shared" ref="AB106" si="436">SUM(AB107:AB111)</f>
        <v>0</v>
      </c>
      <c r="AC106" s="179"/>
      <c r="AD106" s="179">
        <f t="shared" ref="AD106" si="437">SUM(AD107:AD111)</f>
        <v>0</v>
      </c>
      <c r="AE106" s="179"/>
      <c r="AF106" s="179">
        <f t="shared" ref="AF106:AF135" si="438">Z106+AB106+AD106</f>
        <v>0</v>
      </c>
      <c r="AG106" s="206"/>
      <c r="AH106" s="179"/>
      <c r="AI106" s="179"/>
      <c r="AJ106" s="179"/>
      <c r="AK106" s="179"/>
      <c r="AL106" s="232"/>
      <c r="AM106" s="224"/>
      <c r="AN106" s="217"/>
      <c r="AO106" s="203">
        <f t="shared" ref="AO106:AR106" si="439">SUM(AO107:AO111)</f>
        <v>0</v>
      </c>
      <c r="AP106" s="179">
        <f t="shared" si="439"/>
        <v>0</v>
      </c>
      <c r="AQ106" s="179">
        <f t="shared" si="439"/>
        <v>0</v>
      </c>
      <c r="AR106" s="179">
        <f t="shared" si="439"/>
        <v>0</v>
      </c>
      <c r="AS106" s="179"/>
      <c r="AT106" s="179"/>
      <c r="AU106" s="203">
        <f>SUM(AU107:AU111)</f>
        <v>0</v>
      </c>
      <c r="AV106" s="179"/>
      <c r="AW106" s="179">
        <f>SUM(AW107:AW111)</f>
        <v>0</v>
      </c>
      <c r="AX106" s="179"/>
      <c r="AY106" s="179">
        <f>SUM(AY107:AY111)</f>
        <v>0</v>
      </c>
      <c r="AZ106" s="179"/>
      <c r="BA106" s="179">
        <f t="shared" ref="BA106" si="440">SUM(BA107:BA111)</f>
        <v>0</v>
      </c>
      <c r="BB106" s="179"/>
      <c r="BC106" s="179"/>
      <c r="BD106" s="179"/>
      <c r="BE106" s="179"/>
      <c r="BF106" s="179"/>
      <c r="BG106" s="78"/>
      <c r="BH106" s="78"/>
      <c r="BI106" s="232"/>
      <c r="BJ106" s="224"/>
      <c r="BK106" s="217"/>
      <c r="BL106" s="203">
        <f t="shared" ref="BL106:BO106" si="441">SUM(BL107:BL111)</f>
        <v>0</v>
      </c>
      <c r="BM106" s="179">
        <f t="shared" si="441"/>
        <v>0</v>
      </c>
      <c r="BN106" s="179">
        <f t="shared" si="441"/>
        <v>0</v>
      </c>
      <c r="BO106" s="179">
        <f t="shared" si="441"/>
        <v>0</v>
      </c>
      <c r="BP106" s="179"/>
      <c r="BQ106" s="78"/>
      <c r="BR106" s="203">
        <f>SUM(BR107:BR111)</f>
        <v>0</v>
      </c>
      <c r="BS106" s="179">
        <f>SUM(BS107:BS111)</f>
        <v>0</v>
      </c>
      <c r="BT106" s="179">
        <f>SUM(BT107:BT111)</f>
        <v>0</v>
      </c>
      <c r="BU106" s="179">
        <f t="shared" ref="BU106" si="442">SUM(BU107:BU111)</f>
        <v>0</v>
      </c>
      <c r="BV106" s="179"/>
      <c r="BW106" s="78"/>
      <c r="BX106" s="203">
        <f>SUM(BX107:BX111)</f>
        <v>0</v>
      </c>
      <c r="BY106" s="179"/>
      <c r="BZ106" s="179">
        <f>SUM(BZ107:BZ111)</f>
        <v>0</v>
      </c>
      <c r="CA106" s="179"/>
      <c r="CB106" s="179">
        <f>SUM(CB107:CB111)</f>
        <v>0</v>
      </c>
      <c r="CC106" s="179"/>
      <c r="CD106" s="179">
        <f t="shared" ref="CD106" si="443">SUM(CD107:CD111)</f>
        <v>0</v>
      </c>
      <c r="CE106" s="179"/>
      <c r="CF106" s="179"/>
    </row>
    <row r="107" spans="1:84" s="79" customFormat="1" ht="29" x14ac:dyDescent="0.35">
      <c r="A107" s="190"/>
      <c r="B107" s="201" t="s">
        <v>107</v>
      </c>
      <c r="C107" s="180"/>
      <c r="D107" s="186"/>
      <c r="E107" s="186"/>
      <c r="F107" s="186"/>
      <c r="G107" s="186">
        <f t="shared" ref="G107:G111" si="444">SUM(D107:F107)</f>
        <v>0</v>
      </c>
      <c r="H107" s="180"/>
      <c r="I107" s="207"/>
      <c r="J107" s="243" t="s">
        <v>135</v>
      </c>
      <c r="K107" s="244"/>
      <c r="L107" s="245"/>
      <c r="M107" s="246"/>
      <c r="N107" s="247"/>
      <c r="O107" s="247"/>
      <c r="P107" s="248"/>
      <c r="Q107" s="186">
        <f t="shared" ref="Q107:Q111" si="445">SUM(N107:P107)</f>
        <v>0</v>
      </c>
      <c r="R107" s="180"/>
      <c r="S107" s="180"/>
      <c r="T107" s="248"/>
      <c r="U107" s="248"/>
      <c r="V107" s="248"/>
      <c r="W107" s="186">
        <f t="shared" ref="W107:W111" si="446">SUM(T107:V107)</f>
        <v>0</v>
      </c>
      <c r="X107" s="180"/>
      <c r="Y107" s="179"/>
      <c r="Z107" s="248"/>
      <c r="AA107" s="187"/>
      <c r="AB107" s="248"/>
      <c r="AC107" s="187"/>
      <c r="AD107" s="248"/>
      <c r="AE107" s="187"/>
      <c r="AF107" s="186">
        <f t="shared" si="438"/>
        <v>0</v>
      </c>
      <c r="AG107" s="264"/>
      <c r="AH107" s="180"/>
      <c r="AI107" s="180"/>
      <c r="AJ107" s="180"/>
      <c r="AK107" s="179"/>
      <c r="AL107" s="233">
        <f>BI107</f>
        <v>0</v>
      </c>
      <c r="AM107" s="225">
        <f t="shared" ref="AM107:AM111" si="447">BJ107</f>
        <v>0</v>
      </c>
      <c r="AN107" s="234">
        <f t="shared" ref="AN107:AN111" si="448">BK107</f>
        <v>0</v>
      </c>
      <c r="AO107" s="185">
        <f t="shared" ref="AO107:AO111" si="449">BL107</f>
        <v>0</v>
      </c>
      <c r="AP107" s="185">
        <f t="shared" ref="AP107:AP111" si="450">BM107</f>
        <v>0</v>
      </c>
      <c r="AQ107" s="186">
        <f t="shared" ref="AQ107:AQ111" si="451">BN107</f>
        <v>0</v>
      </c>
      <c r="AR107" s="186">
        <f t="shared" ref="AR107:AR111" si="452">SUM(AO107:AQ107)</f>
        <v>0</v>
      </c>
      <c r="AS107" s="180"/>
      <c r="AT107" s="180"/>
      <c r="AU107" s="186">
        <f>D107+Z107+AO107</f>
        <v>0</v>
      </c>
      <c r="AV107" s="187"/>
      <c r="AW107" s="185">
        <f>E107+AB107++AP107</f>
        <v>0</v>
      </c>
      <c r="AX107" s="187"/>
      <c r="AY107" s="186">
        <f>F107+AD107+AQ107</f>
        <v>0</v>
      </c>
      <c r="AZ107" s="187"/>
      <c r="BA107" s="186">
        <f t="shared" ref="BA107:BA111" si="453">SUM(AU107:AY107)</f>
        <v>0</v>
      </c>
      <c r="BB107" s="187"/>
      <c r="BC107" s="180"/>
      <c r="BD107" s="180"/>
      <c r="BE107" s="180"/>
      <c r="BF107" s="180"/>
      <c r="BG107" s="78"/>
      <c r="BH107" s="78"/>
      <c r="BI107" s="244"/>
      <c r="BJ107" s="245"/>
      <c r="BK107" s="246"/>
      <c r="BL107" s="247"/>
      <c r="BM107" s="247"/>
      <c r="BN107" s="248"/>
      <c r="BO107" s="186">
        <f t="shared" ref="BO107:BO111" si="454">SUM(BL107:BN107)</f>
        <v>0</v>
      </c>
      <c r="BP107" s="180"/>
      <c r="BQ107" s="78"/>
      <c r="BR107" s="186">
        <f t="shared" ref="BR107:BT111" si="455">D107+N107+BL107</f>
        <v>0</v>
      </c>
      <c r="BS107" s="185">
        <f t="shared" si="455"/>
        <v>0</v>
      </c>
      <c r="BT107" s="186">
        <f t="shared" si="455"/>
        <v>0</v>
      </c>
      <c r="BU107" s="186">
        <f t="shared" ref="BU107:BU111" si="456">SUM(BR107:BT107)</f>
        <v>0</v>
      </c>
      <c r="BV107" s="180"/>
      <c r="BW107" s="78"/>
      <c r="BX107" s="186">
        <f>D107+Z107+BL107</f>
        <v>0</v>
      </c>
      <c r="BY107" s="187"/>
      <c r="BZ107" s="186">
        <f>E107+O107+BM107</f>
        <v>0</v>
      </c>
      <c r="CA107" s="187"/>
      <c r="CB107" s="186">
        <f>F107+AD107+BN107</f>
        <v>0</v>
      </c>
      <c r="CC107" s="187"/>
      <c r="CD107" s="186">
        <f>BX107+BZ107+CB107</f>
        <v>0</v>
      </c>
      <c r="CE107" s="187"/>
      <c r="CF107" s="180"/>
    </row>
    <row r="108" spans="1:84" s="79" customFormat="1" ht="29" x14ac:dyDescent="0.35">
      <c r="A108" s="190"/>
      <c r="B108" s="201" t="s">
        <v>109</v>
      </c>
      <c r="C108" s="180"/>
      <c r="D108" s="186"/>
      <c r="E108" s="186"/>
      <c r="F108" s="186"/>
      <c r="G108" s="186">
        <f t="shared" si="444"/>
        <v>0</v>
      </c>
      <c r="H108" s="180"/>
      <c r="I108" s="207"/>
      <c r="J108" s="243"/>
      <c r="K108" s="244"/>
      <c r="L108" s="245"/>
      <c r="M108" s="246"/>
      <c r="N108" s="247"/>
      <c r="O108" s="247"/>
      <c r="P108" s="248"/>
      <c r="Q108" s="186">
        <f t="shared" si="445"/>
        <v>0</v>
      </c>
      <c r="R108" s="180"/>
      <c r="S108" s="180"/>
      <c r="T108" s="248"/>
      <c r="U108" s="248"/>
      <c r="V108" s="248"/>
      <c r="W108" s="186">
        <f t="shared" si="446"/>
        <v>0</v>
      </c>
      <c r="X108" s="180"/>
      <c r="Y108" s="179"/>
      <c r="Z108" s="248"/>
      <c r="AA108" s="187"/>
      <c r="AB108" s="248"/>
      <c r="AC108" s="187"/>
      <c r="AD108" s="248"/>
      <c r="AE108" s="187"/>
      <c r="AF108" s="186">
        <f t="shared" si="438"/>
        <v>0</v>
      </c>
      <c r="AG108" s="264"/>
      <c r="AH108" s="180"/>
      <c r="AI108" s="180"/>
      <c r="AJ108" s="180"/>
      <c r="AK108" s="179"/>
      <c r="AL108" s="233">
        <f t="shared" ref="AL108:AL111" si="457">BI108</f>
        <v>0</v>
      </c>
      <c r="AM108" s="225">
        <f t="shared" si="447"/>
        <v>0</v>
      </c>
      <c r="AN108" s="234">
        <f t="shared" si="448"/>
        <v>0</v>
      </c>
      <c r="AO108" s="185">
        <f t="shared" si="449"/>
        <v>0</v>
      </c>
      <c r="AP108" s="185">
        <f t="shared" si="450"/>
        <v>0</v>
      </c>
      <c r="AQ108" s="186">
        <f t="shared" si="451"/>
        <v>0</v>
      </c>
      <c r="AR108" s="186">
        <f t="shared" si="452"/>
        <v>0</v>
      </c>
      <c r="AS108" s="180"/>
      <c r="AT108" s="180"/>
      <c r="AU108" s="186">
        <f>D108+Z108+AO108</f>
        <v>0</v>
      </c>
      <c r="AV108" s="187"/>
      <c r="AW108" s="185">
        <f>E108+AB108++AP108</f>
        <v>0</v>
      </c>
      <c r="AX108" s="187"/>
      <c r="AY108" s="186">
        <f>F108+AD108+AQ108</f>
        <v>0</v>
      </c>
      <c r="AZ108" s="187"/>
      <c r="BA108" s="186">
        <f t="shared" si="453"/>
        <v>0</v>
      </c>
      <c r="BB108" s="187"/>
      <c r="BC108" s="180"/>
      <c r="BD108" s="180"/>
      <c r="BE108" s="180"/>
      <c r="BF108" s="180"/>
      <c r="BG108" s="78"/>
      <c r="BH108" s="78"/>
      <c r="BI108" s="244"/>
      <c r="BJ108" s="245"/>
      <c r="BK108" s="246"/>
      <c r="BL108" s="247"/>
      <c r="BM108" s="247"/>
      <c r="BN108" s="248"/>
      <c r="BO108" s="186">
        <f t="shared" si="454"/>
        <v>0</v>
      </c>
      <c r="BP108" s="180"/>
      <c r="BQ108" s="78"/>
      <c r="BR108" s="186">
        <f t="shared" si="455"/>
        <v>0</v>
      </c>
      <c r="BS108" s="185">
        <f t="shared" si="455"/>
        <v>0</v>
      </c>
      <c r="BT108" s="186">
        <f t="shared" si="455"/>
        <v>0</v>
      </c>
      <c r="BU108" s="186">
        <f t="shared" si="456"/>
        <v>0</v>
      </c>
      <c r="BV108" s="180"/>
      <c r="BW108" s="78"/>
      <c r="BX108" s="186">
        <f>D108+Z108+BL108</f>
        <v>0</v>
      </c>
      <c r="BY108" s="187"/>
      <c r="BZ108" s="186">
        <f>E108+O108+BM108</f>
        <v>0</v>
      </c>
      <c r="CA108" s="187"/>
      <c r="CB108" s="186">
        <f>F108+AD108+BN108</f>
        <v>0</v>
      </c>
      <c r="CC108" s="187"/>
      <c r="CD108" s="186">
        <f t="shared" ref="CD108:CD111" si="458">BX108+BZ108+CB108</f>
        <v>0</v>
      </c>
      <c r="CE108" s="187"/>
      <c r="CF108" s="180"/>
    </row>
    <row r="109" spans="1:84" s="79" customFormat="1" x14ac:dyDescent="0.35">
      <c r="A109" s="190"/>
      <c r="B109" s="201" t="s">
        <v>191</v>
      </c>
      <c r="C109" s="180"/>
      <c r="D109" s="186"/>
      <c r="E109" s="186"/>
      <c r="F109" s="186"/>
      <c r="G109" s="186">
        <f t="shared" si="444"/>
        <v>0</v>
      </c>
      <c r="H109" s="180"/>
      <c r="I109" s="207"/>
      <c r="J109" s="243"/>
      <c r="K109" s="244"/>
      <c r="L109" s="245"/>
      <c r="M109" s="246"/>
      <c r="N109" s="247"/>
      <c r="O109" s="247"/>
      <c r="P109" s="248"/>
      <c r="Q109" s="186">
        <f t="shared" si="445"/>
        <v>0</v>
      </c>
      <c r="R109" s="180"/>
      <c r="S109" s="180"/>
      <c r="T109" s="248"/>
      <c r="U109" s="248"/>
      <c r="V109" s="248"/>
      <c r="W109" s="186">
        <f t="shared" si="446"/>
        <v>0</v>
      </c>
      <c r="X109" s="180"/>
      <c r="Y109" s="179"/>
      <c r="Z109" s="248"/>
      <c r="AA109" s="187"/>
      <c r="AB109" s="248"/>
      <c r="AC109" s="187"/>
      <c r="AD109" s="248"/>
      <c r="AE109" s="187"/>
      <c r="AF109" s="186">
        <f t="shared" si="438"/>
        <v>0</v>
      </c>
      <c r="AG109" s="264"/>
      <c r="AH109" s="180"/>
      <c r="AI109" s="180"/>
      <c r="AJ109" s="180"/>
      <c r="AK109" s="179"/>
      <c r="AL109" s="233">
        <f t="shared" si="457"/>
        <v>0</v>
      </c>
      <c r="AM109" s="225">
        <f t="shared" si="447"/>
        <v>0</v>
      </c>
      <c r="AN109" s="234">
        <f t="shared" si="448"/>
        <v>0</v>
      </c>
      <c r="AO109" s="185">
        <f t="shared" si="449"/>
        <v>0</v>
      </c>
      <c r="AP109" s="185">
        <f t="shared" si="450"/>
        <v>0</v>
      </c>
      <c r="AQ109" s="186">
        <f t="shared" si="451"/>
        <v>0</v>
      </c>
      <c r="AR109" s="186">
        <f t="shared" si="452"/>
        <v>0</v>
      </c>
      <c r="AS109" s="180"/>
      <c r="AT109" s="180"/>
      <c r="AU109" s="186">
        <f>D109+Z109+AO109</f>
        <v>0</v>
      </c>
      <c r="AV109" s="187"/>
      <c r="AW109" s="185">
        <f>E109+AB109++AP109</f>
        <v>0</v>
      </c>
      <c r="AX109" s="187"/>
      <c r="AY109" s="186">
        <f>F109+AD109+AQ109</f>
        <v>0</v>
      </c>
      <c r="AZ109" s="187"/>
      <c r="BA109" s="186">
        <f t="shared" si="453"/>
        <v>0</v>
      </c>
      <c r="BB109" s="187"/>
      <c r="BC109" s="180"/>
      <c r="BD109" s="180"/>
      <c r="BE109" s="180"/>
      <c r="BF109" s="180"/>
      <c r="BG109" s="78"/>
      <c r="BH109" s="78"/>
      <c r="BI109" s="244"/>
      <c r="BJ109" s="245"/>
      <c r="BK109" s="246"/>
      <c r="BL109" s="247"/>
      <c r="BM109" s="247"/>
      <c r="BN109" s="248"/>
      <c r="BO109" s="186">
        <f t="shared" si="454"/>
        <v>0</v>
      </c>
      <c r="BP109" s="180"/>
      <c r="BQ109" s="78"/>
      <c r="BR109" s="186">
        <f t="shared" si="455"/>
        <v>0</v>
      </c>
      <c r="BS109" s="185">
        <f t="shared" si="455"/>
        <v>0</v>
      </c>
      <c r="BT109" s="186">
        <f t="shared" si="455"/>
        <v>0</v>
      </c>
      <c r="BU109" s="186">
        <f t="shared" si="456"/>
        <v>0</v>
      </c>
      <c r="BV109" s="180"/>
      <c r="BW109" s="78"/>
      <c r="BX109" s="186">
        <f>D109+Z109+BL109</f>
        <v>0</v>
      </c>
      <c r="BY109" s="187"/>
      <c r="BZ109" s="186">
        <f>E109+O109+BM109</f>
        <v>0</v>
      </c>
      <c r="CA109" s="187"/>
      <c r="CB109" s="186">
        <f>F109+AD109+BN109</f>
        <v>0</v>
      </c>
      <c r="CC109" s="187"/>
      <c r="CD109" s="186">
        <f t="shared" si="458"/>
        <v>0</v>
      </c>
      <c r="CE109" s="187"/>
      <c r="CF109" s="180"/>
    </row>
    <row r="110" spans="1:84" s="79" customFormat="1" x14ac:dyDescent="0.35">
      <c r="A110" s="190"/>
      <c r="B110" s="201" t="s">
        <v>191</v>
      </c>
      <c r="C110" s="180"/>
      <c r="D110" s="186"/>
      <c r="E110" s="186"/>
      <c r="F110" s="186"/>
      <c r="G110" s="186">
        <f t="shared" si="444"/>
        <v>0</v>
      </c>
      <c r="H110" s="180"/>
      <c r="I110" s="207"/>
      <c r="J110" s="243"/>
      <c r="K110" s="244"/>
      <c r="L110" s="245"/>
      <c r="M110" s="246"/>
      <c r="N110" s="247"/>
      <c r="O110" s="247"/>
      <c r="P110" s="248"/>
      <c r="Q110" s="186">
        <f t="shared" si="445"/>
        <v>0</v>
      </c>
      <c r="R110" s="180"/>
      <c r="S110" s="180"/>
      <c r="T110" s="248"/>
      <c r="U110" s="248"/>
      <c r="V110" s="248"/>
      <c r="W110" s="186">
        <f t="shared" si="446"/>
        <v>0</v>
      </c>
      <c r="X110" s="180"/>
      <c r="Y110" s="179"/>
      <c r="Z110" s="248"/>
      <c r="AA110" s="187"/>
      <c r="AB110" s="248"/>
      <c r="AC110" s="187"/>
      <c r="AD110" s="248"/>
      <c r="AE110" s="187"/>
      <c r="AF110" s="186">
        <f t="shared" si="438"/>
        <v>0</v>
      </c>
      <c r="AG110" s="264"/>
      <c r="AH110" s="180"/>
      <c r="AI110" s="180"/>
      <c r="AJ110" s="180"/>
      <c r="AK110" s="179"/>
      <c r="AL110" s="233">
        <f t="shared" si="457"/>
        <v>0</v>
      </c>
      <c r="AM110" s="225">
        <f t="shared" si="447"/>
        <v>0</v>
      </c>
      <c r="AN110" s="234">
        <f t="shared" si="448"/>
        <v>0</v>
      </c>
      <c r="AO110" s="185">
        <f t="shared" si="449"/>
        <v>0</v>
      </c>
      <c r="AP110" s="185">
        <f t="shared" si="450"/>
        <v>0</v>
      </c>
      <c r="AQ110" s="186">
        <f t="shared" si="451"/>
        <v>0</v>
      </c>
      <c r="AR110" s="186">
        <f t="shared" si="452"/>
        <v>0</v>
      </c>
      <c r="AS110" s="180"/>
      <c r="AT110" s="180"/>
      <c r="AU110" s="186">
        <f>D110+Z110+AO110</f>
        <v>0</v>
      </c>
      <c r="AV110" s="187"/>
      <c r="AW110" s="185">
        <f>E110+AB110++AP110</f>
        <v>0</v>
      </c>
      <c r="AX110" s="187"/>
      <c r="AY110" s="186">
        <f>F110+AD110+AQ110</f>
        <v>0</v>
      </c>
      <c r="AZ110" s="187"/>
      <c r="BA110" s="186">
        <f t="shared" si="453"/>
        <v>0</v>
      </c>
      <c r="BB110" s="187"/>
      <c r="BC110" s="180"/>
      <c r="BD110" s="180"/>
      <c r="BE110" s="180"/>
      <c r="BF110" s="180"/>
      <c r="BG110" s="78"/>
      <c r="BH110" s="78"/>
      <c r="BI110" s="244"/>
      <c r="BJ110" s="245"/>
      <c r="BK110" s="246"/>
      <c r="BL110" s="247"/>
      <c r="BM110" s="247"/>
      <c r="BN110" s="248"/>
      <c r="BO110" s="186">
        <f t="shared" si="454"/>
        <v>0</v>
      </c>
      <c r="BP110" s="180"/>
      <c r="BQ110" s="78"/>
      <c r="BR110" s="186">
        <f t="shared" si="455"/>
        <v>0</v>
      </c>
      <c r="BS110" s="185">
        <f t="shared" si="455"/>
        <v>0</v>
      </c>
      <c r="BT110" s="186">
        <f t="shared" si="455"/>
        <v>0</v>
      </c>
      <c r="BU110" s="186">
        <f t="shared" si="456"/>
        <v>0</v>
      </c>
      <c r="BV110" s="180"/>
      <c r="BW110" s="78"/>
      <c r="BX110" s="186">
        <f>D110+Z110+BL110</f>
        <v>0</v>
      </c>
      <c r="BY110" s="187"/>
      <c r="BZ110" s="186">
        <f>E110+O110+BM110</f>
        <v>0</v>
      </c>
      <c r="CA110" s="187"/>
      <c r="CB110" s="186">
        <f>F110+AD110+BN110</f>
        <v>0</v>
      </c>
      <c r="CC110" s="187"/>
      <c r="CD110" s="186">
        <f t="shared" si="458"/>
        <v>0</v>
      </c>
      <c r="CE110" s="187"/>
      <c r="CF110" s="180"/>
    </row>
    <row r="111" spans="1:84" s="79" customFormat="1" x14ac:dyDescent="0.35">
      <c r="A111" s="190"/>
      <c r="B111" s="201" t="s">
        <v>191</v>
      </c>
      <c r="C111" s="180"/>
      <c r="D111" s="186"/>
      <c r="E111" s="186"/>
      <c r="F111" s="186"/>
      <c r="G111" s="186">
        <f t="shared" si="444"/>
        <v>0</v>
      </c>
      <c r="H111" s="180"/>
      <c r="I111" s="207"/>
      <c r="J111" s="243"/>
      <c r="K111" s="244"/>
      <c r="L111" s="245"/>
      <c r="M111" s="246"/>
      <c r="N111" s="247"/>
      <c r="O111" s="247"/>
      <c r="P111" s="248"/>
      <c r="Q111" s="186">
        <f t="shared" si="445"/>
        <v>0</v>
      </c>
      <c r="R111" s="180"/>
      <c r="S111" s="180"/>
      <c r="T111" s="248"/>
      <c r="U111" s="248"/>
      <c r="V111" s="248"/>
      <c r="W111" s="186">
        <f t="shared" si="446"/>
        <v>0</v>
      </c>
      <c r="X111" s="180"/>
      <c r="Y111" s="179"/>
      <c r="Z111" s="248"/>
      <c r="AA111" s="187"/>
      <c r="AB111" s="248"/>
      <c r="AC111" s="187"/>
      <c r="AD111" s="248"/>
      <c r="AE111" s="187"/>
      <c r="AF111" s="186">
        <f t="shared" si="438"/>
        <v>0</v>
      </c>
      <c r="AG111" s="264"/>
      <c r="AH111" s="180"/>
      <c r="AI111" s="180"/>
      <c r="AJ111" s="180"/>
      <c r="AK111" s="179"/>
      <c r="AL111" s="233">
        <f t="shared" si="457"/>
        <v>0</v>
      </c>
      <c r="AM111" s="225">
        <f t="shared" si="447"/>
        <v>0</v>
      </c>
      <c r="AN111" s="234">
        <f t="shared" si="448"/>
        <v>0</v>
      </c>
      <c r="AO111" s="185">
        <f t="shared" si="449"/>
        <v>0</v>
      </c>
      <c r="AP111" s="185">
        <f t="shared" si="450"/>
        <v>0</v>
      </c>
      <c r="AQ111" s="186">
        <f t="shared" si="451"/>
        <v>0</v>
      </c>
      <c r="AR111" s="186">
        <f t="shared" si="452"/>
        <v>0</v>
      </c>
      <c r="AS111" s="180"/>
      <c r="AT111" s="180"/>
      <c r="AU111" s="186">
        <f>D111+Z111+AO111</f>
        <v>0</v>
      </c>
      <c r="AV111" s="187"/>
      <c r="AW111" s="185">
        <f>E111+AB111++AP111</f>
        <v>0</v>
      </c>
      <c r="AX111" s="187"/>
      <c r="AY111" s="186">
        <f>F111+AD111+AQ111</f>
        <v>0</v>
      </c>
      <c r="AZ111" s="187"/>
      <c r="BA111" s="186">
        <f t="shared" si="453"/>
        <v>0</v>
      </c>
      <c r="BB111" s="187"/>
      <c r="BC111" s="180"/>
      <c r="BD111" s="180"/>
      <c r="BE111" s="180"/>
      <c r="BF111" s="180"/>
      <c r="BG111" s="78"/>
      <c r="BH111" s="78"/>
      <c r="BI111" s="244"/>
      <c r="BJ111" s="245"/>
      <c r="BK111" s="246"/>
      <c r="BL111" s="247"/>
      <c r="BM111" s="247"/>
      <c r="BN111" s="248"/>
      <c r="BO111" s="186">
        <f t="shared" si="454"/>
        <v>0</v>
      </c>
      <c r="BP111" s="180"/>
      <c r="BQ111" s="78"/>
      <c r="BR111" s="186">
        <f t="shared" si="455"/>
        <v>0</v>
      </c>
      <c r="BS111" s="185">
        <f t="shared" si="455"/>
        <v>0</v>
      </c>
      <c r="BT111" s="186">
        <f t="shared" si="455"/>
        <v>0</v>
      </c>
      <c r="BU111" s="186">
        <f t="shared" si="456"/>
        <v>0</v>
      </c>
      <c r="BV111" s="180"/>
      <c r="BW111" s="78"/>
      <c r="BX111" s="186">
        <f>D111+Z111+BL111</f>
        <v>0</v>
      </c>
      <c r="BY111" s="187"/>
      <c r="BZ111" s="186">
        <f>E111+O111+BM111</f>
        <v>0</v>
      </c>
      <c r="CA111" s="187"/>
      <c r="CB111" s="186">
        <f>F111+AD111+BN111</f>
        <v>0</v>
      </c>
      <c r="CC111" s="187"/>
      <c r="CD111" s="186">
        <f t="shared" si="458"/>
        <v>0</v>
      </c>
      <c r="CE111" s="187"/>
      <c r="CF111" s="180"/>
    </row>
    <row r="112" spans="1:84" s="79" customFormat="1" x14ac:dyDescent="0.35">
      <c r="A112" s="190">
        <v>4.2</v>
      </c>
      <c r="B112" s="200" t="s">
        <v>169</v>
      </c>
      <c r="C112" s="179"/>
      <c r="D112" s="184">
        <v>0</v>
      </c>
      <c r="E112" s="179">
        <v>0</v>
      </c>
      <c r="F112" s="179">
        <v>0</v>
      </c>
      <c r="G112" s="179">
        <f t="shared" ref="G112" si="459">SUM(G113:G117)</f>
        <v>0</v>
      </c>
      <c r="H112" s="179"/>
      <c r="I112" s="206"/>
      <c r="J112" s="199"/>
      <c r="K112" s="232"/>
      <c r="L112" s="224"/>
      <c r="M112" s="217"/>
      <c r="N112" s="184">
        <f t="shared" ref="N112:P112" si="460">SUM(N113:N117)</f>
        <v>0</v>
      </c>
      <c r="O112" s="179">
        <f t="shared" si="460"/>
        <v>0</v>
      </c>
      <c r="P112" s="179">
        <f t="shared" si="460"/>
        <v>0</v>
      </c>
      <c r="Q112" s="179">
        <f t="shared" ref="Q112:W112" si="461">SUM(Q113:Q117)</f>
        <v>0</v>
      </c>
      <c r="R112" s="179"/>
      <c r="S112" s="179"/>
      <c r="T112" s="184">
        <f t="shared" ref="T112:V112" si="462">SUM(T113:T117)</f>
        <v>0</v>
      </c>
      <c r="U112" s="179">
        <f t="shared" si="462"/>
        <v>0</v>
      </c>
      <c r="V112" s="179">
        <f t="shared" si="462"/>
        <v>0</v>
      </c>
      <c r="W112" s="179">
        <f t="shared" si="461"/>
        <v>0</v>
      </c>
      <c r="X112" s="179"/>
      <c r="Y112" s="179"/>
      <c r="Z112" s="184">
        <f t="shared" ref="Z112" si="463">SUM(Z113:Z117)</f>
        <v>0</v>
      </c>
      <c r="AA112" s="179"/>
      <c r="AB112" s="179">
        <f t="shared" ref="AB112" si="464">SUM(AB113:AB117)</f>
        <v>0</v>
      </c>
      <c r="AC112" s="179"/>
      <c r="AD112" s="179">
        <f t="shared" ref="AD112" si="465">SUM(AD113:AD117)</f>
        <v>0</v>
      </c>
      <c r="AE112" s="179"/>
      <c r="AF112" s="179">
        <f t="shared" si="438"/>
        <v>0</v>
      </c>
      <c r="AG112" s="206"/>
      <c r="AH112" s="179"/>
      <c r="AI112" s="179"/>
      <c r="AJ112" s="179"/>
      <c r="AK112" s="179"/>
      <c r="AL112" s="232"/>
      <c r="AM112" s="224"/>
      <c r="AN112" s="217"/>
      <c r="AO112" s="184">
        <f t="shared" ref="AO112:AQ112" si="466">SUM(AO113:AO117)</f>
        <v>0</v>
      </c>
      <c r="AP112" s="179">
        <f t="shared" si="466"/>
        <v>0</v>
      </c>
      <c r="AQ112" s="179">
        <f t="shared" si="466"/>
        <v>0</v>
      </c>
      <c r="AR112" s="179">
        <f t="shared" ref="AR112" si="467">SUM(AR113:AR117)</f>
        <v>0</v>
      </c>
      <c r="AS112" s="179"/>
      <c r="AT112" s="179"/>
      <c r="AU112" s="184">
        <f>SUM(AU113:AU117)</f>
        <v>0</v>
      </c>
      <c r="AV112" s="179"/>
      <c r="AW112" s="179">
        <f>SUM(AW113:AW117)</f>
        <v>0</v>
      </c>
      <c r="AX112" s="179"/>
      <c r="AY112" s="179">
        <f>SUM(AY113:AY117)</f>
        <v>0</v>
      </c>
      <c r="AZ112" s="179"/>
      <c r="BA112" s="179">
        <f t="shared" ref="BA112" si="468">SUM(BA113:BA117)</f>
        <v>0</v>
      </c>
      <c r="BB112" s="179"/>
      <c r="BC112" s="179"/>
      <c r="BD112" s="179"/>
      <c r="BE112" s="179"/>
      <c r="BF112" s="179"/>
      <c r="BG112" s="78"/>
      <c r="BH112" s="78"/>
      <c r="BI112" s="232"/>
      <c r="BJ112" s="224"/>
      <c r="BK112" s="217"/>
      <c r="BL112" s="184">
        <f t="shared" ref="BL112:BO112" si="469">SUM(BL113:BL117)</f>
        <v>0</v>
      </c>
      <c r="BM112" s="179">
        <f t="shared" si="469"/>
        <v>0</v>
      </c>
      <c r="BN112" s="179">
        <f t="shared" si="469"/>
        <v>0</v>
      </c>
      <c r="BO112" s="179">
        <f t="shared" si="469"/>
        <v>0</v>
      </c>
      <c r="BP112" s="179"/>
      <c r="BQ112" s="78"/>
      <c r="BR112" s="184">
        <f>SUM(BR113:BR117)</f>
        <v>0</v>
      </c>
      <c r="BS112" s="179">
        <f>SUM(BS113:BS117)</f>
        <v>0</v>
      </c>
      <c r="BT112" s="179">
        <f>SUM(BT113:BT117)</f>
        <v>0</v>
      </c>
      <c r="BU112" s="179">
        <f t="shared" ref="BU112" si="470">SUM(BU113:BU117)</f>
        <v>0</v>
      </c>
      <c r="BV112" s="179"/>
      <c r="BW112" s="78"/>
      <c r="BX112" s="184">
        <f>SUM(BX113:BX117)</f>
        <v>0</v>
      </c>
      <c r="BY112" s="179"/>
      <c r="BZ112" s="179">
        <f>SUM(BZ113:BZ117)</f>
        <v>0</v>
      </c>
      <c r="CA112" s="179"/>
      <c r="CB112" s="179">
        <f>SUM(CB113:CB117)</f>
        <v>0</v>
      </c>
      <c r="CC112" s="179"/>
      <c r="CD112" s="179">
        <f t="shared" ref="CD112" si="471">SUM(CD113:CD117)</f>
        <v>0</v>
      </c>
      <c r="CE112" s="179"/>
      <c r="CF112" s="179"/>
    </row>
    <row r="113" spans="1:84" s="79" customFormat="1" x14ac:dyDescent="0.35">
      <c r="A113" s="190"/>
      <c r="B113" s="201" t="s">
        <v>191</v>
      </c>
      <c r="C113" s="180"/>
      <c r="D113" s="186"/>
      <c r="E113" s="186"/>
      <c r="F113" s="186"/>
      <c r="G113" s="186">
        <f t="shared" ref="G113:G117" si="472">SUM(D113:F113)</f>
        <v>0</v>
      </c>
      <c r="H113" s="180"/>
      <c r="I113" s="207"/>
      <c r="J113" s="243"/>
      <c r="K113" s="244"/>
      <c r="L113" s="245"/>
      <c r="M113" s="246"/>
      <c r="N113" s="247"/>
      <c r="O113" s="247"/>
      <c r="P113" s="248"/>
      <c r="Q113" s="186">
        <f t="shared" ref="Q113:Q117" si="473">SUM(N113:P113)</f>
        <v>0</v>
      </c>
      <c r="R113" s="180"/>
      <c r="S113" s="180"/>
      <c r="T113" s="248"/>
      <c r="U113" s="248"/>
      <c r="V113" s="248"/>
      <c r="W113" s="186">
        <f t="shared" ref="W113:W117" si="474">SUM(T113:V113)</f>
        <v>0</v>
      </c>
      <c r="X113" s="180"/>
      <c r="Y113" s="179"/>
      <c r="Z113" s="248"/>
      <c r="AA113" s="187"/>
      <c r="AB113" s="248"/>
      <c r="AC113" s="187"/>
      <c r="AD113" s="248"/>
      <c r="AE113" s="187"/>
      <c r="AF113" s="186">
        <f t="shared" si="438"/>
        <v>0</v>
      </c>
      <c r="AG113" s="264"/>
      <c r="AH113" s="180"/>
      <c r="AI113" s="180"/>
      <c r="AJ113" s="180"/>
      <c r="AK113" s="179"/>
      <c r="AL113" s="233">
        <f>BI113</f>
        <v>0</v>
      </c>
      <c r="AM113" s="225">
        <f t="shared" ref="AM113:AM117" si="475">BJ113</f>
        <v>0</v>
      </c>
      <c r="AN113" s="234">
        <f t="shared" ref="AN113:AN117" si="476">BK113</f>
        <v>0</v>
      </c>
      <c r="AO113" s="185">
        <f t="shared" ref="AO113:AO117" si="477">BL113</f>
        <v>0</v>
      </c>
      <c r="AP113" s="185">
        <f t="shared" ref="AP113:AP117" si="478">BM113</f>
        <v>0</v>
      </c>
      <c r="AQ113" s="186">
        <f t="shared" ref="AQ113:AQ117" si="479">BN113</f>
        <v>0</v>
      </c>
      <c r="AR113" s="186">
        <f t="shared" ref="AR113:AR117" si="480">SUM(AO113:AQ113)</f>
        <v>0</v>
      </c>
      <c r="AS113" s="180"/>
      <c r="AT113" s="180"/>
      <c r="AU113" s="186">
        <f>D113+Z113+AO113</f>
        <v>0</v>
      </c>
      <c r="AV113" s="187"/>
      <c r="AW113" s="185">
        <f>E113+AB113++AP113</f>
        <v>0</v>
      </c>
      <c r="AX113" s="187"/>
      <c r="AY113" s="186">
        <f>F113+AD113+AQ113</f>
        <v>0</v>
      </c>
      <c r="AZ113" s="187"/>
      <c r="BA113" s="186">
        <f t="shared" ref="BA113:BA117" si="481">SUM(AU113:AY113)</f>
        <v>0</v>
      </c>
      <c r="BB113" s="187"/>
      <c r="BC113" s="180"/>
      <c r="BD113" s="180"/>
      <c r="BE113" s="180"/>
      <c r="BF113" s="180"/>
      <c r="BG113" s="78"/>
      <c r="BH113" s="78"/>
      <c r="BI113" s="244"/>
      <c r="BJ113" s="245"/>
      <c r="BK113" s="246"/>
      <c r="BL113" s="247"/>
      <c r="BM113" s="247"/>
      <c r="BN113" s="248"/>
      <c r="BO113" s="186">
        <f t="shared" ref="BO113:BO117" si="482">SUM(BL113:BN113)</f>
        <v>0</v>
      </c>
      <c r="BP113" s="180"/>
      <c r="BQ113" s="78"/>
      <c r="BR113" s="186">
        <f t="shared" ref="BR113:BT117" si="483">D113+N113+BL113</f>
        <v>0</v>
      </c>
      <c r="BS113" s="185">
        <f t="shared" si="483"/>
        <v>0</v>
      </c>
      <c r="BT113" s="186">
        <f t="shared" si="483"/>
        <v>0</v>
      </c>
      <c r="BU113" s="186">
        <f t="shared" ref="BU113:BU117" si="484">SUM(BR113:BT113)</f>
        <v>0</v>
      </c>
      <c r="BV113" s="180"/>
      <c r="BW113" s="78"/>
      <c r="BX113" s="186">
        <f>D113+Z113+BL113</f>
        <v>0</v>
      </c>
      <c r="BY113" s="187"/>
      <c r="BZ113" s="186">
        <f>E113+O113+BM113</f>
        <v>0</v>
      </c>
      <c r="CA113" s="187"/>
      <c r="CB113" s="186">
        <f>F113+AD113+BN113</f>
        <v>0</v>
      </c>
      <c r="CC113" s="187"/>
      <c r="CD113" s="186">
        <f>BX113+BZ113+CB113</f>
        <v>0</v>
      </c>
      <c r="CE113" s="187"/>
      <c r="CF113" s="180"/>
    </row>
    <row r="114" spans="1:84" s="79" customFormat="1" x14ac:dyDescent="0.35">
      <c r="A114" s="190"/>
      <c r="B114" s="201" t="s">
        <v>191</v>
      </c>
      <c r="C114" s="180"/>
      <c r="D114" s="186"/>
      <c r="E114" s="186"/>
      <c r="F114" s="186"/>
      <c r="G114" s="186">
        <f t="shared" si="472"/>
        <v>0</v>
      </c>
      <c r="H114" s="180"/>
      <c r="I114" s="207"/>
      <c r="J114" s="243"/>
      <c r="K114" s="244"/>
      <c r="L114" s="245"/>
      <c r="M114" s="246"/>
      <c r="N114" s="247"/>
      <c r="O114" s="247"/>
      <c r="P114" s="248"/>
      <c r="Q114" s="186">
        <f t="shared" si="473"/>
        <v>0</v>
      </c>
      <c r="R114" s="180"/>
      <c r="S114" s="180"/>
      <c r="T114" s="248"/>
      <c r="U114" s="248"/>
      <c r="V114" s="248"/>
      <c r="W114" s="186">
        <f t="shared" si="474"/>
        <v>0</v>
      </c>
      <c r="X114" s="180"/>
      <c r="Y114" s="179"/>
      <c r="Z114" s="248"/>
      <c r="AA114" s="187"/>
      <c r="AB114" s="248"/>
      <c r="AC114" s="187"/>
      <c r="AD114" s="248"/>
      <c r="AE114" s="187"/>
      <c r="AF114" s="186">
        <f t="shared" si="438"/>
        <v>0</v>
      </c>
      <c r="AG114" s="264"/>
      <c r="AH114" s="180"/>
      <c r="AI114" s="180"/>
      <c r="AJ114" s="180"/>
      <c r="AK114" s="179"/>
      <c r="AL114" s="233">
        <f t="shared" ref="AL114:AL117" si="485">BI114</f>
        <v>0</v>
      </c>
      <c r="AM114" s="225">
        <f t="shared" si="475"/>
        <v>0</v>
      </c>
      <c r="AN114" s="234">
        <f t="shared" si="476"/>
        <v>0</v>
      </c>
      <c r="AO114" s="185">
        <f t="shared" si="477"/>
        <v>0</v>
      </c>
      <c r="AP114" s="185">
        <f t="shared" si="478"/>
        <v>0</v>
      </c>
      <c r="AQ114" s="186">
        <f t="shared" si="479"/>
        <v>0</v>
      </c>
      <c r="AR114" s="186">
        <f t="shared" si="480"/>
        <v>0</v>
      </c>
      <c r="AS114" s="180"/>
      <c r="AT114" s="180"/>
      <c r="AU114" s="186">
        <f>D114+Z114+AO114</f>
        <v>0</v>
      </c>
      <c r="AV114" s="187"/>
      <c r="AW114" s="185">
        <f>E114+AB114++AP114</f>
        <v>0</v>
      </c>
      <c r="AX114" s="187"/>
      <c r="AY114" s="186">
        <f>F114+AD114+AQ114</f>
        <v>0</v>
      </c>
      <c r="AZ114" s="187"/>
      <c r="BA114" s="186">
        <f t="shared" si="481"/>
        <v>0</v>
      </c>
      <c r="BB114" s="187"/>
      <c r="BC114" s="180"/>
      <c r="BD114" s="180"/>
      <c r="BE114" s="180"/>
      <c r="BF114" s="180"/>
      <c r="BG114" s="78"/>
      <c r="BH114" s="78"/>
      <c r="BI114" s="244"/>
      <c r="BJ114" s="245"/>
      <c r="BK114" s="246"/>
      <c r="BL114" s="247"/>
      <c r="BM114" s="247"/>
      <c r="BN114" s="248"/>
      <c r="BO114" s="186">
        <f t="shared" si="482"/>
        <v>0</v>
      </c>
      <c r="BP114" s="180"/>
      <c r="BQ114" s="78"/>
      <c r="BR114" s="186">
        <f t="shared" si="483"/>
        <v>0</v>
      </c>
      <c r="BS114" s="185">
        <f t="shared" si="483"/>
        <v>0</v>
      </c>
      <c r="BT114" s="186">
        <f t="shared" si="483"/>
        <v>0</v>
      </c>
      <c r="BU114" s="186">
        <f t="shared" si="484"/>
        <v>0</v>
      </c>
      <c r="BV114" s="180"/>
      <c r="BW114" s="78"/>
      <c r="BX114" s="186">
        <f>D114+Z114+BL114</f>
        <v>0</v>
      </c>
      <c r="BY114" s="187"/>
      <c r="BZ114" s="186">
        <f>E114+O114+BM114</f>
        <v>0</v>
      </c>
      <c r="CA114" s="187"/>
      <c r="CB114" s="186">
        <f>F114+AD114+BN114</f>
        <v>0</v>
      </c>
      <c r="CC114" s="187"/>
      <c r="CD114" s="186">
        <f t="shared" ref="CD114:CD117" si="486">BX114+BZ114+CB114</f>
        <v>0</v>
      </c>
      <c r="CE114" s="187"/>
      <c r="CF114" s="180"/>
    </row>
    <row r="115" spans="1:84" s="79" customFormat="1" x14ac:dyDescent="0.35">
      <c r="A115" s="190"/>
      <c r="B115" s="201" t="s">
        <v>191</v>
      </c>
      <c r="C115" s="180"/>
      <c r="D115" s="186"/>
      <c r="E115" s="186"/>
      <c r="F115" s="186"/>
      <c r="G115" s="186">
        <f t="shared" si="472"/>
        <v>0</v>
      </c>
      <c r="H115" s="180"/>
      <c r="I115" s="207"/>
      <c r="J115" s="243"/>
      <c r="K115" s="244"/>
      <c r="L115" s="245"/>
      <c r="M115" s="246"/>
      <c r="N115" s="247"/>
      <c r="O115" s="247"/>
      <c r="P115" s="248"/>
      <c r="Q115" s="186">
        <f t="shared" si="473"/>
        <v>0</v>
      </c>
      <c r="R115" s="180"/>
      <c r="S115" s="180"/>
      <c r="T115" s="248"/>
      <c r="U115" s="248"/>
      <c r="V115" s="248"/>
      <c r="W115" s="186">
        <f t="shared" si="474"/>
        <v>0</v>
      </c>
      <c r="X115" s="180"/>
      <c r="Y115" s="179"/>
      <c r="Z115" s="248"/>
      <c r="AA115" s="187"/>
      <c r="AB115" s="248"/>
      <c r="AC115" s="187"/>
      <c r="AD115" s="248"/>
      <c r="AE115" s="187"/>
      <c r="AF115" s="186">
        <f t="shared" si="438"/>
        <v>0</v>
      </c>
      <c r="AG115" s="264"/>
      <c r="AH115" s="180"/>
      <c r="AI115" s="180"/>
      <c r="AJ115" s="180"/>
      <c r="AK115" s="179"/>
      <c r="AL115" s="233">
        <f t="shared" si="485"/>
        <v>0</v>
      </c>
      <c r="AM115" s="225">
        <f t="shared" si="475"/>
        <v>0</v>
      </c>
      <c r="AN115" s="234">
        <f t="shared" si="476"/>
        <v>0</v>
      </c>
      <c r="AO115" s="185">
        <f t="shared" si="477"/>
        <v>0</v>
      </c>
      <c r="AP115" s="185">
        <f t="shared" si="478"/>
        <v>0</v>
      </c>
      <c r="AQ115" s="186">
        <f t="shared" si="479"/>
        <v>0</v>
      </c>
      <c r="AR115" s="186">
        <f t="shared" si="480"/>
        <v>0</v>
      </c>
      <c r="AS115" s="180"/>
      <c r="AT115" s="180"/>
      <c r="AU115" s="186">
        <f>D115+Z115+AO115</f>
        <v>0</v>
      </c>
      <c r="AV115" s="187"/>
      <c r="AW115" s="185">
        <f>E115+AB115++AP115</f>
        <v>0</v>
      </c>
      <c r="AX115" s="187"/>
      <c r="AY115" s="186">
        <f>F115+AD115+AQ115</f>
        <v>0</v>
      </c>
      <c r="AZ115" s="187"/>
      <c r="BA115" s="186">
        <f t="shared" si="481"/>
        <v>0</v>
      </c>
      <c r="BB115" s="187"/>
      <c r="BC115" s="180"/>
      <c r="BD115" s="180"/>
      <c r="BE115" s="180"/>
      <c r="BF115" s="180"/>
      <c r="BG115" s="78"/>
      <c r="BH115" s="78"/>
      <c r="BI115" s="244"/>
      <c r="BJ115" s="245"/>
      <c r="BK115" s="246"/>
      <c r="BL115" s="247"/>
      <c r="BM115" s="247"/>
      <c r="BN115" s="248"/>
      <c r="BO115" s="186">
        <f t="shared" si="482"/>
        <v>0</v>
      </c>
      <c r="BP115" s="180"/>
      <c r="BQ115" s="78"/>
      <c r="BR115" s="186">
        <f t="shared" si="483"/>
        <v>0</v>
      </c>
      <c r="BS115" s="185">
        <f t="shared" si="483"/>
        <v>0</v>
      </c>
      <c r="BT115" s="186">
        <f t="shared" si="483"/>
        <v>0</v>
      </c>
      <c r="BU115" s="186">
        <f t="shared" si="484"/>
        <v>0</v>
      </c>
      <c r="BV115" s="180"/>
      <c r="BW115" s="78"/>
      <c r="BX115" s="186">
        <f>D115+Z115+BL115</f>
        <v>0</v>
      </c>
      <c r="BY115" s="187"/>
      <c r="BZ115" s="186">
        <f>E115+O115+BM115</f>
        <v>0</v>
      </c>
      <c r="CA115" s="187"/>
      <c r="CB115" s="186">
        <f>F115+AD115+BN115</f>
        <v>0</v>
      </c>
      <c r="CC115" s="187"/>
      <c r="CD115" s="186">
        <f t="shared" si="486"/>
        <v>0</v>
      </c>
      <c r="CE115" s="187"/>
      <c r="CF115" s="180"/>
    </row>
    <row r="116" spans="1:84" s="79" customFormat="1" x14ac:dyDescent="0.35">
      <c r="A116" s="190"/>
      <c r="B116" s="201" t="s">
        <v>191</v>
      </c>
      <c r="C116" s="180"/>
      <c r="D116" s="186"/>
      <c r="E116" s="186"/>
      <c r="F116" s="186"/>
      <c r="G116" s="186">
        <f t="shared" si="472"/>
        <v>0</v>
      </c>
      <c r="H116" s="180"/>
      <c r="I116" s="207"/>
      <c r="J116" s="243"/>
      <c r="K116" s="244"/>
      <c r="L116" s="245"/>
      <c r="M116" s="246"/>
      <c r="N116" s="247"/>
      <c r="O116" s="247"/>
      <c r="P116" s="248"/>
      <c r="Q116" s="186">
        <f t="shared" si="473"/>
        <v>0</v>
      </c>
      <c r="R116" s="180"/>
      <c r="S116" s="180"/>
      <c r="T116" s="248"/>
      <c r="U116" s="248"/>
      <c r="V116" s="248"/>
      <c r="W116" s="186">
        <f t="shared" si="474"/>
        <v>0</v>
      </c>
      <c r="X116" s="180"/>
      <c r="Y116" s="179"/>
      <c r="Z116" s="248"/>
      <c r="AA116" s="187"/>
      <c r="AB116" s="248"/>
      <c r="AC116" s="187"/>
      <c r="AD116" s="248"/>
      <c r="AE116" s="187"/>
      <c r="AF116" s="186">
        <f t="shared" si="438"/>
        <v>0</v>
      </c>
      <c r="AG116" s="264"/>
      <c r="AH116" s="180"/>
      <c r="AI116" s="180"/>
      <c r="AJ116" s="180"/>
      <c r="AK116" s="179"/>
      <c r="AL116" s="233">
        <f t="shared" si="485"/>
        <v>0</v>
      </c>
      <c r="AM116" s="225">
        <f t="shared" si="475"/>
        <v>0</v>
      </c>
      <c r="AN116" s="234">
        <f t="shared" si="476"/>
        <v>0</v>
      </c>
      <c r="AO116" s="185">
        <f t="shared" si="477"/>
        <v>0</v>
      </c>
      <c r="AP116" s="185">
        <f t="shared" si="478"/>
        <v>0</v>
      </c>
      <c r="AQ116" s="186">
        <f t="shared" si="479"/>
        <v>0</v>
      </c>
      <c r="AR116" s="186">
        <f t="shared" si="480"/>
        <v>0</v>
      </c>
      <c r="AS116" s="180"/>
      <c r="AT116" s="180"/>
      <c r="AU116" s="186">
        <f>D116+Z116+AO116</f>
        <v>0</v>
      </c>
      <c r="AV116" s="187"/>
      <c r="AW116" s="185">
        <f>E116+AB116++AP116</f>
        <v>0</v>
      </c>
      <c r="AX116" s="187"/>
      <c r="AY116" s="186">
        <f>F116+AD116+AQ116</f>
        <v>0</v>
      </c>
      <c r="AZ116" s="187"/>
      <c r="BA116" s="186">
        <f t="shared" si="481"/>
        <v>0</v>
      </c>
      <c r="BB116" s="187"/>
      <c r="BC116" s="180"/>
      <c r="BD116" s="180"/>
      <c r="BE116" s="180"/>
      <c r="BF116" s="180"/>
      <c r="BG116" s="78"/>
      <c r="BH116" s="78"/>
      <c r="BI116" s="244"/>
      <c r="BJ116" s="245"/>
      <c r="BK116" s="246"/>
      <c r="BL116" s="247"/>
      <c r="BM116" s="247"/>
      <c r="BN116" s="248"/>
      <c r="BO116" s="186">
        <f t="shared" si="482"/>
        <v>0</v>
      </c>
      <c r="BP116" s="180"/>
      <c r="BQ116" s="78"/>
      <c r="BR116" s="186">
        <f t="shared" si="483"/>
        <v>0</v>
      </c>
      <c r="BS116" s="185">
        <f t="shared" si="483"/>
        <v>0</v>
      </c>
      <c r="BT116" s="186">
        <f t="shared" si="483"/>
        <v>0</v>
      </c>
      <c r="BU116" s="186">
        <f t="shared" si="484"/>
        <v>0</v>
      </c>
      <c r="BV116" s="180"/>
      <c r="BW116" s="78"/>
      <c r="BX116" s="186">
        <f>D116+Z116+BL116</f>
        <v>0</v>
      </c>
      <c r="BY116" s="187"/>
      <c r="BZ116" s="186">
        <f>E116+O116+BM116</f>
        <v>0</v>
      </c>
      <c r="CA116" s="187"/>
      <c r="CB116" s="186">
        <f>F116+AD116+BN116</f>
        <v>0</v>
      </c>
      <c r="CC116" s="187"/>
      <c r="CD116" s="186">
        <f t="shared" si="486"/>
        <v>0</v>
      </c>
      <c r="CE116" s="187"/>
      <c r="CF116" s="180"/>
    </row>
    <row r="117" spans="1:84" s="79" customFormat="1" x14ac:dyDescent="0.35">
      <c r="A117" s="190"/>
      <c r="B117" s="201" t="s">
        <v>191</v>
      </c>
      <c r="C117" s="180"/>
      <c r="D117" s="186"/>
      <c r="E117" s="186"/>
      <c r="F117" s="186"/>
      <c r="G117" s="186">
        <f t="shared" si="472"/>
        <v>0</v>
      </c>
      <c r="H117" s="180"/>
      <c r="I117" s="207"/>
      <c r="J117" s="243"/>
      <c r="K117" s="244"/>
      <c r="L117" s="245"/>
      <c r="M117" s="246"/>
      <c r="N117" s="247"/>
      <c r="O117" s="247"/>
      <c r="P117" s="248"/>
      <c r="Q117" s="186">
        <f t="shared" si="473"/>
        <v>0</v>
      </c>
      <c r="R117" s="180"/>
      <c r="S117" s="180"/>
      <c r="T117" s="248"/>
      <c r="U117" s="248"/>
      <c r="V117" s="248"/>
      <c r="W117" s="186">
        <f t="shared" si="474"/>
        <v>0</v>
      </c>
      <c r="X117" s="180"/>
      <c r="Y117" s="179"/>
      <c r="Z117" s="248"/>
      <c r="AA117" s="187"/>
      <c r="AB117" s="248"/>
      <c r="AC117" s="187"/>
      <c r="AD117" s="248"/>
      <c r="AE117" s="187"/>
      <c r="AF117" s="186">
        <f t="shared" si="438"/>
        <v>0</v>
      </c>
      <c r="AG117" s="264"/>
      <c r="AH117" s="180"/>
      <c r="AI117" s="180"/>
      <c r="AJ117" s="180"/>
      <c r="AK117" s="179"/>
      <c r="AL117" s="233">
        <f t="shared" si="485"/>
        <v>0</v>
      </c>
      <c r="AM117" s="225">
        <f t="shared" si="475"/>
        <v>0</v>
      </c>
      <c r="AN117" s="234">
        <f t="shared" si="476"/>
        <v>0</v>
      </c>
      <c r="AO117" s="185">
        <f t="shared" si="477"/>
        <v>0</v>
      </c>
      <c r="AP117" s="185">
        <f t="shared" si="478"/>
        <v>0</v>
      </c>
      <c r="AQ117" s="186">
        <f t="shared" si="479"/>
        <v>0</v>
      </c>
      <c r="AR117" s="186">
        <f t="shared" si="480"/>
        <v>0</v>
      </c>
      <c r="AS117" s="180"/>
      <c r="AT117" s="180"/>
      <c r="AU117" s="186">
        <f>D117+Z117+AO117</f>
        <v>0</v>
      </c>
      <c r="AV117" s="187"/>
      <c r="AW117" s="185">
        <f>E117+AB117++AP117</f>
        <v>0</v>
      </c>
      <c r="AX117" s="187"/>
      <c r="AY117" s="186">
        <f>F117+AD117+AQ117</f>
        <v>0</v>
      </c>
      <c r="AZ117" s="187"/>
      <c r="BA117" s="186">
        <f t="shared" si="481"/>
        <v>0</v>
      </c>
      <c r="BB117" s="187"/>
      <c r="BC117" s="180"/>
      <c r="BD117" s="180"/>
      <c r="BE117" s="180"/>
      <c r="BF117" s="180"/>
      <c r="BG117" s="78"/>
      <c r="BH117" s="78"/>
      <c r="BI117" s="244"/>
      <c r="BJ117" s="245"/>
      <c r="BK117" s="246"/>
      <c r="BL117" s="247"/>
      <c r="BM117" s="247"/>
      <c r="BN117" s="248"/>
      <c r="BO117" s="186">
        <f t="shared" si="482"/>
        <v>0</v>
      </c>
      <c r="BP117" s="180"/>
      <c r="BQ117" s="78"/>
      <c r="BR117" s="186">
        <f t="shared" si="483"/>
        <v>0</v>
      </c>
      <c r="BS117" s="185">
        <f t="shared" si="483"/>
        <v>0</v>
      </c>
      <c r="BT117" s="186">
        <f t="shared" si="483"/>
        <v>0</v>
      </c>
      <c r="BU117" s="186">
        <f t="shared" si="484"/>
        <v>0</v>
      </c>
      <c r="BV117" s="180"/>
      <c r="BW117" s="78"/>
      <c r="BX117" s="186">
        <f>D117+Z117+BL117</f>
        <v>0</v>
      </c>
      <c r="BY117" s="187"/>
      <c r="BZ117" s="186">
        <f>E117+O117+BM117</f>
        <v>0</v>
      </c>
      <c r="CA117" s="187"/>
      <c r="CB117" s="186">
        <f>F117+AD117+BN117</f>
        <v>0</v>
      </c>
      <c r="CC117" s="187"/>
      <c r="CD117" s="186">
        <f t="shared" si="486"/>
        <v>0</v>
      </c>
      <c r="CE117" s="187"/>
      <c r="CF117" s="180"/>
    </row>
    <row r="118" spans="1:84" s="79" customFormat="1" x14ac:dyDescent="0.35">
      <c r="A118" s="190">
        <v>4.3</v>
      </c>
      <c r="B118" s="200" t="s">
        <v>169</v>
      </c>
      <c r="C118" s="179"/>
      <c r="D118" s="184">
        <v>0</v>
      </c>
      <c r="E118" s="179">
        <v>0</v>
      </c>
      <c r="F118" s="179">
        <v>0</v>
      </c>
      <c r="G118" s="179">
        <f t="shared" ref="G118" si="487">SUM(G119:G123)</f>
        <v>0</v>
      </c>
      <c r="H118" s="179"/>
      <c r="I118" s="206"/>
      <c r="J118" s="199"/>
      <c r="K118" s="232"/>
      <c r="L118" s="224"/>
      <c r="M118" s="217"/>
      <c r="N118" s="184">
        <f t="shared" ref="N118:P118" si="488">SUM(N119:N123)</f>
        <v>0</v>
      </c>
      <c r="O118" s="179">
        <f t="shared" si="488"/>
        <v>0</v>
      </c>
      <c r="P118" s="179">
        <f t="shared" si="488"/>
        <v>0</v>
      </c>
      <c r="Q118" s="179">
        <f t="shared" ref="Q118:W118" si="489">SUM(Q119:Q123)</f>
        <v>0</v>
      </c>
      <c r="R118" s="179"/>
      <c r="S118" s="179"/>
      <c r="T118" s="184">
        <f t="shared" ref="T118:V118" si="490">SUM(T119:T123)</f>
        <v>0</v>
      </c>
      <c r="U118" s="179">
        <f t="shared" si="490"/>
        <v>0</v>
      </c>
      <c r="V118" s="179">
        <f t="shared" si="490"/>
        <v>0</v>
      </c>
      <c r="W118" s="179">
        <f t="shared" si="489"/>
        <v>0</v>
      </c>
      <c r="X118" s="179"/>
      <c r="Y118" s="179"/>
      <c r="Z118" s="184">
        <f t="shared" ref="Z118" si="491">SUM(Z119:Z123)</f>
        <v>0</v>
      </c>
      <c r="AA118" s="179"/>
      <c r="AB118" s="179">
        <f t="shared" ref="AB118" si="492">SUM(AB119:AB123)</f>
        <v>0</v>
      </c>
      <c r="AC118" s="179"/>
      <c r="AD118" s="179">
        <f t="shared" ref="AD118" si="493">SUM(AD119:AD123)</f>
        <v>0</v>
      </c>
      <c r="AE118" s="179"/>
      <c r="AF118" s="179">
        <f t="shared" si="438"/>
        <v>0</v>
      </c>
      <c r="AG118" s="206"/>
      <c r="AH118" s="179"/>
      <c r="AI118" s="179"/>
      <c r="AJ118" s="179"/>
      <c r="AK118" s="179"/>
      <c r="AL118" s="232"/>
      <c r="AM118" s="224"/>
      <c r="AN118" s="217"/>
      <c r="AO118" s="184">
        <f t="shared" ref="AO118:AQ118" si="494">SUM(AO119:AO123)</f>
        <v>0</v>
      </c>
      <c r="AP118" s="179">
        <f t="shared" si="494"/>
        <v>0</v>
      </c>
      <c r="AQ118" s="179">
        <f t="shared" si="494"/>
        <v>0</v>
      </c>
      <c r="AR118" s="179">
        <f t="shared" ref="AR118" si="495">SUM(AR119:AR123)</f>
        <v>0</v>
      </c>
      <c r="AS118" s="179"/>
      <c r="AT118" s="179"/>
      <c r="AU118" s="184">
        <f>SUM(AU119:AU123)</f>
        <v>0</v>
      </c>
      <c r="AV118" s="179"/>
      <c r="AW118" s="179">
        <f>SUM(AW119:AW123)</f>
        <v>0</v>
      </c>
      <c r="AX118" s="179"/>
      <c r="AY118" s="179">
        <f>SUM(AY119:AY123)</f>
        <v>0</v>
      </c>
      <c r="AZ118" s="179"/>
      <c r="BA118" s="179">
        <f t="shared" ref="BA118" si="496">SUM(BA119:BA123)</f>
        <v>0</v>
      </c>
      <c r="BB118" s="179"/>
      <c r="BC118" s="179"/>
      <c r="BD118" s="179"/>
      <c r="BE118" s="179"/>
      <c r="BF118" s="179"/>
      <c r="BG118" s="78"/>
      <c r="BH118" s="78"/>
      <c r="BI118" s="232"/>
      <c r="BJ118" s="224"/>
      <c r="BK118" s="217"/>
      <c r="BL118" s="184">
        <f t="shared" ref="BL118:BO118" si="497">SUM(BL119:BL123)</f>
        <v>0</v>
      </c>
      <c r="BM118" s="179">
        <f t="shared" si="497"/>
        <v>0</v>
      </c>
      <c r="BN118" s="179">
        <f t="shared" si="497"/>
        <v>0</v>
      </c>
      <c r="BO118" s="179">
        <f t="shared" si="497"/>
        <v>0</v>
      </c>
      <c r="BP118" s="179"/>
      <c r="BQ118" s="78"/>
      <c r="BR118" s="184">
        <f>SUM(BR119:BR123)</f>
        <v>0</v>
      </c>
      <c r="BS118" s="179">
        <f>SUM(BS119:BS123)</f>
        <v>0</v>
      </c>
      <c r="BT118" s="179">
        <f>SUM(BT119:BT123)</f>
        <v>0</v>
      </c>
      <c r="BU118" s="179">
        <f t="shared" ref="BU118" si="498">SUM(BU119:BU123)</f>
        <v>0</v>
      </c>
      <c r="BV118" s="179"/>
      <c r="BW118" s="78"/>
      <c r="BX118" s="184">
        <f>SUM(BX119:BX123)</f>
        <v>0</v>
      </c>
      <c r="BY118" s="179"/>
      <c r="BZ118" s="179">
        <f>SUM(BZ119:BZ123)</f>
        <v>0</v>
      </c>
      <c r="CA118" s="179"/>
      <c r="CB118" s="179">
        <f>SUM(CB119:CB123)</f>
        <v>0</v>
      </c>
      <c r="CC118" s="179"/>
      <c r="CD118" s="179">
        <f t="shared" ref="CD118" si="499">SUM(CD119:CD123)</f>
        <v>0</v>
      </c>
      <c r="CE118" s="179"/>
      <c r="CF118" s="179"/>
    </row>
    <row r="119" spans="1:84" x14ac:dyDescent="0.35">
      <c r="B119" s="201" t="s">
        <v>191</v>
      </c>
      <c r="C119" s="180"/>
      <c r="D119" s="186"/>
      <c r="E119" s="186"/>
      <c r="F119" s="186"/>
      <c r="G119" s="186">
        <f t="shared" ref="G119:G123" si="500">SUM(D119:F119)</f>
        <v>0</v>
      </c>
      <c r="H119" s="180"/>
      <c r="I119" s="207"/>
      <c r="J119" s="243"/>
      <c r="K119" s="244"/>
      <c r="L119" s="245"/>
      <c r="M119" s="246"/>
      <c r="N119" s="247"/>
      <c r="O119" s="247"/>
      <c r="P119" s="248"/>
      <c r="Q119" s="186">
        <f t="shared" ref="Q119:Q123" si="501">SUM(N119:P119)</f>
        <v>0</v>
      </c>
      <c r="R119" s="180"/>
      <c r="S119" s="180"/>
      <c r="T119" s="248"/>
      <c r="U119" s="248"/>
      <c r="V119" s="248"/>
      <c r="W119" s="186">
        <f t="shared" ref="W119:W123" si="502">SUM(T119:V119)</f>
        <v>0</v>
      </c>
      <c r="X119" s="180"/>
      <c r="Y119" s="179"/>
      <c r="Z119" s="248"/>
      <c r="AA119" s="187"/>
      <c r="AB119" s="248"/>
      <c r="AC119" s="187"/>
      <c r="AD119" s="248"/>
      <c r="AE119" s="187"/>
      <c r="AF119" s="186">
        <f t="shared" si="438"/>
        <v>0</v>
      </c>
      <c r="AG119" s="264"/>
      <c r="AH119" s="180"/>
      <c r="AI119" s="180"/>
      <c r="AJ119" s="180"/>
      <c r="AK119" s="179"/>
      <c r="AL119" s="233">
        <f>BI119</f>
        <v>0</v>
      </c>
      <c r="AM119" s="225">
        <f t="shared" ref="AM119:AM123" si="503">BJ119</f>
        <v>0</v>
      </c>
      <c r="AN119" s="234">
        <f t="shared" ref="AN119:AN123" si="504">BK119</f>
        <v>0</v>
      </c>
      <c r="AO119" s="185">
        <f t="shared" ref="AO119:AO123" si="505">BL119</f>
        <v>0</v>
      </c>
      <c r="AP119" s="185">
        <f t="shared" ref="AP119:AP123" si="506">BM119</f>
        <v>0</v>
      </c>
      <c r="AQ119" s="186">
        <f t="shared" ref="AQ119:AQ123" si="507">BN119</f>
        <v>0</v>
      </c>
      <c r="AR119" s="186">
        <f t="shared" ref="AR119:AR123" si="508">SUM(AO119:AQ119)</f>
        <v>0</v>
      </c>
      <c r="AS119" s="180"/>
      <c r="AT119" s="180"/>
      <c r="AU119" s="186">
        <f>D119+Z119+AO119</f>
        <v>0</v>
      </c>
      <c r="AV119" s="187"/>
      <c r="AW119" s="185">
        <f>E119+AB119++AP119</f>
        <v>0</v>
      </c>
      <c r="AX119" s="187"/>
      <c r="AY119" s="186">
        <f>F119+AD119+AQ119</f>
        <v>0</v>
      </c>
      <c r="AZ119" s="187"/>
      <c r="BA119" s="186">
        <f t="shared" ref="BA119:BA123" si="509">SUM(AU119:AY119)</f>
        <v>0</v>
      </c>
      <c r="BB119" s="187"/>
      <c r="BC119" s="180"/>
      <c r="BD119" s="180"/>
      <c r="BE119" s="180"/>
      <c r="BF119" s="180"/>
      <c r="BI119" s="244"/>
      <c r="BJ119" s="245"/>
      <c r="BK119" s="246"/>
      <c r="BL119" s="247"/>
      <c r="BM119" s="247"/>
      <c r="BN119" s="248"/>
      <c r="BO119" s="186">
        <f t="shared" ref="BO119:BO123" si="510">SUM(BL119:BN119)</f>
        <v>0</v>
      </c>
      <c r="BP119" s="180"/>
      <c r="BR119" s="186">
        <f t="shared" ref="BR119:BT123" si="511">D119+N119+BL119</f>
        <v>0</v>
      </c>
      <c r="BS119" s="185">
        <f t="shared" si="511"/>
        <v>0</v>
      </c>
      <c r="BT119" s="186">
        <f t="shared" si="511"/>
        <v>0</v>
      </c>
      <c r="BU119" s="186">
        <f t="shared" ref="BU119:BU123" si="512">SUM(BR119:BT119)</f>
        <v>0</v>
      </c>
      <c r="BV119" s="180"/>
      <c r="BX119" s="186">
        <f>D119+Z119+BL119</f>
        <v>0</v>
      </c>
      <c r="BY119" s="187"/>
      <c r="BZ119" s="186">
        <f>E119+O119+BM119</f>
        <v>0</v>
      </c>
      <c r="CA119" s="187"/>
      <c r="CB119" s="186">
        <f>F119+AD119+BN119</f>
        <v>0</v>
      </c>
      <c r="CC119" s="187"/>
      <c r="CD119" s="186">
        <f>BX119+BZ119+CB119</f>
        <v>0</v>
      </c>
      <c r="CE119" s="187"/>
      <c r="CF119" s="180"/>
    </row>
    <row r="120" spans="1:84" x14ac:dyDescent="0.35">
      <c r="B120" s="201" t="s">
        <v>191</v>
      </c>
      <c r="C120" s="180"/>
      <c r="D120" s="186"/>
      <c r="E120" s="186"/>
      <c r="F120" s="186"/>
      <c r="G120" s="186">
        <f t="shared" si="500"/>
        <v>0</v>
      </c>
      <c r="H120" s="180"/>
      <c r="I120" s="207"/>
      <c r="J120" s="243"/>
      <c r="K120" s="244"/>
      <c r="L120" s="245"/>
      <c r="M120" s="246"/>
      <c r="N120" s="247"/>
      <c r="O120" s="247"/>
      <c r="P120" s="248"/>
      <c r="Q120" s="186">
        <f t="shared" si="501"/>
        <v>0</v>
      </c>
      <c r="R120" s="180"/>
      <c r="S120" s="180"/>
      <c r="T120" s="248"/>
      <c r="U120" s="248"/>
      <c r="V120" s="248"/>
      <c r="W120" s="186">
        <f t="shared" si="502"/>
        <v>0</v>
      </c>
      <c r="X120" s="180"/>
      <c r="Y120" s="179"/>
      <c r="Z120" s="248"/>
      <c r="AA120" s="187"/>
      <c r="AB120" s="248"/>
      <c r="AC120" s="187"/>
      <c r="AD120" s="248"/>
      <c r="AE120" s="187"/>
      <c r="AF120" s="186">
        <f t="shared" si="438"/>
        <v>0</v>
      </c>
      <c r="AG120" s="264"/>
      <c r="AH120" s="180"/>
      <c r="AI120" s="180"/>
      <c r="AJ120" s="180"/>
      <c r="AK120" s="179"/>
      <c r="AL120" s="233">
        <f t="shared" ref="AL120:AL123" si="513">BI120</f>
        <v>0</v>
      </c>
      <c r="AM120" s="225">
        <f t="shared" si="503"/>
        <v>0</v>
      </c>
      <c r="AN120" s="234">
        <f t="shared" si="504"/>
        <v>0</v>
      </c>
      <c r="AO120" s="185">
        <f t="shared" si="505"/>
        <v>0</v>
      </c>
      <c r="AP120" s="185">
        <f t="shared" si="506"/>
        <v>0</v>
      </c>
      <c r="AQ120" s="186">
        <f t="shared" si="507"/>
        <v>0</v>
      </c>
      <c r="AR120" s="186">
        <f t="shared" si="508"/>
        <v>0</v>
      </c>
      <c r="AS120" s="180"/>
      <c r="AT120" s="180"/>
      <c r="AU120" s="186">
        <f>D120+Z120+AO120</f>
        <v>0</v>
      </c>
      <c r="AV120" s="187"/>
      <c r="AW120" s="185">
        <f>E120+AB120++AP120</f>
        <v>0</v>
      </c>
      <c r="AX120" s="187"/>
      <c r="AY120" s="186">
        <f>F120+AD120+AQ120</f>
        <v>0</v>
      </c>
      <c r="AZ120" s="187"/>
      <c r="BA120" s="186">
        <f t="shared" si="509"/>
        <v>0</v>
      </c>
      <c r="BB120" s="187"/>
      <c r="BC120" s="180"/>
      <c r="BD120" s="180"/>
      <c r="BE120" s="180"/>
      <c r="BF120" s="180"/>
      <c r="BI120" s="244"/>
      <c r="BJ120" s="245"/>
      <c r="BK120" s="246"/>
      <c r="BL120" s="247"/>
      <c r="BM120" s="247"/>
      <c r="BN120" s="248"/>
      <c r="BO120" s="186">
        <f t="shared" si="510"/>
        <v>0</v>
      </c>
      <c r="BP120" s="180"/>
      <c r="BR120" s="186">
        <f t="shared" si="511"/>
        <v>0</v>
      </c>
      <c r="BS120" s="185">
        <f t="shared" si="511"/>
        <v>0</v>
      </c>
      <c r="BT120" s="186">
        <f t="shared" si="511"/>
        <v>0</v>
      </c>
      <c r="BU120" s="186">
        <f t="shared" si="512"/>
        <v>0</v>
      </c>
      <c r="BV120" s="180"/>
      <c r="BX120" s="186">
        <f>D120+Z120+BL120</f>
        <v>0</v>
      </c>
      <c r="BY120" s="187"/>
      <c r="BZ120" s="186">
        <f>E120+O120+BM120</f>
        <v>0</v>
      </c>
      <c r="CA120" s="187"/>
      <c r="CB120" s="186">
        <f>F120+AD120+BN120</f>
        <v>0</v>
      </c>
      <c r="CC120" s="187"/>
      <c r="CD120" s="186">
        <f t="shared" ref="CD120:CD123" si="514">BX120+BZ120+CB120</f>
        <v>0</v>
      </c>
      <c r="CE120" s="187"/>
      <c r="CF120" s="180"/>
    </row>
    <row r="121" spans="1:84" x14ac:dyDescent="0.35">
      <c r="B121" s="201" t="s">
        <v>191</v>
      </c>
      <c r="C121" s="180"/>
      <c r="D121" s="186"/>
      <c r="E121" s="186"/>
      <c r="F121" s="186"/>
      <c r="G121" s="186">
        <f t="shared" si="500"/>
        <v>0</v>
      </c>
      <c r="H121" s="180"/>
      <c r="I121" s="207"/>
      <c r="J121" s="243"/>
      <c r="K121" s="244"/>
      <c r="L121" s="245"/>
      <c r="M121" s="246"/>
      <c r="N121" s="247"/>
      <c r="O121" s="247"/>
      <c r="P121" s="248"/>
      <c r="Q121" s="186">
        <f t="shared" si="501"/>
        <v>0</v>
      </c>
      <c r="R121" s="180"/>
      <c r="S121" s="180"/>
      <c r="T121" s="248"/>
      <c r="U121" s="248"/>
      <c r="V121" s="248"/>
      <c r="W121" s="186">
        <f t="shared" si="502"/>
        <v>0</v>
      </c>
      <c r="X121" s="180"/>
      <c r="Y121" s="179"/>
      <c r="Z121" s="248"/>
      <c r="AA121" s="187"/>
      <c r="AB121" s="248"/>
      <c r="AC121" s="187"/>
      <c r="AD121" s="248"/>
      <c r="AE121" s="187"/>
      <c r="AF121" s="186">
        <f t="shared" si="438"/>
        <v>0</v>
      </c>
      <c r="AG121" s="264"/>
      <c r="AH121" s="180"/>
      <c r="AI121" s="180"/>
      <c r="AJ121" s="180"/>
      <c r="AK121" s="179"/>
      <c r="AL121" s="233">
        <f t="shared" si="513"/>
        <v>0</v>
      </c>
      <c r="AM121" s="225">
        <f t="shared" si="503"/>
        <v>0</v>
      </c>
      <c r="AN121" s="234">
        <f t="shared" si="504"/>
        <v>0</v>
      </c>
      <c r="AO121" s="185">
        <f t="shared" si="505"/>
        <v>0</v>
      </c>
      <c r="AP121" s="185">
        <f t="shared" si="506"/>
        <v>0</v>
      </c>
      <c r="AQ121" s="186">
        <f t="shared" si="507"/>
        <v>0</v>
      </c>
      <c r="AR121" s="186">
        <f t="shared" si="508"/>
        <v>0</v>
      </c>
      <c r="AS121" s="180"/>
      <c r="AT121" s="180"/>
      <c r="AU121" s="186">
        <f>D121+Z121+AO121</f>
        <v>0</v>
      </c>
      <c r="AV121" s="187"/>
      <c r="AW121" s="185">
        <f>E121+AB121++AP121</f>
        <v>0</v>
      </c>
      <c r="AX121" s="187"/>
      <c r="AY121" s="186">
        <f>F121+AD121+AQ121</f>
        <v>0</v>
      </c>
      <c r="AZ121" s="187"/>
      <c r="BA121" s="186">
        <f t="shared" si="509"/>
        <v>0</v>
      </c>
      <c r="BB121" s="187"/>
      <c r="BC121" s="180"/>
      <c r="BD121" s="180"/>
      <c r="BE121" s="180"/>
      <c r="BF121" s="180"/>
      <c r="BI121" s="244"/>
      <c r="BJ121" s="245"/>
      <c r="BK121" s="246"/>
      <c r="BL121" s="247"/>
      <c r="BM121" s="247"/>
      <c r="BN121" s="248"/>
      <c r="BO121" s="186">
        <f t="shared" si="510"/>
        <v>0</v>
      </c>
      <c r="BP121" s="180"/>
      <c r="BR121" s="186">
        <f t="shared" si="511"/>
        <v>0</v>
      </c>
      <c r="BS121" s="185">
        <f t="shared" si="511"/>
        <v>0</v>
      </c>
      <c r="BT121" s="186">
        <f t="shared" si="511"/>
        <v>0</v>
      </c>
      <c r="BU121" s="186">
        <f t="shared" si="512"/>
        <v>0</v>
      </c>
      <c r="BV121" s="180"/>
      <c r="BX121" s="186">
        <f>D121+Z121+BL121</f>
        <v>0</v>
      </c>
      <c r="BY121" s="187"/>
      <c r="BZ121" s="186">
        <f>E121+O121+BM121</f>
        <v>0</v>
      </c>
      <c r="CA121" s="187"/>
      <c r="CB121" s="186">
        <f>F121+AD121+BN121</f>
        <v>0</v>
      </c>
      <c r="CC121" s="187"/>
      <c r="CD121" s="186">
        <f t="shared" si="514"/>
        <v>0</v>
      </c>
      <c r="CE121" s="187"/>
      <c r="CF121" s="180"/>
    </row>
    <row r="122" spans="1:84" x14ac:dyDescent="0.35">
      <c r="B122" s="201" t="s">
        <v>191</v>
      </c>
      <c r="C122" s="180"/>
      <c r="D122" s="186"/>
      <c r="E122" s="186"/>
      <c r="F122" s="186"/>
      <c r="G122" s="186">
        <f t="shared" si="500"/>
        <v>0</v>
      </c>
      <c r="H122" s="180"/>
      <c r="I122" s="207"/>
      <c r="J122" s="243"/>
      <c r="K122" s="244"/>
      <c r="L122" s="245"/>
      <c r="M122" s="246"/>
      <c r="N122" s="247"/>
      <c r="O122" s="247"/>
      <c r="P122" s="248"/>
      <c r="Q122" s="186">
        <f t="shared" si="501"/>
        <v>0</v>
      </c>
      <c r="R122" s="180"/>
      <c r="S122" s="180"/>
      <c r="T122" s="248"/>
      <c r="U122" s="248"/>
      <c r="V122" s="248"/>
      <c r="W122" s="186">
        <f t="shared" si="502"/>
        <v>0</v>
      </c>
      <c r="X122" s="180"/>
      <c r="Y122" s="179"/>
      <c r="Z122" s="248"/>
      <c r="AA122" s="187"/>
      <c r="AB122" s="248"/>
      <c r="AC122" s="187"/>
      <c r="AD122" s="248"/>
      <c r="AE122" s="187"/>
      <c r="AF122" s="186">
        <f t="shared" si="438"/>
        <v>0</v>
      </c>
      <c r="AG122" s="264"/>
      <c r="AH122" s="180"/>
      <c r="AI122" s="180"/>
      <c r="AJ122" s="180"/>
      <c r="AK122" s="179"/>
      <c r="AL122" s="233">
        <f t="shared" si="513"/>
        <v>0</v>
      </c>
      <c r="AM122" s="225">
        <f t="shared" si="503"/>
        <v>0</v>
      </c>
      <c r="AN122" s="234">
        <f t="shared" si="504"/>
        <v>0</v>
      </c>
      <c r="AO122" s="185">
        <f t="shared" si="505"/>
        <v>0</v>
      </c>
      <c r="AP122" s="185">
        <f t="shared" si="506"/>
        <v>0</v>
      </c>
      <c r="AQ122" s="186">
        <f t="shared" si="507"/>
        <v>0</v>
      </c>
      <c r="AR122" s="186">
        <f t="shared" si="508"/>
        <v>0</v>
      </c>
      <c r="AS122" s="180"/>
      <c r="AT122" s="180"/>
      <c r="AU122" s="186">
        <f>D122+Z122+AO122</f>
        <v>0</v>
      </c>
      <c r="AV122" s="187"/>
      <c r="AW122" s="185">
        <f>E122+AB122++AP122</f>
        <v>0</v>
      </c>
      <c r="AX122" s="187"/>
      <c r="AY122" s="186">
        <f>F122+AD122+AQ122</f>
        <v>0</v>
      </c>
      <c r="AZ122" s="187"/>
      <c r="BA122" s="186">
        <f t="shared" si="509"/>
        <v>0</v>
      </c>
      <c r="BB122" s="187"/>
      <c r="BC122" s="180"/>
      <c r="BD122" s="180"/>
      <c r="BE122" s="180"/>
      <c r="BF122" s="180"/>
      <c r="BI122" s="244"/>
      <c r="BJ122" s="245"/>
      <c r="BK122" s="246"/>
      <c r="BL122" s="247"/>
      <c r="BM122" s="247"/>
      <c r="BN122" s="248"/>
      <c r="BO122" s="186">
        <f t="shared" si="510"/>
        <v>0</v>
      </c>
      <c r="BP122" s="180"/>
      <c r="BR122" s="186">
        <f t="shared" si="511"/>
        <v>0</v>
      </c>
      <c r="BS122" s="185">
        <f t="shared" si="511"/>
        <v>0</v>
      </c>
      <c r="BT122" s="186">
        <f t="shared" si="511"/>
        <v>0</v>
      </c>
      <c r="BU122" s="186">
        <f t="shared" si="512"/>
        <v>0</v>
      </c>
      <c r="BV122" s="180"/>
      <c r="BX122" s="186">
        <f>D122+Z122+BL122</f>
        <v>0</v>
      </c>
      <c r="BY122" s="187"/>
      <c r="BZ122" s="186">
        <f>E122+O122+BM122</f>
        <v>0</v>
      </c>
      <c r="CA122" s="187"/>
      <c r="CB122" s="186">
        <f>F122+AD122+BN122</f>
        <v>0</v>
      </c>
      <c r="CC122" s="187"/>
      <c r="CD122" s="186">
        <f t="shared" si="514"/>
        <v>0</v>
      </c>
      <c r="CE122" s="187"/>
      <c r="CF122" s="180"/>
    </row>
    <row r="123" spans="1:84" x14ac:dyDescent="0.35">
      <c r="B123" s="201" t="s">
        <v>191</v>
      </c>
      <c r="C123" s="180"/>
      <c r="D123" s="186"/>
      <c r="E123" s="186"/>
      <c r="F123" s="186"/>
      <c r="G123" s="186">
        <f t="shared" si="500"/>
        <v>0</v>
      </c>
      <c r="H123" s="180"/>
      <c r="I123" s="207"/>
      <c r="J123" s="243"/>
      <c r="K123" s="244"/>
      <c r="L123" s="245"/>
      <c r="M123" s="246"/>
      <c r="N123" s="247"/>
      <c r="O123" s="247"/>
      <c r="P123" s="248"/>
      <c r="Q123" s="186">
        <f t="shared" si="501"/>
        <v>0</v>
      </c>
      <c r="R123" s="180"/>
      <c r="S123" s="180"/>
      <c r="T123" s="248"/>
      <c r="U123" s="248"/>
      <c r="V123" s="248"/>
      <c r="W123" s="186">
        <f t="shared" si="502"/>
        <v>0</v>
      </c>
      <c r="X123" s="180"/>
      <c r="Y123" s="179"/>
      <c r="Z123" s="248"/>
      <c r="AA123" s="187"/>
      <c r="AB123" s="248"/>
      <c r="AC123" s="187"/>
      <c r="AD123" s="248"/>
      <c r="AE123" s="187"/>
      <c r="AF123" s="186">
        <f t="shared" si="438"/>
        <v>0</v>
      </c>
      <c r="AG123" s="264"/>
      <c r="AH123" s="180"/>
      <c r="AI123" s="180"/>
      <c r="AJ123" s="180"/>
      <c r="AK123" s="179"/>
      <c r="AL123" s="233">
        <f t="shared" si="513"/>
        <v>0</v>
      </c>
      <c r="AM123" s="225">
        <f t="shared" si="503"/>
        <v>0</v>
      </c>
      <c r="AN123" s="234">
        <f t="shared" si="504"/>
        <v>0</v>
      </c>
      <c r="AO123" s="185">
        <f t="shared" si="505"/>
        <v>0</v>
      </c>
      <c r="AP123" s="185">
        <f t="shared" si="506"/>
        <v>0</v>
      </c>
      <c r="AQ123" s="186">
        <f t="shared" si="507"/>
        <v>0</v>
      </c>
      <c r="AR123" s="186">
        <f t="shared" si="508"/>
        <v>0</v>
      </c>
      <c r="AS123" s="180"/>
      <c r="AT123" s="180"/>
      <c r="AU123" s="186">
        <f>D123+Z123+AO123</f>
        <v>0</v>
      </c>
      <c r="AV123" s="187"/>
      <c r="AW123" s="185">
        <f>E123+AB123++AP123</f>
        <v>0</v>
      </c>
      <c r="AX123" s="187"/>
      <c r="AY123" s="186">
        <f>F123+AD123+AQ123</f>
        <v>0</v>
      </c>
      <c r="AZ123" s="187"/>
      <c r="BA123" s="186">
        <f t="shared" si="509"/>
        <v>0</v>
      </c>
      <c r="BB123" s="187"/>
      <c r="BC123" s="180"/>
      <c r="BD123" s="180"/>
      <c r="BE123" s="180"/>
      <c r="BF123" s="180"/>
      <c r="BI123" s="244"/>
      <c r="BJ123" s="245"/>
      <c r="BK123" s="246"/>
      <c r="BL123" s="247"/>
      <c r="BM123" s="247"/>
      <c r="BN123" s="248"/>
      <c r="BO123" s="186">
        <f t="shared" si="510"/>
        <v>0</v>
      </c>
      <c r="BP123" s="180"/>
      <c r="BR123" s="186">
        <f t="shared" si="511"/>
        <v>0</v>
      </c>
      <c r="BS123" s="185">
        <f t="shared" si="511"/>
        <v>0</v>
      </c>
      <c r="BT123" s="186">
        <f t="shared" si="511"/>
        <v>0</v>
      </c>
      <c r="BU123" s="186">
        <f t="shared" si="512"/>
        <v>0</v>
      </c>
      <c r="BV123" s="180"/>
      <c r="BX123" s="186">
        <f>D123+Z123+BL123</f>
        <v>0</v>
      </c>
      <c r="BY123" s="187"/>
      <c r="BZ123" s="186">
        <f>E123+O123+BM123</f>
        <v>0</v>
      </c>
      <c r="CA123" s="187"/>
      <c r="CB123" s="186">
        <f>F123+AD123+BN123</f>
        <v>0</v>
      </c>
      <c r="CC123" s="187"/>
      <c r="CD123" s="186">
        <f t="shared" si="514"/>
        <v>0</v>
      </c>
      <c r="CE123" s="187"/>
      <c r="CF123" s="180"/>
    </row>
    <row r="124" spans="1:84" s="79" customFormat="1" x14ac:dyDescent="0.35">
      <c r="A124" s="190">
        <v>4.4000000000000004</v>
      </c>
      <c r="B124" s="200" t="s">
        <v>169</v>
      </c>
      <c r="C124" s="179"/>
      <c r="D124" s="184">
        <v>0</v>
      </c>
      <c r="E124" s="179">
        <v>0</v>
      </c>
      <c r="F124" s="179">
        <v>0</v>
      </c>
      <c r="G124" s="179">
        <f t="shared" ref="G124" si="515">SUM(G125:G129)</f>
        <v>0</v>
      </c>
      <c r="H124" s="179"/>
      <c r="I124" s="206"/>
      <c r="J124" s="199"/>
      <c r="K124" s="232"/>
      <c r="L124" s="224"/>
      <c r="M124" s="217"/>
      <c r="N124" s="184">
        <f t="shared" ref="N124:P124" si="516">SUM(N125:N129)</f>
        <v>0</v>
      </c>
      <c r="O124" s="179">
        <f t="shared" si="516"/>
        <v>0</v>
      </c>
      <c r="P124" s="179">
        <f t="shared" si="516"/>
        <v>0</v>
      </c>
      <c r="Q124" s="179">
        <f t="shared" ref="Q124:W124" si="517">SUM(Q125:Q129)</f>
        <v>0</v>
      </c>
      <c r="R124" s="179"/>
      <c r="S124" s="179"/>
      <c r="T124" s="184">
        <f t="shared" ref="T124:V124" si="518">SUM(T125:T129)</f>
        <v>0</v>
      </c>
      <c r="U124" s="179">
        <f t="shared" si="518"/>
        <v>0</v>
      </c>
      <c r="V124" s="179">
        <f t="shared" si="518"/>
        <v>0</v>
      </c>
      <c r="W124" s="179">
        <f t="shared" si="517"/>
        <v>0</v>
      </c>
      <c r="X124" s="179"/>
      <c r="Y124" s="179"/>
      <c r="Z124" s="184">
        <f t="shared" ref="Z124" si="519">SUM(Z125:Z129)</f>
        <v>0</v>
      </c>
      <c r="AA124" s="179"/>
      <c r="AB124" s="179">
        <f t="shared" ref="AB124" si="520">SUM(AB125:AB129)</f>
        <v>0</v>
      </c>
      <c r="AC124" s="179"/>
      <c r="AD124" s="179">
        <f t="shared" ref="AD124" si="521">SUM(AD125:AD129)</f>
        <v>0</v>
      </c>
      <c r="AE124" s="179"/>
      <c r="AF124" s="179">
        <f t="shared" si="438"/>
        <v>0</v>
      </c>
      <c r="AG124" s="206"/>
      <c r="AH124" s="179"/>
      <c r="AI124" s="179"/>
      <c r="AJ124" s="179"/>
      <c r="AK124" s="179"/>
      <c r="AL124" s="232"/>
      <c r="AM124" s="224"/>
      <c r="AN124" s="217"/>
      <c r="AO124" s="184">
        <f t="shared" ref="AO124:AQ124" si="522">SUM(AO125:AO129)</f>
        <v>0</v>
      </c>
      <c r="AP124" s="179">
        <f t="shared" si="522"/>
        <v>0</v>
      </c>
      <c r="AQ124" s="179">
        <f t="shared" si="522"/>
        <v>0</v>
      </c>
      <c r="AR124" s="179">
        <f t="shared" ref="AR124" si="523">SUM(AR125:AR129)</f>
        <v>0</v>
      </c>
      <c r="AS124" s="179"/>
      <c r="AT124" s="179"/>
      <c r="AU124" s="184">
        <f>SUM(AU125:AU129)</f>
        <v>0</v>
      </c>
      <c r="AV124" s="179"/>
      <c r="AW124" s="179">
        <f>SUM(AW125:AW129)</f>
        <v>0</v>
      </c>
      <c r="AX124" s="179"/>
      <c r="AY124" s="179">
        <f>SUM(AY125:AY129)</f>
        <v>0</v>
      </c>
      <c r="AZ124" s="179"/>
      <c r="BA124" s="179">
        <f t="shared" ref="BA124" si="524">SUM(BA125:BA129)</f>
        <v>0</v>
      </c>
      <c r="BB124" s="179"/>
      <c r="BC124" s="179"/>
      <c r="BD124" s="179"/>
      <c r="BE124" s="179"/>
      <c r="BF124" s="179"/>
      <c r="BG124" s="78"/>
      <c r="BH124" s="78"/>
      <c r="BI124" s="232"/>
      <c r="BJ124" s="224"/>
      <c r="BK124" s="217"/>
      <c r="BL124" s="184">
        <f t="shared" ref="BL124:BN124" si="525">SUM(BL125:BL129)</f>
        <v>0</v>
      </c>
      <c r="BM124" s="179">
        <f t="shared" si="525"/>
        <v>0</v>
      </c>
      <c r="BN124" s="179">
        <f t="shared" si="525"/>
        <v>0</v>
      </c>
      <c r="BO124" s="179">
        <f t="shared" ref="BO124" si="526">SUM(BO125:BO129)</f>
        <v>0</v>
      </c>
      <c r="BP124" s="179"/>
      <c r="BQ124" s="78"/>
      <c r="BR124" s="184">
        <f>SUM(BR125:BR129)</f>
        <v>0</v>
      </c>
      <c r="BS124" s="179">
        <f>SUM(BS125:BS129)</f>
        <v>0</v>
      </c>
      <c r="BT124" s="179">
        <f>SUM(BT125:BT129)</f>
        <v>0</v>
      </c>
      <c r="BU124" s="179">
        <f t="shared" ref="BU124" si="527">SUM(BU125:BU129)</f>
        <v>0</v>
      </c>
      <c r="BV124" s="179"/>
      <c r="BW124" s="78"/>
      <c r="BX124" s="184">
        <f>SUM(BX125:BX129)</f>
        <v>0</v>
      </c>
      <c r="BY124" s="179"/>
      <c r="BZ124" s="179">
        <f>SUM(BZ125:BZ129)</f>
        <v>0</v>
      </c>
      <c r="CA124" s="179"/>
      <c r="CB124" s="179">
        <f>SUM(CB125:CB129)</f>
        <v>0</v>
      </c>
      <c r="CC124" s="179"/>
      <c r="CD124" s="179">
        <f t="shared" ref="CD124" si="528">SUM(CD125:CD129)</f>
        <v>0</v>
      </c>
      <c r="CE124" s="179"/>
      <c r="CF124" s="179"/>
    </row>
    <row r="125" spans="1:84" x14ac:dyDescent="0.35">
      <c r="B125" s="201" t="s">
        <v>191</v>
      </c>
      <c r="C125" s="180"/>
      <c r="D125" s="186"/>
      <c r="E125" s="186"/>
      <c r="F125" s="186"/>
      <c r="G125" s="186">
        <f t="shared" ref="G125:G129" si="529">SUM(D125:F125)</f>
        <v>0</v>
      </c>
      <c r="H125" s="180"/>
      <c r="I125" s="207"/>
      <c r="J125" s="243"/>
      <c r="K125" s="244"/>
      <c r="L125" s="245"/>
      <c r="M125" s="246"/>
      <c r="N125" s="247"/>
      <c r="O125" s="247"/>
      <c r="P125" s="248"/>
      <c r="Q125" s="186">
        <f t="shared" ref="Q125:Q129" si="530">SUM(N125:P125)</f>
        <v>0</v>
      </c>
      <c r="R125" s="180"/>
      <c r="S125" s="180"/>
      <c r="T125" s="248"/>
      <c r="U125" s="248"/>
      <c r="V125" s="248"/>
      <c r="W125" s="186">
        <f t="shared" ref="W125:W129" si="531">SUM(T125:V125)</f>
        <v>0</v>
      </c>
      <c r="X125" s="180"/>
      <c r="Y125" s="179"/>
      <c r="Z125" s="248"/>
      <c r="AA125" s="187"/>
      <c r="AB125" s="248"/>
      <c r="AC125" s="187"/>
      <c r="AD125" s="248"/>
      <c r="AE125" s="187"/>
      <c r="AF125" s="186">
        <f t="shared" si="438"/>
        <v>0</v>
      </c>
      <c r="AG125" s="264"/>
      <c r="AH125" s="180"/>
      <c r="AI125" s="180"/>
      <c r="AJ125" s="180"/>
      <c r="AK125" s="179"/>
      <c r="AL125" s="233">
        <f>BI125</f>
        <v>0</v>
      </c>
      <c r="AM125" s="225">
        <f t="shared" ref="AM125:AM129" si="532">BJ125</f>
        <v>0</v>
      </c>
      <c r="AN125" s="234">
        <f t="shared" ref="AN125:AN129" si="533">BK125</f>
        <v>0</v>
      </c>
      <c r="AO125" s="185">
        <f t="shared" ref="AO125:AO129" si="534">BL125</f>
        <v>0</v>
      </c>
      <c r="AP125" s="185">
        <f t="shared" ref="AP125:AP129" si="535">BM125</f>
        <v>0</v>
      </c>
      <c r="AQ125" s="186">
        <f t="shared" ref="AQ125:AQ129" si="536">BN125</f>
        <v>0</v>
      </c>
      <c r="AR125" s="186">
        <f t="shared" ref="AR125:AR129" si="537">SUM(AO125:AQ125)</f>
        <v>0</v>
      </c>
      <c r="AS125" s="180"/>
      <c r="AT125" s="180"/>
      <c r="AU125" s="186">
        <f>D125+Z125+AO125</f>
        <v>0</v>
      </c>
      <c r="AV125" s="187"/>
      <c r="AW125" s="185">
        <f>E125+AB125++AP125</f>
        <v>0</v>
      </c>
      <c r="AX125" s="187"/>
      <c r="AY125" s="186">
        <f>F125+AD125+AQ125</f>
        <v>0</v>
      </c>
      <c r="AZ125" s="187"/>
      <c r="BA125" s="186">
        <f t="shared" ref="BA125:BA129" si="538">SUM(AU125:AY125)</f>
        <v>0</v>
      </c>
      <c r="BB125" s="187"/>
      <c r="BC125" s="180"/>
      <c r="BD125" s="180"/>
      <c r="BE125" s="180"/>
      <c r="BF125" s="180"/>
      <c r="BI125" s="244"/>
      <c r="BJ125" s="245"/>
      <c r="BK125" s="246"/>
      <c r="BL125" s="247"/>
      <c r="BM125" s="247"/>
      <c r="BN125" s="248"/>
      <c r="BO125" s="186">
        <f t="shared" ref="BO125:BO129" si="539">SUM(BL125:BN125)</f>
        <v>0</v>
      </c>
      <c r="BP125" s="180"/>
      <c r="BR125" s="186">
        <f t="shared" ref="BR125:BT129" si="540">D125+N125+BL125</f>
        <v>0</v>
      </c>
      <c r="BS125" s="185">
        <f t="shared" si="540"/>
        <v>0</v>
      </c>
      <c r="BT125" s="186">
        <f t="shared" si="540"/>
        <v>0</v>
      </c>
      <c r="BU125" s="186">
        <f t="shared" ref="BU125:BU129" si="541">SUM(BR125:BT125)</f>
        <v>0</v>
      </c>
      <c r="BV125" s="180"/>
      <c r="BX125" s="186">
        <f>D125+Z125+BL125</f>
        <v>0</v>
      </c>
      <c r="BY125" s="187"/>
      <c r="BZ125" s="186">
        <f>E125+O125+BM125</f>
        <v>0</v>
      </c>
      <c r="CA125" s="187"/>
      <c r="CB125" s="186">
        <f>F125+AD125+BN125</f>
        <v>0</v>
      </c>
      <c r="CC125" s="187"/>
      <c r="CD125" s="186">
        <f>BX125+BZ125+CB125</f>
        <v>0</v>
      </c>
      <c r="CE125" s="187"/>
      <c r="CF125" s="180"/>
    </row>
    <row r="126" spans="1:84" x14ac:dyDescent="0.35">
      <c r="B126" s="201" t="s">
        <v>191</v>
      </c>
      <c r="C126" s="180"/>
      <c r="D126" s="186"/>
      <c r="E126" s="186"/>
      <c r="F126" s="186"/>
      <c r="G126" s="186">
        <f t="shared" si="529"/>
        <v>0</v>
      </c>
      <c r="H126" s="180"/>
      <c r="I126" s="207"/>
      <c r="J126" s="243"/>
      <c r="K126" s="244"/>
      <c r="L126" s="245"/>
      <c r="M126" s="246"/>
      <c r="N126" s="247"/>
      <c r="O126" s="247"/>
      <c r="P126" s="248"/>
      <c r="Q126" s="186">
        <f t="shared" si="530"/>
        <v>0</v>
      </c>
      <c r="R126" s="180"/>
      <c r="S126" s="180"/>
      <c r="T126" s="248"/>
      <c r="U126" s="248"/>
      <c r="V126" s="248"/>
      <c r="W126" s="186">
        <f t="shared" si="531"/>
        <v>0</v>
      </c>
      <c r="X126" s="180"/>
      <c r="Y126" s="179"/>
      <c r="Z126" s="248"/>
      <c r="AA126" s="187"/>
      <c r="AB126" s="248"/>
      <c r="AC126" s="187"/>
      <c r="AD126" s="248"/>
      <c r="AE126" s="187"/>
      <c r="AF126" s="186">
        <f t="shared" si="438"/>
        <v>0</v>
      </c>
      <c r="AG126" s="264"/>
      <c r="AH126" s="180"/>
      <c r="AI126" s="180"/>
      <c r="AJ126" s="180"/>
      <c r="AK126" s="179"/>
      <c r="AL126" s="233">
        <f t="shared" ref="AL126:AL129" si="542">BI126</f>
        <v>0</v>
      </c>
      <c r="AM126" s="225">
        <f t="shared" si="532"/>
        <v>0</v>
      </c>
      <c r="AN126" s="234">
        <f t="shared" si="533"/>
        <v>0</v>
      </c>
      <c r="AO126" s="185">
        <f t="shared" si="534"/>
        <v>0</v>
      </c>
      <c r="AP126" s="185">
        <f t="shared" si="535"/>
        <v>0</v>
      </c>
      <c r="AQ126" s="186">
        <f t="shared" si="536"/>
        <v>0</v>
      </c>
      <c r="AR126" s="186">
        <f t="shared" si="537"/>
        <v>0</v>
      </c>
      <c r="AS126" s="180"/>
      <c r="AT126" s="180"/>
      <c r="AU126" s="186">
        <f>D126+Z126+AO126</f>
        <v>0</v>
      </c>
      <c r="AV126" s="187"/>
      <c r="AW126" s="185">
        <f>E126+AB126++AP126</f>
        <v>0</v>
      </c>
      <c r="AX126" s="187"/>
      <c r="AY126" s="186">
        <f>F126+AD126+AQ126</f>
        <v>0</v>
      </c>
      <c r="AZ126" s="187"/>
      <c r="BA126" s="186">
        <f t="shared" si="538"/>
        <v>0</v>
      </c>
      <c r="BB126" s="187"/>
      <c r="BC126" s="180"/>
      <c r="BD126" s="180"/>
      <c r="BE126" s="180"/>
      <c r="BF126" s="180"/>
      <c r="BI126" s="244"/>
      <c r="BJ126" s="245"/>
      <c r="BK126" s="246"/>
      <c r="BL126" s="247"/>
      <c r="BM126" s="247"/>
      <c r="BN126" s="248"/>
      <c r="BO126" s="186">
        <f t="shared" si="539"/>
        <v>0</v>
      </c>
      <c r="BP126" s="180"/>
      <c r="BR126" s="186">
        <f t="shared" si="540"/>
        <v>0</v>
      </c>
      <c r="BS126" s="185">
        <f t="shared" si="540"/>
        <v>0</v>
      </c>
      <c r="BT126" s="186">
        <f t="shared" si="540"/>
        <v>0</v>
      </c>
      <c r="BU126" s="186">
        <f t="shared" si="541"/>
        <v>0</v>
      </c>
      <c r="BV126" s="180"/>
      <c r="BX126" s="186">
        <f>D126+Z126+BL126</f>
        <v>0</v>
      </c>
      <c r="BY126" s="187"/>
      <c r="BZ126" s="186">
        <f>E126+O126+BM126</f>
        <v>0</v>
      </c>
      <c r="CA126" s="187"/>
      <c r="CB126" s="186">
        <f>F126+AD126+BN126</f>
        <v>0</v>
      </c>
      <c r="CC126" s="187"/>
      <c r="CD126" s="186">
        <f t="shared" ref="CD126:CD129" si="543">BX126+BZ126+CB126</f>
        <v>0</v>
      </c>
      <c r="CE126" s="187"/>
      <c r="CF126" s="180"/>
    </row>
    <row r="127" spans="1:84" x14ac:dyDescent="0.35">
      <c r="B127" s="201" t="s">
        <v>191</v>
      </c>
      <c r="C127" s="180"/>
      <c r="D127" s="186"/>
      <c r="E127" s="186"/>
      <c r="F127" s="186"/>
      <c r="G127" s="186">
        <f t="shared" si="529"/>
        <v>0</v>
      </c>
      <c r="H127" s="180"/>
      <c r="I127" s="207"/>
      <c r="J127" s="243"/>
      <c r="K127" s="244"/>
      <c r="L127" s="245"/>
      <c r="M127" s="246"/>
      <c r="N127" s="247"/>
      <c r="O127" s="247"/>
      <c r="P127" s="248"/>
      <c r="Q127" s="186">
        <f t="shared" si="530"/>
        <v>0</v>
      </c>
      <c r="R127" s="180"/>
      <c r="S127" s="180"/>
      <c r="T127" s="248"/>
      <c r="U127" s="248"/>
      <c r="V127" s="248"/>
      <c r="W127" s="186">
        <f t="shared" si="531"/>
        <v>0</v>
      </c>
      <c r="X127" s="180"/>
      <c r="Y127" s="179"/>
      <c r="Z127" s="248"/>
      <c r="AA127" s="187"/>
      <c r="AB127" s="248"/>
      <c r="AC127" s="187"/>
      <c r="AD127" s="248"/>
      <c r="AE127" s="187"/>
      <c r="AF127" s="186">
        <f t="shared" si="438"/>
        <v>0</v>
      </c>
      <c r="AG127" s="264"/>
      <c r="AH127" s="180"/>
      <c r="AI127" s="180"/>
      <c r="AJ127" s="180"/>
      <c r="AK127" s="179"/>
      <c r="AL127" s="233">
        <f t="shared" si="542"/>
        <v>0</v>
      </c>
      <c r="AM127" s="225">
        <f t="shared" si="532"/>
        <v>0</v>
      </c>
      <c r="AN127" s="234">
        <f t="shared" si="533"/>
        <v>0</v>
      </c>
      <c r="AO127" s="185">
        <f t="shared" si="534"/>
        <v>0</v>
      </c>
      <c r="AP127" s="185">
        <f t="shared" si="535"/>
        <v>0</v>
      </c>
      <c r="AQ127" s="186">
        <f t="shared" si="536"/>
        <v>0</v>
      </c>
      <c r="AR127" s="186">
        <f t="shared" si="537"/>
        <v>0</v>
      </c>
      <c r="AS127" s="180"/>
      <c r="AT127" s="180"/>
      <c r="AU127" s="186">
        <f>D127+Z127+AO127</f>
        <v>0</v>
      </c>
      <c r="AV127" s="187"/>
      <c r="AW127" s="185">
        <f>E127+AB127++AP127</f>
        <v>0</v>
      </c>
      <c r="AX127" s="187"/>
      <c r="AY127" s="186">
        <f>F127+AD127+AQ127</f>
        <v>0</v>
      </c>
      <c r="AZ127" s="187"/>
      <c r="BA127" s="186">
        <f t="shared" si="538"/>
        <v>0</v>
      </c>
      <c r="BB127" s="187"/>
      <c r="BC127" s="180"/>
      <c r="BD127" s="180"/>
      <c r="BE127" s="180"/>
      <c r="BF127" s="180"/>
      <c r="BI127" s="244"/>
      <c r="BJ127" s="245"/>
      <c r="BK127" s="246"/>
      <c r="BL127" s="247"/>
      <c r="BM127" s="247"/>
      <c r="BN127" s="248"/>
      <c r="BO127" s="186">
        <f t="shared" si="539"/>
        <v>0</v>
      </c>
      <c r="BP127" s="180"/>
      <c r="BR127" s="186">
        <f t="shared" si="540"/>
        <v>0</v>
      </c>
      <c r="BS127" s="185">
        <f t="shared" si="540"/>
        <v>0</v>
      </c>
      <c r="BT127" s="186">
        <f t="shared" si="540"/>
        <v>0</v>
      </c>
      <c r="BU127" s="186">
        <f t="shared" si="541"/>
        <v>0</v>
      </c>
      <c r="BV127" s="180"/>
      <c r="BX127" s="186">
        <f>D127+Z127+BL127</f>
        <v>0</v>
      </c>
      <c r="BY127" s="187"/>
      <c r="BZ127" s="186">
        <f>E127+O127+BM127</f>
        <v>0</v>
      </c>
      <c r="CA127" s="187"/>
      <c r="CB127" s="186">
        <f>F127+AD127+BN127</f>
        <v>0</v>
      </c>
      <c r="CC127" s="187"/>
      <c r="CD127" s="186">
        <f t="shared" si="543"/>
        <v>0</v>
      </c>
      <c r="CE127" s="187"/>
      <c r="CF127" s="180"/>
    </row>
    <row r="128" spans="1:84" x14ac:dyDescent="0.35">
      <c r="B128" s="201" t="s">
        <v>191</v>
      </c>
      <c r="C128" s="180"/>
      <c r="D128" s="186"/>
      <c r="E128" s="186"/>
      <c r="F128" s="186"/>
      <c r="G128" s="186">
        <f t="shared" si="529"/>
        <v>0</v>
      </c>
      <c r="H128" s="180"/>
      <c r="I128" s="207"/>
      <c r="J128" s="243"/>
      <c r="K128" s="244"/>
      <c r="L128" s="245"/>
      <c r="M128" s="246"/>
      <c r="N128" s="247"/>
      <c r="O128" s="247"/>
      <c r="P128" s="248"/>
      <c r="Q128" s="186">
        <f t="shared" si="530"/>
        <v>0</v>
      </c>
      <c r="R128" s="180"/>
      <c r="S128" s="180"/>
      <c r="T128" s="248"/>
      <c r="U128" s="248"/>
      <c r="V128" s="248"/>
      <c r="W128" s="186">
        <f t="shared" si="531"/>
        <v>0</v>
      </c>
      <c r="X128" s="180"/>
      <c r="Y128" s="179"/>
      <c r="Z128" s="248"/>
      <c r="AA128" s="187"/>
      <c r="AB128" s="248"/>
      <c r="AC128" s="187"/>
      <c r="AD128" s="248"/>
      <c r="AE128" s="187"/>
      <c r="AF128" s="186">
        <f t="shared" si="438"/>
        <v>0</v>
      </c>
      <c r="AG128" s="264"/>
      <c r="AH128" s="180"/>
      <c r="AI128" s="180"/>
      <c r="AJ128" s="180"/>
      <c r="AK128" s="179"/>
      <c r="AL128" s="233">
        <f t="shared" si="542"/>
        <v>0</v>
      </c>
      <c r="AM128" s="225">
        <f t="shared" si="532"/>
        <v>0</v>
      </c>
      <c r="AN128" s="234">
        <f t="shared" si="533"/>
        <v>0</v>
      </c>
      <c r="AO128" s="185">
        <f t="shared" si="534"/>
        <v>0</v>
      </c>
      <c r="AP128" s="185">
        <f t="shared" si="535"/>
        <v>0</v>
      </c>
      <c r="AQ128" s="186">
        <f t="shared" si="536"/>
        <v>0</v>
      </c>
      <c r="AR128" s="186">
        <f t="shared" si="537"/>
        <v>0</v>
      </c>
      <c r="AS128" s="180"/>
      <c r="AT128" s="180"/>
      <c r="AU128" s="186">
        <f>D128+Z128+AO128</f>
        <v>0</v>
      </c>
      <c r="AV128" s="187"/>
      <c r="AW128" s="185">
        <f>E128+AB128++AP128</f>
        <v>0</v>
      </c>
      <c r="AX128" s="187"/>
      <c r="AY128" s="186">
        <f>F128+AD128+AQ128</f>
        <v>0</v>
      </c>
      <c r="AZ128" s="187"/>
      <c r="BA128" s="186">
        <f t="shared" si="538"/>
        <v>0</v>
      </c>
      <c r="BB128" s="187"/>
      <c r="BC128" s="180"/>
      <c r="BD128" s="180"/>
      <c r="BE128" s="180"/>
      <c r="BF128" s="180"/>
      <c r="BI128" s="244"/>
      <c r="BJ128" s="245"/>
      <c r="BK128" s="246"/>
      <c r="BL128" s="247"/>
      <c r="BM128" s="247"/>
      <c r="BN128" s="248"/>
      <c r="BO128" s="186">
        <f t="shared" si="539"/>
        <v>0</v>
      </c>
      <c r="BP128" s="180"/>
      <c r="BR128" s="186">
        <f t="shared" si="540"/>
        <v>0</v>
      </c>
      <c r="BS128" s="185">
        <f t="shared" si="540"/>
        <v>0</v>
      </c>
      <c r="BT128" s="186">
        <f t="shared" si="540"/>
        <v>0</v>
      </c>
      <c r="BU128" s="186">
        <f t="shared" si="541"/>
        <v>0</v>
      </c>
      <c r="BV128" s="180"/>
      <c r="BX128" s="186">
        <f>D128+Z128+BL128</f>
        <v>0</v>
      </c>
      <c r="BY128" s="187"/>
      <c r="BZ128" s="186">
        <f>E128+O128+BM128</f>
        <v>0</v>
      </c>
      <c r="CA128" s="187"/>
      <c r="CB128" s="186">
        <f>F128+AD128+BN128</f>
        <v>0</v>
      </c>
      <c r="CC128" s="187"/>
      <c r="CD128" s="186">
        <f t="shared" si="543"/>
        <v>0</v>
      </c>
      <c r="CE128" s="187"/>
      <c r="CF128" s="180"/>
    </row>
    <row r="129" spans="1:84" x14ac:dyDescent="0.35">
      <c r="B129" s="201" t="s">
        <v>191</v>
      </c>
      <c r="C129" s="180"/>
      <c r="D129" s="186"/>
      <c r="E129" s="186"/>
      <c r="F129" s="186"/>
      <c r="G129" s="186">
        <f t="shared" si="529"/>
        <v>0</v>
      </c>
      <c r="H129" s="180"/>
      <c r="I129" s="207"/>
      <c r="J129" s="243"/>
      <c r="K129" s="244"/>
      <c r="L129" s="245"/>
      <c r="M129" s="246"/>
      <c r="N129" s="247"/>
      <c r="O129" s="247"/>
      <c r="P129" s="248"/>
      <c r="Q129" s="186">
        <f t="shared" si="530"/>
        <v>0</v>
      </c>
      <c r="R129" s="180"/>
      <c r="S129" s="180"/>
      <c r="T129" s="248"/>
      <c r="U129" s="248"/>
      <c r="V129" s="248"/>
      <c r="W129" s="186">
        <f t="shared" si="531"/>
        <v>0</v>
      </c>
      <c r="X129" s="180"/>
      <c r="Y129" s="179"/>
      <c r="Z129" s="248"/>
      <c r="AA129" s="187"/>
      <c r="AB129" s="248"/>
      <c r="AC129" s="187"/>
      <c r="AD129" s="248"/>
      <c r="AE129" s="187"/>
      <c r="AF129" s="186">
        <f t="shared" si="438"/>
        <v>0</v>
      </c>
      <c r="AG129" s="264"/>
      <c r="AH129" s="180"/>
      <c r="AI129" s="180"/>
      <c r="AJ129" s="180"/>
      <c r="AK129" s="179"/>
      <c r="AL129" s="233">
        <f t="shared" si="542"/>
        <v>0</v>
      </c>
      <c r="AM129" s="225">
        <f t="shared" si="532"/>
        <v>0</v>
      </c>
      <c r="AN129" s="234">
        <f t="shared" si="533"/>
        <v>0</v>
      </c>
      <c r="AO129" s="185">
        <f t="shared" si="534"/>
        <v>0</v>
      </c>
      <c r="AP129" s="185">
        <f t="shared" si="535"/>
        <v>0</v>
      </c>
      <c r="AQ129" s="186">
        <f t="shared" si="536"/>
        <v>0</v>
      </c>
      <c r="AR129" s="186">
        <f t="shared" si="537"/>
        <v>0</v>
      </c>
      <c r="AS129" s="180"/>
      <c r="AT129" s="180"/>
      <c r="AU129" s="186">
        <f>D129+Z129+AO129</f>
        <v>0</v>
      </c>
      <c r="AV129" s="187"/>
      <c r="AW129" s="185">
        <f>E129+AB129++AP129</f>
        <v>0</v>
      </c>
      <c r="AX129" s="187"/>
      <c r="AY129" s="186">
        <f>F129+AD129+AQ129</f>
        <v>0</v>
      </c>
      <c r="AZ129" s="187"/>
      <c r="BA129" s="186">
        <f t="shared" si="538"/>
        <v>0</v>
      </c>
      <c r="BB129" s="187"/>
      <c r="BC129" s="180"/>
      <c r="BD129" s="180"/>
      <c r="BE129" s="180"/>
      <c r="BF129" s="180"/>
      <c r="BI129" s="244"/>
      <c r="BJ129" s="245"/>
      <c r="BK129" s="246"/>
      <c r="BL129" s="247"/>
      <c r="BM129" s="247"/>
      <c r="BN129" s="248"/>
      <c r="BO129" s="186">
        <f t="shared" si="539"/>
        <v>0</v>
      </c>
      <c r="BP129" s="180"/>
      <c r="BR129" s="186">
        <f t="shared" si="540"/>
        <v>0</v>
      </c>
      <c r="BS129" s="185">
        <f t="shared" si="540"/>
        <v>0</v>
      </c>
      <c r="BT129" s="186">
        <f t="shared" si="540"/>
        <v>0</v>
      </c>
      <c r="BU129" s="186">
        <f t="shared" si="541"/>
        <v>0</v>
      </c>
      <c r="BV129" s="180"/>
      <c r="BX129" s="186">
        <f>D129+Z129+BL129</f>
        <v>0</v>
      </c>
      <c r="BY129" s="187"/>
      <c r="BZ129" s="186">
        <f>E129+O129+BM129</f>
        <v>0</v>
      </c>
      <c r="CA129" s="187"/>
      <c r="CB129" s="186">
        <f>F129+AD129+BN129</f>
        <v>0</v>
      </c>
      <c r="CC129" s="187"/>
      <c r="CD129" s="186">
        <f t="shared" si="543"/>
        <v>0</v>
      </c>
      <c r="CE129" s="187"/>
      <c r="CF129" s="180"/>
    </row>
    <row r="130" spans="1:84" s="79" customFormat="1" x14ac:dyDescent="0.35">
      <c r="A130" s="190">
        <v>4.5</v>
      </c>
      <c r="B130" s="200" t="s">
        <v>169</v>
      </c>
      <c r="C130" s="179"/>
      <c r="D130" s="184">
        <v>0</v>
      </c>
      <c r="E130" s="179">
        <v>0</v>
      </c>
      <c r="F130" s="179">
        <v>0</v>
      </c>
      <c r="G130" s="179">
        <f t="shared" ref="G130" si="544">SUM(G131:G135)</f>
        <v>0</v>
      </c>
      <c r="H130" s="179"/>
      <c r="I130" s="206"/>
      <c r="J130" s="199"/>
      <c r="K130" s="232"/>
      <c r="L130" s="224"/>
      <c r="M130" s="217"/>
      <c r="N130" s="179">
        <f t="shared" ref="N130:P130" si="545">SUM(N131:N135)</f>
        <v>0</v>
      </c>
      <c r="O130" s="179">
        <f t="shared" si="545"/>
        <v>0</v>
      </c>
      <c r="P130" s="179">
        <f t="shared" si="545"/>
        <v>0</v>
      </c>
      <c r="Q130" s="179">
        <f t="shared" ref="Q130:W130" si="546">SUM(Q131:Q135)</f>
        <v>0</v>
      </c>
      <c r="R130" s="179"/>
      <c r="S130" s="179"/>
      <c r="T130" s="184">
        <f t="shared" ref="T130:V130" si="547">SUM(T131:T135)</f>
        <v>0</v>
      </c>
      <c r="U130" s="179">
        <f t="shared" si="547"/>
        <v>0</v>
      </c>
      <c r="V130" s="179">
        <f t="shared" si="547"/>
        <v>0</v>
      </c>
      <c r="W130" s="179">
        <f t="shared" si="546"/>
        <v>0</v>
      </c>
      <c r="X130" s="179"/>
      <c r="Y130" s="179"/>
      <c r="Z130" s="184">
        <f t="shared" ref="Z130" si="548">SUM(Z131:Z135)</f>
        <v>0</v>
      </c>
      <c r="AA130" s="179"/>
      <c r="AB130" s="179">
        <f t="shared" ref="AB130" si="549">SUM(AB131:AB135)</f>
        <v>0</v>
      </c>
      <c r="AC130" s="179"/>
      <c r="AD130" s="179">
        <f t="shared" ref="AD130" si="550">SUM(AD131:AD135)</f>
        <v>0</v>
      </c>
      <c r="AE130" s="179"/>
      <c r="AF130" s="179">
        <f t="shared" si="438"/>
        <v>0</v>
      </c>
      <c r="AG130" s="206"/>
      <c r="AH130" s="179"/>
      <c r="AI130" s="179"/>
      <c r="AJ130" s="179"/>
      <c r="AK130" s="179"/>
      <c r="AL130" s="232"/>
      <c r="AM130" s="224"/>
      <c r="AN130" s="217"/>
      <c r="AO130" s="179">
        <f t="shared" ref="AO130:AQ130" si="551">SUM(AO131:AO135)</f>
        <v>0</v>
      </c>
      <c r="AP130" s="179">
        <f t="shared" si="551"/>
        <v>0</v>
      </c>
      <c r="AQ130" s="179">
        <f t="shared" si="551"/>
        <v>0</v>
      </c>
      <c r="AR130" s="179">
        <f t="shared" ref="AR130" si="552">SUM(AR131:AR135)</f>
        <v>0</v>
      </c>
      <c r="AS130" s="179"/>
      <c r="AT130" s="179"/>
      <c r="AU130" s="179">
        <f>SUM(AU131:AU135)</f>
        <v>0</v>
      </c>
      <c r="AV130" s="179"/>
      <c r="AW130" s="179">
        <f>SUM(AW131:AW135)</f>
        <v>0</v>
      </c>
      <c r="AX130" s="179"/>
      <c r="AY130" s="179">
        <f>SUM(AY131:AY135)</f>
        <v>0</v>
      </c>
      <c r="AZ130" s="179"/>
      <c r="BA130" s="179">
        <f t="shared" ref="BA130" si="553">SUM(BA131:BA135)</f>
        <v>0</v>
      </c>
      <c r="BB130" s="179"/>
      <c r="BC130" s="179"/>
      <c r="BD130" s="179"/>
      <c r="BE130" s="179"/>
      <c r="BF130" s="179"/>
      <c r="BG130" s="78"/>
      <c r="BH130" s="78"/>
      <c r="BI130" s="232"/>
      <c r="BJ130" s="224"/>
      <c r="BK130" s="217"/>
      <c r="BL130" s="179">
        <f t="shared" ref="BL130:BO130" si="554">SUM(BL131:BL135)</f>
        <v>0</v>
      </c>
      <c r="BM130" s="179">
        <f t="shared" si="554"/>
        <v>0</v>
      </c>
      <c r="BN130" s="179">
        <f t="shared" si="554"/>
        <v>0</v>
      </c>
      <c r="BO130" s="179">
        <f t="shared" si="554"/>
        <v>0</v>
      </c>
      <c r="BP130" s="179"/>
      <c r="BQ130" s="78"/>
      <c r="BR130" s="179">
        <f>SUM(BR131:BR135)</f>
        <v>0</v>
      </c>
      <c r="BS130" s="179">
        <f>SUM(BS131:BS135)</f>
        <v>0</v>
      </c>
      <c r="BT130" s="179">
        <f>SUM(BT131:BT135)</f>
        <v>0</v>
      </c>
      <c r="BU130" s="179">
        <f t="shared" ref="BU130" si="555">SUM(BU131:BU135)</f>
        <v>0</v>
      </c>
      <c r="BV130" s="179"/>
      <c r="BW130" s="78"/>
      <c r="BX130" s="184">
        <f>SUM(BX131:BX135)</f>
        <v>0</v>
      </c>
      <c r="BY130" s="179"/>
      <c r="BZ130" s="179">
        <f>SUM(BZ131:BZ135)</f>
        <v>0</v>
      </c>
      <c r="CA130" s="179"/>
      <c r="CB130" s="179">
        <f>SUM(CB131:CB135)</f>
        <v>0</v>
      </c>
      <c r="CC130" s="179"/>
      <c r="CD130" s="179">
        <f t="shared" ref="CD130" si="556">SUM(CD131:CD135)</f>
        <v>0</v>
      </c>
      <c r="CE130" s="179"/>
      <c r="CF130" s="179"/>
    </row>
    <row r="131" spans="1:84" x14ac:dyDescent="0.35">
      <c r="B131" s="201" t="s">
        <v>191</v>
      </c>
      <c r="C131" s="180"/>
      <c r="D131" s="186"/>
      <c r="E131" s="186"/>
      <c r="F131" s="186"/>
      <c r="G131" s="186">
        <f t="shared" ref="G131:G135" si="557">SUM(D131:F131)</f>
        <v>0</v>
      </c>
      <c r="H131" s="180"/>
      <c r="I131" s="207"/>
      <c r="J131" s="243"/>
      <c r="K131" s="244"/>
      <c r="L131" s="245"/>
      <c r="M131" s="246"/>
      <c r="N131" s="247"/>
      <c r="O131" s="247"/>
      <c r="P131" s="248"/>
      <c r="Q131" s="186">
        <f t="shared" ref="Q131:Q135" si="558">SUM(N131:P131)</f>
        <v>0</v>
      </c>
      <c r="R131" s="180"/>
      <c r="S131" s="180"/>
      <c r="T131" s="248"/>
      <c r="U131" s="248"/>
      <c r="V131" s="248"/>
      <c r="W131" s="186">
        <f t="shared" ref="W131:W135" si="559">SUM(T131:V131)</f>
        <v>0</v>
      </c>
      <c r="X131" s="180"/>
      <c r="Y131" s="179"/>
      <c r="Z131" s="248"/>
      <c r="AA131" s="187"/>
      <c r="AB131" s="248"/>
      <c r="AC131" s="187"/>
      <c r="AD131" s="248"/>
      <c r="AE131" s="187"/>
      <c r="AF131" s="186">
        <f t="shared" si="438"/>
        <v>0</v>
      </c>
      <c r="AG131" s="264"/>
      <c r="AH131" s="180"/>
      <c r="AI131" s="180"/>
      <c r="AJ131" s="180"/>
      <c r="AK131" s="179"/>
      <c r="AL131" s="233">
        <f>BI131</f>
        <v>0</v>
      </c>
      <c r="AM131" s="225">
        <f t="shared" ref="AM131:AM135" si="560">BJ131</f>
        <v>0</v>
      </c>
      <c r="AN131" s="234">
        <f t="shared" ref="AN131:AN135" si="561">BK131</f>
        <v>0</v>
      </c>
      <c r="AO131" s="185">
        <f t="shared" ref="AO131:AO135" si="562">BL131</f>
        <v>0</v>
      </c>
      <c r="AP131" s="185">
        <f t="shared" ref="AP131:AP135" si="563">BM131</f>
        <v>0</v>
      </c>
      <c r="AQ131" s="186">
        <f t="shared" ref="AQ131:AQ135" si="564">BN131</f>
        <v>0</v>
      </c>
      <c r="AR131" s="186">
        <f t="shared" ref="AR131:AR135" si="565">SUM(AO131:AQ131)</f>
        <v>0</v>
      </c>
      <c r="AS131" s="180"/>
      <c r="AT131" s="180"/>
      <c r="AU131" s="186">
        <f>D131+Z131+AO131</f>
        <v>0</v>
      </c>
      <c r="AV131" s="187"/>
      <c r="AW131" s="185">
        <f>E131+AB131++AP131</f>
        <v>0</v>
      </c>
      <c r="AX131" s="187"/>
      <c r="AY131" s="186">
        <f>F131+AD131+AQ131</f>
        <v>0</v>
      </c>
      <c r="AZ131" s="187"/>
      <c r="BA131" s="186">
        <f t="shared" ref="BA131:BA135" si="566">SUM(AU131:AY131)</f>
        <v>0</v>
      </c>
      <c r="BB131" s="187"/>
      <c r="BC131" s="180"/>
      <c r="BD131" s="180"/>
      <c r="BE131" s="180"/>
      <c r="BF131" s="180"/>
      <c r="BI131" s="244"/>
      <c r="BJ131" s="245"/>
      <c r="BK131" s="246"/>
      <c r="BL131" s="247"/>
      <c r="BM131" s="247"/>
      <c r="BN131" s="248"/>
      <c r="BO131" s="186">
        <f t="shared" ref="BO131:BO135" si="567">SUM(BL131:BN131)</f>
        <v>0</v>
      </c>
      <c r="BP131" s="180"/>
      <c r="BR131" s="186">
        <f t="shared" ref="BR131:BT135" si="568">D131+N131+BL131</f>
        <v>0</v>
      </c>
      <c r="BS131" s="185">
        <f t="shared" si="568"/>
        <v>0</v>
      </c>
      <c r="BT131" s="186">
        <f t="shared" si="568"/>
        <v>0</v>
      </c>
      <c r="BU131" s="186">
        <f t="shared" ref="BU131:BU135" si="569">SUM(BR131:BT131)</f>
        <v>0</v>
      </c>
      <c r="BV131" s="180"/>
      <c r="BX131" s="186">
        <f>D131+Z131+BL131</f>
        <v>0</v>
      </c>
      <c r="BY131" s="187"/>
      <c r="BZ131" s="186">
        <f>E131+O131+BM131</f>
        <v>0</v>
      </c>
      <c r="CA131" s="187"/>
      <c r="CB131" s="186">
        <f>F131+AD131+BN131</f>
        <v>0</v>
      </c>
      <c r="CC131" s="187"/>
      <c r="CD131" s="186">
        <f>BX131+BZ131+CB131</f>
        <v>0</v>
      </c>
      <c r="CE131" s="187"/>
      <c r="CF131" s="180"/>
    </row>
    <row r="132" spans="1:84" x14ac:dyDescent="0.35">
      <c r="B132" s="201" t="s">
        <v>191</v>
      </c>
      <c r="C132" s="180"/>
      <c r="D132" s="186"/>
      <c r="E132" s="186"/>
      <c r="F132" s="186"/>
      <c r="G132" s="186">
        <f t="shared" si="557"/>
        <v>0</v>
      </c>
      <c r="H132" s="180"/>
      <c r="I132" s="207"/>
      <c r="J132" s="243"/>
      <c r="K132" s="244"/>
      <c r="L132" s="245"/>
      <c r="M132" s="246"/>
      <c r="N132" s="247"/>
      <c r="O132" s="247"/>
      <c r="P132" s="248"/>
      <c r="Q132" s="186">
        <f t="shared" si="558"/>
        <v>0</v>
      </c>
      <c r="R132" s="180"/>
      <c r="S132" s="180"/>
      <c r="T132" s="248"/>
      <c r="U132" s="248"/>
      <c r="V132" s="248"/>
      <c r="W132" s="186">
        <f t="shared" si="559"/>
        <v>0</v>
      </c>
      <c r="X132" s="180"/>
      <c r="Y132" s="179"/>
      <c r="Z132" s="248"/>
      <c r="AA132" s="187"/>
      <c r="AB132" s="248"/>
      <c r="AC132" s="187"/>
      <c r="AD132" s="248"/>
      <c r="AE132" s="187"/>
      <c r="AF132" s="186">
        <f t="shared" si="438"/>
        <v>0</v>
      </c>
      <c r="AG132" s="264"/>
      <c r="AH132" s="180"/>
      <c r="AI132" s="180"/>
      <c r="AJ132" s="180"/>
      <c r="AK132" s="179"/>
      <c r="AL132" s="233">
        <f t="shared" ref="AL132:AL135" si="570">BI132</f>
        <v>0</v>
      </c>
      <c r="AM132" s="225">
        <f t="shared" si="560"/>
        <v>0</v>
      </c>
      <c r="AN132" s="234">
        <f t="shared" si="561"/>
        <v>0</v>
      </c>
      <c r="AO132" s="185">
        <f t="shared" si="562"/>
        <v>0</v>
      </c>
      <c r="AP132" s="185">
        <f t="shared" si="563"/>
        <v>0</v>
      </c>
      <c r="AQ132" s="186">
        <f t="shared" si="564"/>
        <v>0</v>
      </c>
      <c r="AR132" s="186">
        <f t="shared" si="565"/>
        <v>0</v>
      </c>
      <c r="AS132" s="180"/>
      <c r="AT132" s="180"/>
      <c r="AU132" s="186">
        <f>D132+Z132+AO132</f>
        <v>0</v>
      </c>
      <c r="AV132" s="187"/>
      <c r="AW132" s="185">
        <f>E132+AB132++AP132</f>
        <v>0</v>
      </c>
      <c r="AX132" s="187"/>
      <c r="AY132" s="186">
        <f>F132+AD132+AQ132</f>
        <v>0</v>
      </c>
      <c r="AZ132" s="187"/>
      <c r="BA132" s="186">
        <f t="shared" si="566"/>
        <v>0</v>
      </c>
      <c r="BB132" s="187"/>
      <c r="BC132" s="180"/>
      <c r="BD132" s="180"/>
      <c r="BE132" s="180"/>
      <c r="BF132" s="180"/>
      <c r="BI132" s="244"/>
      <c r="BJ132" s="245"/>
      <c r="BK132" s="246"/>
      <c r="BL132" s="247"/>
      <c r="BM132" s="247"/>
      <c r="BN132" s="248"/>
      <c r="BO132" s="186">
        <f t="shared" si="567"/>
        <v>0</v>
      </c>
      <c r="BP132" s="180"/>
      <c r="BR132" s="186">
        <f t="shared" si="568"/>
        <v>0</v>
      </c>
      <c r="BS132" s="185">
        <f t="shared" si="568"/>
        <v>0</v>
      </c>
      <c r="BT132" s="186">
        <f t="shared" si="568"/>
        <v>0</v>
      </c>
      <c r="BU132" s="186">
        <f t="shared" si="569"/>
        <v>0</v>
      </c>
      <c r="BV132" s="180"/>
      <c r="BX132" s="186">
        <f>D132+Z132+BL132</f>
        <v>0</v>
      </c>
      <c r="BY132" s="187"/>
      <c r="BZ132" s="186">
        <f>E132+O132+BM132</f>
        <v>0</v>
      </c>
      <c r="CA132" s="187"/>
      <c r="CB132" s="186">
        <f>F132+AD132+BN132</f>
        <v>0</v>
      </c>
      <c r="CC132" s="187"/>
      <c r="CD132" s="186">
        <f t="shared" ref="CD132:CD135" si="571">BX132+BZ132+CB132</f>
        <v>0</v>
      </c>
      <c r="CE132" s="187"/>
      <c r="CF132" s="180"/>
    </row>
    <row r="133" spans="1:84" x14ac:dyDescent="0.35">
      <c r="B133" s="201" t="s">
        <v>191</v>
      </c>
      <c r="C133" s="180"/>
      <c r="D133" s="186"/>
      <c r="E133" s="186"/>
      <c r="F133" s="186"/>
      <c r="G133" s="186">
        <f t="shared" si="557"/>
        <v>0</v>
      </c>
      <c r="H133" s="180"/>
      <c r="I133" s="207"/>
      <c r="J133" s="243"/>
      <c r="K133" s="244"/>
      <c r="L133" s="245"/>
      <c r="M133" s="246"/>
      <c r="N133" s="247"/>
      <c r="O133" s="247"/>
      <c r="P133" s="248"/>
      <c r="Q133" s="186">
        <f t="shared" si="558"/>
        <v>0</v>
      </c>
      <c r="R133" s="180"/>
      <c r="S133" s="180"/>
      <c r="T133" s="248"/>
      <c r="U133" s="248"/>
      <c r="V133" s="248"/>
      <c r="W133" s="186">
        <f t="shared" si="559"/>
        <v>0</v>
      </c>
      <c r="X133" s="180"/>
      <c r="Y133" s="179"/>
      <c r="Z133" s="248"/>
      <c r="AA133" s="187"/>
      <c r="AB133" s="248"/>
      <c r="AC133" s="187"/>
      <c r="AD133" s="248"/>
      <c r="AE133" s="187"/>
      <c r="AF133" s="186">
        <f t="shared" si="438"/>
        <v>0</v>
      </c>
      <c r="AG133" s="264"/>
      <c r="AH133" s="180"/>
      <c r="AI133" s="180"/>
      <c r="AJ133" s="180"/>
      <c r="AK133" s="179"/>
      <c r="AL133" s="233">
        <f t="shared" si="570"/>
        <v>0</v>
      </c>
      <c r="AM133" s="225">
        <f t="shared" si="560"/>
        <v>0</v>
      </c>
      <c r="AN133" s="234">
        <f t="shared" si="561"/>
        <v>0</v>
      </c>
      <c r="AO133" s="185">
        <f t="shared" si="562"/>
        <v>0</v>
      </c>
      <c r="AP133" s="185">
        <f t="shared" si="563"/>
        <v>0</v>
      </c>
      <c r="AQ133" s="186">
        <f t="shared" si="564"/>
        <v>0</v>
      </c>
      <c r="AR133" s="186">
        <f t="shared" si="565"/>
        <v>0</v>
      </c>
      <c r="AS133" s="180"/>
      <c r="AT133" s="180"/>
      <c r="AU133" s="186">
        <f>D133+Z133+AO133</f>
        <v>0</v>
      </c>
      <c r="AV133" s="187"/>
      <c r="AW133" s="185">
        <f>E133+AB133++AP133</f>
        <v>0</v>
      </c>
      <c r="AX133" s="187"/>
      <c r="AY133" s="186">
        <f>F133+AD133+AQ133</f>
        <v>0</v>
      </c>
      <c r="AZ133" s="187"/>
      <c r="BA133" s="186">
        <f t="shared" si="566"/>
        <v>0</v>
      </c>
      <c r="BB133" s="187"/>
      <c r="BC133" s="180"/>
      <c r="BD133" s="180"/>
      <c r="BE133" s="180"/>
      <c r="BF133" s="180"/>
      <c r="BI133" s="244"/>
      <c r="BJ133" s="245"/>
      <c r="BK133" s="246"/>
      <c r="BL133" s="247"/>
      <c r="BM133" s="247"/>
      <c r="BN133" s="248"/>
      <c r="BO133" s="186">
        <f t="shared" si="567"/>
        <v>0</v>
      </c>
      <c r="BP133" s="180"/>
      <c r="BR133" s="186">
        <f t="shared" si="568"/>
        <v>0</v>
      </c>
      <c r="BS133" s="185">
        <f t="shared" si="568"/>
        <v>0</v>
      </c>
      <c r="BT133" s="186">
        <f t="shared" si="568"/>
        <v>0</v>
      </c>
      <c r="BU133" s="186">
        <f t="shared" si="569"/>
        <v>0</v>
      </c>
      <c r="BV133" s="180"/>
      <c r="BX133" s="186">
        <f>D133+Z133+BL133</f>
        <v>0</v>
      </c>
      <c r="BY133" s="187"/>
      <c r="BZ133" s="186">
        <f>E133+O133+BM133</f>
        <v>0</v>
      </c>
      <c r="CA133" s="187"/>
      <c r="CB133" s="186">
        <f>F133+AD133+BN133</f>
        <v>0</v>
      </c>
      <c r="CC133" s="187"/>
      <c r="CD133" s="186">
        <f t="shared" si="571"/>
        <v>0</v>
      </c>
      <c r="CE133" s="187"/>
      <c r="CF133" s="180"/>
    </row>
    <row r="134" spans="1:84" x14ac:dyDescent="0.35">
      <c r="B134" s="201" t="s">
        <v>191</v>
      </c>
      <c r="C134" s="180"/>
      <c r="D134" s="186"/>
      <c r="E134" s="186"/>
      <c r="F134" s="186"/>
      <c r="G134" s="186">
        <f t="shared" si="557"/>
        <v>0</v>
      </c>
      <c r="H134" s="180"/>
      <c r="I134" s="207"/>
      <c r="J134" s="243"/>
      <c r="K134" s="244"/>
      <c r="L134" s="245"/>
      <c r="M134" s="246"/>
      <c r="N134" s="247"/>
      <c r="O134" s="247"/>
      <c r="P134" s="248"/>
      <c r="Q134" s="186">
        <f t="shared" si="558"/>
        <v>0</v>
      </c>
      <c r="R134" s="180"/>
      <c r="S134" s="180"/>
      <c r="T134" s="248"/>
      <c r="U134" s="248"/>
      <c r="V134" s="248"/>
      <c r="W134" s="186">
        <f t="shared" si="559"/>
        <v>0</v>
      </c>
      <c r="X134" s="180"/>
      <c r="Y134" s="179"/>
      <c r="Z134" s="248"/>
      <c r="AA134" s="187"/>
      <c r="AB134" s="248"/>
      <c r="AC134" s="187"/>
      <c r="AD134" s="248"/>
      <c r="AE134" s="187"/>
      <c r="AF134" s="186">
        <f t="shared" si="438"/>
        <v>0</v>
      </c>
      <c r="AG134" s="264"/>
      <c r="AH134" s="180"/>
      <c r="AI134" s="180"/>
      <c r="AJ134" s="180"/>
      <c r="AK134" s="179"/>
      <c r="AL134" s="233">
        <f t="shared" si="570"/>
        <v>0</v>
      </c>
      <c r="AM134" s="225">
        <f t="shared" si="560"/>
        <v>0</v>
      </c>
      <c r="AN134" s="234">
        <f t="shared" si="561"/>
        <v>0</v>
      </c>
      <c r="AO134" s="185">
        <f t="shared" si="562"/>
        <v>0</v>
      </c>
      <c r="AP134" s="185">
        <f t="shared" si="563"/>
        <v>0</v>
      </c>
      <c r="AQ134" s="186">
        <f t="shared" si="564"/>
        <v>0</v>
      </c>
      <c r="AR134" s="186">
        <f t="shared" si="565"/>
        <v>0</v>
      </c>
      <c r="AS134" s="180"/>
      <c r="AT134" s="180"/>
      <c r="AU134" s="186">
        <f>D134+Z134+AO134</f>
        <v>0</v>
      </c>
      <c r="AV134" s="187"/>
      <c r="AW134" s="185">
        <f>E134+AB134++AP134</f>
        <v>0</v>
      </c>
      <c r="AX134" s="187"/>
      <c r="AY134" s="186">
        <f>F134+AD134+AQ134</f>
        <v>0</v>
      </c>
      <c r="AZ134" s="187"/>
      <c r="BA134" s="186">
        <f t="shared" si="566"/>
        <v>0</v>
      </c>
      <c r="BB134" s="187"/>
      <c r="BC134" s="180"/>
      <c r="BD134" s="180"/>
      <c r="BE134" s="180"/>
      <c r="BF134" s="180"/>
      <c r="BI134" s="244"/>
      <c r="BJ134" s="245"/>
      <c r="BK134" s="246"/>
      <c r="BL134" s="247"/>
      <c r="BM134" s="247"/>
      <c r="BN134" s="248"/>
      <c r="BO134" s="186">
        <f t="shared" si="567"/>
        <v>0</v>
      </c>
      <c r="BP134" s="180"/>
      <c r="BR134" s="186">
        <f t="shared" si="568"/>
        <v>0</v>
      </c>
      <c r="BS134" s="185">
        <f t="shared" si="568"/>
        <v>0</v>
      </c>
      <c r="BT134" s="186">
        <f t="shared" si="568"/>
        <v>0</v>
      </c>
      <c r="BU134" s="186">
        <f t="shared" si="569"/>
        <v>0</v>
      </c>
      <c r="BV134" s="180"/>
      <c r="BX134" s="186">
        <f>D134+Z134+BL134</f>
        <v>0</v>
      </c>
      <c r="BY134" s="187"/>
      <c r="BZ134" s="186">
        <f>E134+O134+BM134</f>
        <v>0</v>
      </c>
      <c r="CA134" s="187"/>
      <c r="CB134" s="186">
        <f>F134+AD134+BN134</f>
        <v>0</v>
      </c>
      <c r="CC134" s="187"/>
      <c r="CD134" s="186">
        <f t="shared" si="571"/>
        <v>0</v>
      </c>
      <c r="CE134" s="187"/>
      <c r="CF134" s="180"/>
    </row>
    <row r="135" spans="1:84" x14ac:dyDescent="0.35">
      <c r="B135" s="201" t="s">
        <v>191</v>
      </c>
      <c r="C135" s="180"/>
      <c r="D135" s="186"/>
      <c r="E135" s="186"/>
      <c r="F135" s="186"/>
      <c r="G135" s="186">
        <f t="shared" si="557"/>
        <v>0</v>
      </c>
      <c r="H135" s="180"/>
      <c r="I135" s="207"/>
      <c r="J135" s="243"/>
      <c r="K135" s="244"/>
      <c r="L135" s="245"/>
      <c r="M135" s="246"/>
      <c r="N135" s="247"/>
      <c r="O135" s="247"/>
      <c r="P135" s="248"/>
      <c r="Q135" s="186">
        <f t="shared" si="558"/>
        <v>0</v>
      </c>
      <c r="R135" s="180"/>
      <c r="S135" s="180"/>
      <c r="T135" s="248"/>
      <c r="U135" s="248"/>
      <c r="V135" s="248"/>
      <c r="W135" s="186">
        <f t="shared" si="559"/>
        <v>0</v>
      </c>
      <c r="X135" s="180"/>
      <c r="Y135" s="179"/>
      <c r="Z135" s="248"/>
      <c r="AA135" s="187"/>
      <c r="AB135" s="248"/>
      <c r="AC135" s="187"/>
      <c r="AD135" s="248"/>
      <c r="AE135" s="187"/>
      <c r="AF135" s="186">
        <f t="shared" si="438"/>
        <v>0</v>
      </c>
      <c r="AG135" s="264"/>
      <c r="AH135" s="180"/>
      <c r="AI135" s="180"/>
      <c r="AJ135" s="180"/>
      <c r="AK135" s="179"/>
      <c r="AL135" s="233">
        <f t="shared" si="570"/>
        <v>0</v>
      </c>
      <c r="AM135" s="225">
        <f t="shared" si="560"/>
        <v>0</v>
      </c>
      <c r="AN135" s="234">
        <f t="shared" si="561"/>
        <v>0</v>
      </c>
      <c r="AO135" s="185">
        <f t="shared" si="562"/>
        <v>0</v>
      </c>
      <c r="AP135" s="185">
        <f t="shared" si="563"/>
        <v>0</v>
      </c>
      <c r="AQ135" s="186">
        <f t="shared" si="564"/>
        <v>0</v>
      </c>
      <c r="AR135" s="186">
        <f t="shared" si="565"/>
        <v>0</v>
      </c>
      <c r="AS135" s="180"/>
      <c r="AT135" s="180"/>
      <c r="AU135" s="186">
        <f>D135+Z135+AO135</f>
        <v>0</v>
      </c>
      <c r="AV135" s="187"/>
      <c r="AW135" s="185">
        <f>E135+AB135++AP135</f>
        <v>0</v>
      </c>
      <c r="AX135" s="187"/>
      <c r="AY135" s="186">
        <f>F135+AD135+AQ135</f>
        <v>0</v>
      </c>
      <c r="AZ135" s="187"/>
      <c r="BA135" s="186">
        <f t="shared" si="566"/>
        <v>0</v>
      </c>
      <c r="BB135" s="187"/>
      <c r="BC135" s="180"/>
      <c r="BD135" s="180"/>
      <c r="BE135" s="180"/>
      <c r="BF135" s="180"/>
      <c r="BI135" s="244"/>
      <c r="BJ135" s="245"/>
      <c r="BK135" s="246"/>
      <c r="BL135" s="247"/>
      <c r="BM135" s="247"/>
      <c r="BN135" s="248"/>
      <c r="BO135" s="186">
        <f t="shared" si="567"/>
        <v>0</v>
      </c>
      <c r="BP135" s="180"/>
      <c r="BR135" s="186">
        <f t="shared" si="568"/>
        <v>0</v>
      </c>
      <c r="BS135" s="185">
        <f t="shared" si="568"/>
        <v>0</v>
      </c>
      <c r="BT135" s="186">
        <f t="shared" si="568"/>
        <v>0</v>
      </c>
      <c r="BU135" s="186">
        <f t="shared" si="569"/>
        <v>0</v>
      </c>
      <c r="BV135" s="180"/>
      <c r="BX135" s="186">
        <f>D135+Z135+BL135</f>
        <v>0</v>
      </c>
      <c r="BY135" s="187"/>
      <c r="BZ135" s="186">
        <f>E135+O135+BM135</f>
        <v>0</v>
      </c>
      <c r="CA135" s="187"/>
      <c r="CB135" s="186">
        <f>F135+AD135+BN135</f>
        <v>0</v>
      </c>
      <c r="CC135" s="187"/>
      <c r="CD135" s="186">
        <f t="shared" si="571"/>
        <v>0</v>
      </c>
      <c r="CE135" s="187"/>
      <c r="CF135" s="180"/>
    </row>
    <row r="136" spans="1:84" x14ac:dyDescent="0.35">
      <c r="C136" s="179"/>
      <c r="D136" s="159"/>
      <c r="E136" s="159"/>
      <c r="F136" s="159"/>
      <c r="G136" s="179"/>
      <c r="H136" s="179"/>
      <c r="I136" s="206"/>
      <c r="N136" s="159"/>
      <c r="O136" s="159"/>
      <c r="P136" s="159"/>
      <c r="Q136" s="179"/>
      <c r="R136" s="179"/>
      <c r="S136" s="179"/>
      <c r="T136" s="159"/>
      <c r="U136" s="159"/>
      <c r="V136" s="159"/>
      <c r="W136" s="179"/>
      <c r="X136" s="179"/>
      <c r="Y136" s="179"/>
      <c r="Z136" s="159"/>
      <c r="AA136" s="159"/>
      <c r="AB136" s="159"/>
      <c r="AC136" s="159"/>
      <c r="AD136" s="159"/>
      <c r="AE136" s="159"/>
      <c r="AF136" s="179"/>
      <c r="AG136" s="207"/>
      <c r="AH136" s="179"/>
      <c r="AI136" s="179"/>
      <c r="AJ136" s="179"/>
      <c r="AK136" s="179"/>
      <c r="AO136" s="159"/>
      <c r="AP136" s="159"/>
      <c r="AQ136" s="159"/>
      <c r="AR136" s="179"/>
      <c r="AS136" s="179"/>
      <c r="AT136" s="179"/>
      <c r="AU136" s="159"/>
      <c r="AV136" s="159"/>
      <c r="AW136" s="159"/>
      <c r="AX136" s="159"/>
      <c r="AY136" s="159"/>
      <c r="AZ136" s="159"/>
      <c r="BA136" s="179"/>
      <c r="BB136" s="159"/>
      <c r="BC136" s="179"/>
      <c r="BD136" s="179"/>
      <c r="BE136" s="179"/>
      <c r="BF136" s="179"/>
      <c r="BL136" s="159"/>
      <c r="BM136" s="159"/>
      <c r="BN136" s="159"/>
      <c r="BO136" s="179"/>
      <c r="BP136" s="179"/>
      <c r="BR136" s="159"/>
      <c r="BS136" s="159"/>
      <c r="BT136" s="159"/>
      <c r="BU136" s="179"/>
      <c r="BV136" s="179"/>
      <c r="BX136" s="159"/>
      <c r="BY136" s="159"/>
      <c r="BZ136" s="159"/>
      <c r="CA136" s="159"/>
      <c r="CB136" s="159"/>
      <c r="CC136" s="159"/>
      <c r="CD136" s="179"/>
      <c r="CE136" s="159"/>
      <c r="CF136" s="179"/>
    </row>
    <row r="137" spans="1:84" s="79" customFormat="1" x14ac:dyDescent="0.35">
      <c r="A137" s="190">
        <v>5</v>
      </c>
      <c r="B137" s="79" t="s">
        <v>166</v>
      </c>
      <c r="C137" s="178"/>
      <c r="D137" s="250">
        <v>0</v>
      </c>
      <c r="E137" s="250">
        <v>0</v>
      </c>
      <c r="F137" s="250">
        <v>0</v>
      </c>
      <c r="G137" s="250">
        <f t="shared" ref="G137" si="572">G138+G144+G150+G156+G162</f>
        <v>0</v>
      </c>
      <c r="H137" s="178"/>
      <c r="I137" s="205"/>
      <c r="J137" s="251"/>
      <c r="K137" s="251"/>
      <c r="L137" s="251"/>
      <c r="M137" s="251"/>
      <c r="N137" s="250">
        <f>N138+N144+N150+N156+N162</f>
        <v>0</v>
      </c>
      <c r="O137" s="250">
        <f t="shared" ref="O137:Q137" si="573">O138+O144+O150+O156+O162</f>
        <v>0</v>
      </c>
      <c r="P137" s="250">
        <f t="shared" si="573"/>
        <v>0</v>
      </c>
      <c r="Q137" s="250">
        <f t="shared" si="573"/>
        <v>0</v>
      </c>
      <c r="R137" s="178"/>
      <c r="S137" s="178"/>
      <c r="T137" s="250">
        <f>T138+T144+T150+T156+T162</f>
        <v>0</v>
      </c>
      <c r="U137" s="250">
        <f t="shared" ref="U137:V137" si="574">U138+U144+U150+U156+U162</f>
        <v>0</v>
      </c>
      <c r="V137" s="250">
        <f t="shared" si="574"/>
        <v>0</v>
      </c>
      <c r="W137" s="250">
        <f t="shared" ref="W137" si="575">W138+W144+W150+W156+W162</f>
        <v>0</v>
      </c>
      <c r="X137" s="178"/>
      <c r="Y137" s="179"/>
      <c r="Z137" s="250">
        <f>Z138+Z144+Z150+Z156+Z162</f>
        <v>0</v>
      </c>
      <c r="AA137" s="249">
        <f>IFERROR((Z137-N137)/N137,0)</f>
        <v>0</v>
      </c>
      <c r="AB137" s="250">
        <f>AB138+AB144+AB150+AB156+AB162</f>
        <v>0</v>
      </c>
      <c r="AC137" s="249">
        <f>IFERROR((AB137-O137)/O137,0)</f>
        <v>0</v>
      </c>
      <c r="AD137" s="250">
        <f>AD138+AD144+AD150+AD156+AD162</f>
        <v>0</v>
      </c>
      <c r="AE137" s="249">
        <f>IFERROR((AD137-P137)/P137,0)</f>
        <v>0</v>
      </c>
      <c r="AF137" s="250">
        <f>AF138+AF144+AF150+AF156+AF162</f>
        <v>0</v>
      </c>
      <c r="AG137" s="249">
        <f>IFERROR((AF137-Q137)/Q137,0)</f>
        <v>0</v>
      </c>
      <c r="AH137" s="268"/>
      <c r="AI137" s="186" t="s">
        <v>193</v>
      </c>
      <c r="AJ137" s="178"/>
      <c r="AK137" s="179"/>
      <c r="AL137" s="251"/>
      <c r="AM137" s="251"/>
      <c r="AN137" s="251"/>
      <c r="AO137" s="250">
        <f>AO138+AO144+AO150+AO156+AO162</f>
        <v>0</v>
      </c>
      <c r="AP137" s="250">
        <f t="shared" ref="AP137:AR137" si="576">AP138+AP144+AP150+AP156+AP162</f>
        <v>0</v>
      </c>
      <c r="AQ137" s="250">
        <f t="shared" si="576"/>
        <v>0</v>
      </c>
      <c r="AR137" s="250">
        <f t="shared" si="576"/>
        <v>0</v>
      </c>
      <c r="AS137" s="178"/>
      <c r="AT137" s="178"/>
      <c r="AU137" s="250">
        <f>AU138+AU144+AU150+AU156+AU162</f>
        <v>0</v>
      </c>
      <c r="AV137" s="249">
        <f>IFERROR((AU137-BR137)/BR137,0)</f>
        <v>0</v>
      </c>
      <c r="AW137" s="250">
        <f t="shared" ref="AW137:BA137" si="577">AW138+AW144+AW150+AW156+AW162</f>
        <v>0</v>
      </c>
      <c r="AX137" s="249">
        <f>IFERROR((AW137-BS137)/BS137,0)</f>
        <v>0</v>
      </c>
      <c r="AY137" s="250">
        <f t="shared" si="577"/>
        <v>0</v>
      </c>
      <c r="AZ137" s="249">
        <f>IFERROR((AY137-BT137)/BT137,0)</f>
        <v>0</v>
      </c>
      <c r="BA137" s="250">
        <f t="shared" si="577"/>
        <v>0</v>
      </c>
      <c r="BB137" s="249">
        <f>IFERROR((BA137-BU137)/BU137,0)</f>
        <v>0</v>
      </c>
      <c r="BC137" s="268"/>
      <c r="BD137" s="186" t="s">
        <v>193</v>
      </c>
      <c r="BE137" s="178"/>
      <c r="BF137" s="178"/>
      <c r="BG137" s="78"/>
      <c r="BH137" s="78"/>
      <c r="BI137" s="251"/>
      <c r="BJ137" s="251"/>
      <c r="BK137" s="251"/>
      <c r="BL137" s="250">
        <f>BL138+BL144+BL150+BL156+BL162</f>
        <v>0</v>
      </c>
      <c r="BM137" s="250">
        <f t="shared" ref="BM137:BO137" si="578">BM138+BM144+BM150+BM156+BM162</f>
        <v>0</v>
      </c>
      <c r="BN137" s="250">
        <f t="shared" si="578"/>
        <v>0</v>
      </c>
      <c r="BO137" s="250">
        <f t="shared" si="578"/>
        <v>0</v>
      </c>
      <c r="BP137" s="178"/>
      <c r="BQ137" s="78"/>
      <c r="BR137" s="250">
        <f>BR138+BR144+BR150+BR156+BR162</f>
        <v>0</v>
      </c>
      <c r="BS137" s="250">
        <f t="shared" ref="BS137:BU137" si="579">BS138+BS144+BS150+BS156+BS162</f>
        <v>0</v>
      </c>
      <c r="BT137" s="250">
        <f t="shared" si="579"/>
        <v>0</v>
      </c>
      <c r="BU137" s="250">
        <f t="shared" si="579"/>
        <v>0</v>
      </c>
      <c r="BV137" s="178"/>
      <c r="BW137" s="78"/>
      <c r="BX137" s="250">
        <f>BX138+BX144+BX150+BX156+BX162</f>
        <v>0</v>
      </c>
      <c r="BY137" s="249">
        <f>IFERROR((BX137-BR137)/BR137,0)</f>
        <v>0</v>
      </c>
      <c r="BZ137" s="250">
        <f>BZ138+BZ144+BZ150+BZ156+BZ162</f>
        <v>0</v>
      </c>
      <c r="CA137" s="249">
        <f>IFERROR((BZ137-BS137)/BS137,0)</f>
        <v>0</v>
      </c>
      <c r="CB137" s="250">
        <f>CB138+CB144+CB150+CB156+CB162</f>
        <v>0</v>
      </c>
      <c r="CC137" s="249">
        <f>IFERROR((CB137-BT137)/BT137,0)</f>
        <v>0</v>
      </c>
      <c r="CD137" s="250">
        <f>CD138+CD144+CD150+CD156+CD162</f>
        <v>0</v>
      </c>
      <c r="CE137" s="249">
        <f>IFERROR((CD137-BU137)/BU137,0)</f>
        <v>0</v>
      </c>
      <c r="CF137" s="178"/>
    </row>
    <row r="138" spans="1:84" s="79" customFormat="1" x14ac:dyDescent="0.35">
      <c r="A138" s="190">
        <v>5.0999999999999996</v>
      </c>
      <c r="B138" s="200" t="s">
        <v>138</v>
      </c>
      <c r="C138" s="179"/>
      <c r="D138" s="203">
        <v>0</v>
      </c>
      <c r="E138" s="179">
        <v>0</v>
      </c>
      <c r="F138" s="179">
        <v>0</v>
      </c>
      <c r="G138" s="179">
        <f t="shared" ref="G138" si="580">SUM(G139:G143)</f>
        <v>0</v>
      </c>
      <c r="H138" s="179"/>
      <c r="I138" s="206"/>
      <c r="J138" s="202"/>
      <c r="K138" s="232"/>
      <c r="L138" s="224"/>
      <c r="M138" s="217"/>
      <c r="N138" s="203">
        <f t="shared" ref="N138:W138" si="581">SUM(N139:N143)</f>
        <v>0</v>
      </c>
      <c r="O138" s="179">
        <f t="shared" si="581"/>
        <v>0</v>
      </c>
      <c r="P138" s="179">
        <f t="shared" si="581"/>
        <v>0</v>
      </c>
      <c r="Q138" s="179">
        <f t="shared" si="581"/>
        <v>0</v>
      </c>
      <c r="R138" s="179"/>
      <c r="S138" s="179"/>
      <c r="T138" s="203">
        <f t="shared" ref="T138:V138" si="582">SUM(T139:T143)</f>
        <v>0</v>
      </c>
      <c r="U138" s="179">
        <f t="shared" si="582"/>
        <v>0</v>
      </c>
      <c r="V138" s="179">
        <f t="shared" si="582"/>
        <v>0</v>
      </c>
      <c r="W138" s="179">
        <f t="shared" si="581"/>
        <v>0</v>
      </c>
      <c r="X138" s="179"/>
      <c r="Y138" s="179"/>
      <c r="Z138" s="203">
        <f t="shared" ref="Z138" si="583">SUM(Z139:Z143)</f>
        <v>0</v>
      </c>
      <c r="AA138" s="179"/>
      <c r="AB138" s="179">
        <f t="shared" ref="AB138" si="584">SUM(AB139:AB143)</f>
        <v>0</v>
      </c>
      <c r="AC138" s="179"/>
      <c r="AD138" s="179">
        <f t="shared" ref="AD138" si="585">SUM(AD139:AD143)</f>
        <v>0</v>
      </c>
      <c r="AE138" s="179"/>
      <c r="AF138" s="179">
        <f t="shared" ref="AF138:AF167" si="586">Z138+AB138+AD138</f>
        <v>0</v>
      </c>
      <c r="AG138" s="206"/>
      <c r="AH138" s="179"/>
      <c r="AI138" s="179"/>
      <c r="AJ138" s="179"/>
      <c r="AK138" s="179"/>
      <c r="AL138" s="232"/>
      <c r="AM138" s="224"/>
      <c r="AN138" s="217"/>
      <c r="AO138" s="203">
        <f t="shared" ref="AO138:AR138" si="587">SUM(AO139:AO143)</f>
        <v>0</v>
      </c>
      <c r="AP138" s="179">
        <f t="shared" si="587"/>
        <v>0</v>
      </c>
      <c r="AQ138" s="179">
        <f t="shared" si="587"/>
        <v>0</v>
      </c>
      <c r="AR138" s="179">
        <f t="shared" si="587"/>
        <v>0</v>
      </c>
      <c r="AS138" s="179"/>
      <c r="AT138" s="179"/>
      <c r="AU138" s="203">
        <f>SUM(AU139:AU143)</f>
        <v>0</v>
      </c>
      <c r="AV138" s="179"/>
      <c r="AW138" s="179">
        <f>SUM(AW139:AW143)</f>
        <v>0</v>
      </c>
      <c r="AX138" s="179"/>
      <c r="AY138" s="179">
        <f>SUM(AY139:AY143)</f>
        <v>0</v>
      </c>
      <c r="AZ138" s="179"/>
      <c r="BA138" s="179">
        <f t="shared" ref="BA138" si="588">SUM(BA139:BA143)</f>
        <v>0</v>
      </c>
      <c r="BB138" s="179"/>
      <c r="BC138" s="179"/>
      <c r="BD138" s="179"/>
      <c r="BE138" s="179"/>
      <c r="BF138" s="179"/>
      <c r="BG138" s="78"/>
      <c r="BH138" s="78"/>
      <c r="BI138" s="232"/>
      <c r="BJ138" s="224"/>
      <c r="BK138" s="217"/>
      <c r="BL138" s="203">
        <f t="shared" ref="BL138:BO138" si="589">SUM(BL139:BL143)</f>
        <v>0</v>
      </c>
      <c r="BM138" s="179">
        <f t="shared" si="589"/>
        <v>0</v>
      </c>
      <c r="BN138" s="179">
        <f t="shared" si="589"/>
        <v>0</v>
      </c>
      <c r="BO138" s="179">
        <f t="shared" si="589"/>
        <v>0</v>
      </c>
      <c r="BP138" s="179"/>
      <c r="BQ138" s="78"/>
      <c r="BR138" s="203">
        <f>SUM(BR139:BR143)</f>
        <v>0</v>
      </c>
      <c r="BS138" s="179">
        <f>SUM(BS139:BS143)</f>
        <v>0</v>
      </c>
      <c r="BT138" s="179">
        <f>SUM(BT139:BT143)</f>
        <v>0</v>
      </c>
      <c r="BU138" s="179">
        <f t="shared" ref="BU138" si="590">SUM(BU139:BU143)</f>
        <v>0</v>
      </c>
      <c r="BV138" s="179"/>
      <c r="BW138" s="78"/>
      <c r="BX138" s="203">
        <f>SUM(BX139:BX143)</f>
        <v>0</v>
      </c>
      <c r="BY138" s="179"/>
      <c r="BZ138" s="179">
        <f>SUM(BZ139:BZ143)</f>
        <v>0</v>
      </c>
      <c r="CA138" s="179"/>
      <c r="CB138" s="179">
        <f>SUM(CB139:CB143)</f>
        <v>0</v>
      </c>
      <c r="CC138" s="179"/>
      <c r="CD138" s="179">
        <f t="shared" ref="CD138" si="591">SUM(CD139:CD143)</f>
        <v>0</v>
      </c>
      <c r="CE138" s="179"/>
      <c r="CF138" s="179"/>
    </row>
    <row r="139" spans="1:84" s="79" customFormat="1" ht="29" x14ac:dyDescent="0.35">
      <c r="A139" s="190"/>
      <c r="B139" s="201" t="s">
        <v>107</v>
      </c>
      <c r="C139" s="180"/>
      <c r="D139" s="186"/>
      <c r="E139" s="186"/>
      <c r="F139" s="186"/>
      <c r="G139" s="186">
        <f t="shared" ref="G139:G143" si="592">SUM(D139:F139)</f>
        <v>0</v>
      </c>
      <c r="H139" s="180"/>
      <c r="I139" s="207"/>
      <c r="J139" s="243" t="s">
        <v>135</v>
      </c>
      <c r="K139" s="244"/>
      <c r="L139" s="245"/>
      <c r="M139" s="246"/>
      <c r="N139" s="247"/>
      <c r="O139" s="247"/>
      <c r="P139" s="248"/>
      <c r="Q139" s="186">
        <f t="shared" ref="Q139:Q143" si="593">SUM(N139:P139)</f>
        <v>0</v>
      </c>
      <c r="R139" s="180"/>
      <c r="S139" s="180"/>
      <c r="T139" s="248"/>
      <c r="U139" s="248"/>
      <c r="V139" s="248"/>
      <c r="W139" s="186">
        <f t="shared" ref="W139:W143" si="594">SUM(T139:V139)</f>
        <v>0</v>
      </c>
      <c r="X139" s="180"/>
      <c r="Y139" s="179"/>
      <c r="Z139" s="248"/>
      <c r="AA139" s="187"/>
      <c r="AB139" s="248"/>
      <c r="AC139" s="187"/>
      <c r="AD139" s="248"/>
      <c r="AE139" s="187"/>
      <c r="AF139" s="186">
        <f t="shared" si="586"/>
        <v>0</v>
      </c>
      <c r="AG139" s="264"/>
      <c r="AH139" s="180"/>
      <c r="AI139" s="180"/>
      <c r="AJ139" s="180"/>
      <c r="AK139" s="179"/>
      <c r="AL139" s="233">
        <f>BI139</f>
        <v>0</v>
      </c>
      <c r="AM139" s="225">
        <f t="shared" ref="AM139:AM143" si="595">BJ139</f>
        <v>0</v>
      </c>
      <c r="AN139" s="234">
        <f t="shared" ref="AN139:AN143" si="596">BK139</f>
        <v>0</v>
      </c>
      <c r="AO139" s="185">
        <f t="shared" ref="AO139:AO143" si="597">BL139</f>
        <v>0</v>
      </c>
      <c r="AP139" s="185">
        <f t="shared" ref="AP139:AP143" si="598">BM139</f>
        <v>0</v>
      </c>
      <c r="AQ139" s="186">
        <f t="shared" ref="AQ139:AQ143" si="599">BN139</f>
        <v>0</v>
      </c>
      <c r="AR139" s="186">
        <f t="shared" ref="AR139:AR143" si="600">SUM(AO139:AQ139)</f>
        <v>0</v>
      </c>
      <c r="AS139" s="180"/>
      <c r="AT139" s="180"/>
      <c r="AU139" s="186">
        <f>D139+Z139+AO139</f>
        <v>0</v>
      </c>
      <c r="AV139" s="187"/>
      <c r="AW139" s="185">
        <f>E139+AB139++AP139</f>
        <v>0</v>
      </c>
      <c r="AX139" s="187"/>
      <c r="AY139" s="186">
        <f>F139+AD139+AQ139</f>
        <v>0</v>
      </c>
      <c r="AZ139" s="187"/>
      <c r="BA139" s="186">
        <f t="shared" ref="BA139:BA143" si="601">SUM(AU139:AY139)</f>
        <v>0</v>
      </c>
      <c r="BB139" s="187"/>
      <c r="BC139" s="180"/>
      <c r="BD139" s="180"/>
      <c r="BE139" s="180"/>
      <c r="BF139" s="180"/>
      <c r="BG139" s="78"/>
      <c r="BH139" s="78"/>
      <c r="BI139" s="244"/>
      <c r="BJ139" s="245"/>
      <c r="BK139" s="246"/>
      <c r="BL139" s="247"/>
      <c r="BM139" s="247"/>
      <c r="BN139" s="248"/>
      <c r="BO139" s="186">
        <f t="shared" ref="BO139:BO143" si="602">SUM(BL139:BN139)</f>
        <v>0</v>
      </c>
      <c r="BP139" s="180"/>
      <c r="BQ139" s="78"/>
      <c r="BR139" s="186">
        <f t="shared" ref="BR139:BT143" si="603">D139+N139+BL139</f>
        <v>0</v>
      </c>
      <c r="BS139" s="185">
        <f t="shared" si="603"/>
        <v>0</v>
      </c>
      <c r="BT139" s="186">
        <f t="shared" si="603"/>
        <v>0</v>
      </c>
      <c r="BU139" s="186">
        <f t="shared" ref="BU139:BU143" si="604">SUM(BR139:BT139)</f>
        <v>0</v>
      </c>
      <c r="BV139" s="180"/>
      <c r="BW139" s="78"/>
      <c r="BX139" s="186">
        <f>D139+Z139+BL139</f>
        <v>0</v>
      </c>
      <c r="BY139" s="187"/>
      <c r="BZ139" s="186">
        <f>E139+O139+BM139</f>
        <v>0</v>
      </c>
      <c r="CA139" s="187"/>
      <c r="CB139" s="186">
        <f>F139+AD139+BN139</f>
        <v>0</v>
      </c>
      <c r="CC139" s="187"/>
      <c r="CD139" s="186">
        <f>BX139+BZ139+CB139</f>
        <v>0</v>
      </c>
      <c r="CE139" s="187"/>
      <c r="CF139" s="180"/>
    </row>
    <row r="140" spans="1:84" s="79" customFormat="1" ht="29" x14ac:dyDescent="0.35">
      <c r="A140" s="190"/>
      <c r="B140" s="201" t="s">
        <v>109</v>
      </c>
      <c r="C140" s="180"/>
      <c r="D140" s="186"/>
      <c r="E140" s="186"/>
      <c r="F140" s="186"/>
      <c r="G140" s="186">
        <f t="shared" si="592"/>
        <v>0</v>
      </c>
      <c r="H140" s="180"/>
      <c r="I140" s="207"/>
      <c r="J140" s="243"/>
      <c r="K140" s="244"/>
      <c r="L140" s="245"/>
      <c r="M140" s="246"/>
      <c r="N140" s="247"/>
      <c r="O140" s="247"/>
      <c r="P140" s="248"/>
      <c r="Q140" s="186">
        <f t="shared" si="593"/>
        <v>0</v>
      </c>
      <c r="R140" s="180"/>
      <c r="S140" s="180"/>
      <c r="T140" s="248"/>
      <c r="U140" s="248"/>
      <c r="V140" s="248"/>
      <c r="W140" s="186">
        <f t="shared" si="594"/>
        <v>0</v>
      </c>
      <c r="X140" s="180"/>
      <c r="Y140" s="179"/>
      <c r="Z140" s="248"/>
      <c r="AA140" s="187"/>
      <c r="AB140" s="248"/>
      <c r="AC140" s="187"/>
      <c r="AD140" s="248"/>
      <c r="AE140" s="187"/>
      <c r="AF140" s="186">
        <f t="shared" si="586"/>
        <v>0</v>
      </c>
      <c r="AG140" s="264"/>
      <c r="AH140" s="180"/>
      <c r="AI140" s="180"/>
      <c r="AJ140" s="180"/>
      <c r="AK140" s="179"/>
      <c r="AL140" s="233">
        <f t="shared" ref="AL140:AL143" si="605">BI140</f>
        <v>0</v>
      </c>
      <c r="AM140" s="225">
        <f t="shared" si="595"/>
        <v>0</v>
      </c>
      <c r="AN140" s="234">
        <f t="shared" si="596"/>
        <v>0</v>
      </c>
      <c r="AO140" s="185">
        <f t="shared" si="597"/>
        <v>0</v>
      </c>
      <c r="AP140" s="185">
        <f t="shared" si="598"/>
        <v>0</v>
      </c>
      <c r="AQ140" s="186">
        <f t="shared" si="599"/>
        <v>0</v>
      </c>
      <c r="AR140" s="186">
        <f t="shared" si="600"/>
        <v>0</v>
      </c>
      <c r="AS140" s="180"/>
      <c r="AT140" s="180"/>
      <c r="AU140" s="186">
        <f>D140+Z140+AO140</f>
        <v>0</v>
      </c>
      <c r="AV140" s="187"/>
      <c r="AW140" s="185">
        <f>E140+AB140++AP140</f>
        <v>0</v>
      </c>
      <c r="AX140" s="187"/>
      <c r="AY140" s="186">
        <f>F140+AD140+AQ140</f>
        <v>0</v>
      </c>
      <c r="AZ140" s="187"/>
      <c r="BA140" s="186">
        <f t="shared" si="601"/>
        <v>0</v>
      </c>
      <c r="BB140" s="187"/>
      <c r="BC140" s="180"/>
      <c r="BD140" s="180"/>
      <c r="BE140" s="180"/>
      <c r="BF140" s="180"/>
      <c r="BG140" s="78"/>
      <c r="BH140" s="78"/>
      <c r="BI140" s="244"/>
      <c r="BJ140" s="245"/>
      <c r="BK140" s="246"/>
      <c r="BL140" s="247"/>
      <c r="BM140" s="247"/>
      <c r="BN140" s="248"/>
      <c r="BO140" s="186">
        <f t="shared" si="602"/>
        <v>0</v>
      </c>
      <c r="BP140" s="180"/>
      <c r="BQ140" s="78"/>
      <c r="BR140" s="186">
        <f t="shared" si="603"/>
        <v>0</v>
      </c>
      <c r="BS140" s="185">
        <f t="shared" si="603"/>
        <v>0</v>
      </c>
      <c r="BT140" s="186">
        <f t="shared" si="603"/>
        <v>0</v>
      </c>
      <c r="BU140" s="186">
        <f t="shared" si="604"/>
        <v>0</v>
      </c>
      <c r="BV140" s="180"/>
      <c r="BW140" s="78"/>
      <c r="BX140" s="186">
        <f>D140+Z140+BL140</f>
        <v>0</v>
      </c>
      <c r="BY140" s="187"/>
      <c r="BZ140" s="186">
        <f>E140+O140+BM140</f>
        <v>0</v>
      </c>
      <c r="CA140" s="187"/>
      <c r="CB140" s="186">
        <f>F140+AD140+BN140</f>
        <v>0</v>
      </c>
      <c r="CC140" s="187"/>
      <c r="CD140" s="186">
        <f t="shared" ref="CD140:CD143" si="606">BX140+BZ140+CB140</f>
        <v>0</v>
      </c>
      <c r="CE140" s="187"/>
      <c r="CF140" s="180"/>
    </row>
    <row r="141" spans="1:84" s="79" customFormat="1" x14ac:dyDescent="0.35">
      <c r="A141" s="190"/>
      <c r="B141" s="201" t="s">
        <v>191</v>
      </c>
      <c r="C141" s="180"/>
      <c r="D141" s="186"/>
      <c r="E141" s="186"/>
      <c r="F141" s="186"/>
      <c r="G141" s="186">
        <f t="shared" si="592"/>
        <v>0</v>
      </c>
      <c r="H141" s="180"/>
      <c r="I141" s="207"/>
      <c r="J141" s="243"/>
      <c r="K141" s="244"/>
      <c r="L141" s="245"/>
      <c r="M141" s="246"/>
      <c r="N141" s="247"/>
      <c r="O141" s="247"/>
      <c r="P141" s="248"/>
      <c r="Q141" s="186">
        <f t="shared" si="593"/>
        <v>0</v>
      </c>
      <c r="R141" s="180"/>
      <c r="S141" s="180"/>
      <c r="T141" s="248"/>
      <c r="U141" s="248"/>
      <c r="V141" s="248"/>
      <c r="W141" s="186">
        <f t="shared" si="594"/>
        <v>0</v>
      </c>
      <c r="X141" s="180"/>
      <c r="Y141" s="179"/>
      <c r="Z141" s="248"/>
      <c r="AA141" s="187"/>
      <c r="AB141" s="248"/>
      <c r="AC141" s="187"/>
      <c r="AD141" s="248"/>
      <c r="AE141" s="187"/>
      <c r="AF141" s="186">
        <f t="shared" si="586"/>
        <v>0</v>
      </c>
      <c r="AG141" s="264"/>
      <c r="AH141" s="180"/>
      <c r="AI141" s="180"/>
      <c r="AJ141" s="180"/>
      <c r="AK141" s="179"/>
      <c r="AL141" s="233">
        <f t="shared" si="605"/>
        <v>0</v>
      </c>
      <c r="AM141" s="225">
        <f t="shared" si="595"/>
        <v>0</v>
      </c>
      <c r="AN141" s="234">
        <f t="shared" si="596"/>
        <v>0</v>
      </c>
      <c r="AO141" s="185">
        <f t="shared" si="597"/>
        <v>0</v>
      </c>
      <c r="AP141" s="185">
        <f t="shared" si="598"/>
        <v>0</v>
      </c>
      <c r="AQ141" s="186">
        <f t="shared" si="599"/>
        <v>0</v>
      </c>
      <c r="AR141" s="186">
        <f t="shared" si="600"/>
        <v>0</v>
      </c>
      <c r="AS141" s="180"/>
      <c r="AT141" s="180"/>
      <c r="AU141" s="186">
        <f>D141+Z141+AO141</f>
        <v>0</v>
      </c>
      <c r="AV141" s="187"/>
      <c r="AW141" s="185">
        <f>E141+AB141++AP141</f>
        <v>0</v>
      </c>
      <c r="AX141" s="187"/>
      <c r="AY141" s="186">
        <f>F141+AD141+AQ141</f>
        <v>0</v>
      </c>
      <c r="AZ141" s="187"/>
      <c r="BA141" s="186">
        <f t="shared" si="601"/>
        <v>0</v>
      </c>
      <c r="BB141" s="187"/>
      <c r="BC141" s="180"/>
      <c r="BD141" s="180"/>
      <c r="BE141" s="180"/>
      <c r="BF141" s="180"/>
      <c r="BG141" s="78"/>
      <c r="BH141" s="78"/>
      <c r="BI141" s="244"/>
      <c r="BJ141" s="245"/>
      <c r="BK141" s="246"/>
      <c r="BL141" s="247"/>
      <c r="BM141" s="247"/>
      <c r="BN141" s="248"/>
      <c r="BO141" s="186">
        <f t="shared" si="602"/>
        <v>0</v>
      </c>
      <c r="BP141" s="180"/>
      <c r="BQ141" s="78"/>
      <c r="BR141" s="186">
        <f t="shared" si="603"/>
        <v>0</v>
      </c>
      <c r="BS141" s="185">
        <f t="shared" si="603"/>
        <v>0</v>
      </c>
      <c r="BT141" s="186">
        <f t="shared" si="603"/>
        <v>0</v>
      </c>
      <c r="BU141" s="186">
        <f t="shared" si="604"/>
        <v>0</v>
      </c>
      <c r="BV141" s="180"/>
      <c r="BW141" s="78"/>
      <c r="BX141" s="186">
        <f>D141+Z141+BL141</f>
        <v>0</v>
      </c>
      <c r="BY141" s="187"/>
      <c r="BZ141" s="186">
        <f>E141+O141+BM141</f>
        <v>0</v>
      </c>
      <c r="CA141" s="187"/>
      <c r="CB141" s="186">
        <f>F141+AD141+BN141</f>
        <v>0</v>
      </c>
      <c r="CC141" s="187"/>
      <c r="CD141" s="186">
        <f t="shared" si="606"/>
        <v>0</v>
      </c>
      <c r="CE141" s="187"/>
      <c r="CF141" s="180"/>
    </row>
    <row r="142" spans="1:84" s="79" customFormat="1" x14ac:dyDescent="0.35">
      <c r="A142" s="190"/>
      <c r="B142" s="201" t="s">
        <v>191</v>
      </c>
      <c r="C142" s="180"/>
      <c r="D142" s="186"/>
      <c r="E142" s="186"/>
      <c r="F142" s="186"/>
      <c r="G142" s="186">
        <f t="shared" si="592"/>
        <v>0</v>
      </c>
      <c r="H142" s="180"/>
      <c r="I142" s="207"/>
      <c r="J142" s="243"/>
      <c r="K142" s="244"/>
      <c r="L142" s="245"/>
      <c r="M142" s="246"/>
      <c r="N142" s="247"/>
      <c r="O142" s="247"/>
      <c r="P142" s="248"/>
      <c r="Q142" s="186">
        <f t="shared" si="593"/>
        <v>0</v>
      </c>
      <c r="R142" s="180"/>
      <c r="S142" s="180"/>
      <c r="T142" s="248"/>
      <c r="U142" s="248"/>
      <c r="V142" s="248"/>
      <c r="W142" s="186">
        <f t="shared" si="594"/>
        <v>0</v>
      </c>
      <c r="X142" s="180"/>
      <c r="Y142" s="179"/>
      <c r="Z142" s="248"/>
      <c r="AA142" s="187"/>
      <c r="AB142" s="248"/>
      <c r="AC142" s="187"/>
      <c r="AD142" s="248"/>
      <c r="AE142" s="187"/>
      <c r="AF142" s="186">
        <f t="shared" si="586"/>
        <v>0</v>
      </c>
      <c r="AG142" s="264"/>
      <c r="AH142" s="180"/>
      <c r="AI142" s="180"/>
      <c r="AJ142" s="180"/>
      <c r="AK142" s="179"/>
      <c r="AL142" s="233">
        <f t="shared" si="605"/>
        <v>0</v>
      </c>
      <c r="AM142" s="225">
        <f t="shared" si="595"/>
        <v>0</v>
      </c>
      <c r="AN142" s="234">
        <f t="shared" si="596"/>
        <v>0</v>
      </c>
      <c r="AO142" s="185">
        <f t="shared" si="597"/>
        <v>0</v>
      </c>
      <c r="AP142" s="185">
        <f t="shared" si="598"/>
        <v>0</v>
      </c>
      <c r="AQ142" s="186">
        <f t="shared" si="599"/>
        <v>0</v>
      </c>
      <c r="AR142" s="186">
        <f t="shared" si="600"/>
        <v>0</v>
      </c>
      <c r="AS142" s="180"/>
      <c r="AT142" s="180"/>
      <c r="AU142" s="186">
        <f>D142+Z142+AO142</f>
        <v>0</v>
      </c>
      <c r="AV142" s="187"/>
      <c r="AW142" s="185">
        <f>E142+AB142++AP142</f>
        <v>0</v>
      </c>
      <c r="AX142" s="187"/>
      <c r="AY142" s="186">
        <f>F142+AD142+AQ142</f>
        <v>0</v>
      </c>
      <c r="AZ142" s="187"/>
      <c r="BA142" s="186">
        <f t="shared" si="601"/>
        <v>0</v>
      </c>
      <c r="BB142" s="187"/>
      <c r="BC142" s="180"/>
      <c r="BD142" s="180"/>
      <c r="BE142" s="180"/>
      <c r="BF142" s="180"/>
      <c r="BG142" s="78"/>
      <c r="BH142" s="78"/>
      <c r="BI142" s="244"/>
      <c r="BJ142" s="245"/>
      <c r="BK142" s="246"/>
      <c r="BL142" s="247"/>
      <c r="BM142" s="247"/>
      <c r="BN142" s="248"/>
      <c r="BO142" s="186">
        <f t="shared" si="602"/>
        <v>0</v>
      </c>
      <c r="BP142" s="180"/>
      <c r="BQ142" s="78"/>
      <c r="BR142" s="186">
        <f t="shared" si="603"/>
        <v>0</v>
      </c>
      <c r="BS142" s="185">
        <f t="shared" si="603"/>
        <v>0</v>
      </c>
      <c r="BT142" s="186">
        <f t="shared" si="603"/>
        <v>0</v>
      </c>
      <c r="BU142" s="186">
        <f t="shared" si="604"/>
        <v>0</v>
      </c>
      <c r="BV142" s="180"/>
      <c r="BW142" s="78"/>
      <c r="BX142" s="186">
        <f>D142+Z142+BL142</f>
        <v>0</v>
      </c>
      <c r="BY142" s="187"/>
      <c r="BZ142" s="186">
        <f>E142+O142+BM142</f>
        <v>0</v>
      </c>
      <c r="CA142" s="187"/>
      <c r="CB142" s="186">
        <f>F142+AD142+BN142</f>
        <v>0</v>
      </c>
      <c r="CC142" s="187"/>
      <c r="CD142" s="186">
        <f t="shared" si="606"/>
        <v>0</v>
      </c>
      <c r="CE142" s="187"/>
      <c r="CF142" s="180"/>
    </row>
    <row r="143" spans="1:84" s="79" customFormat="1" x14ac:dyDescent="0.35">
      <c r="A143" s="190"/>
      <c r="B143" s="201" t="s">
        <v>191</v>
      </c>
      <c r="C143" s="180"/>
      <c r="D143" s="186"/>
      <c r="E143" s="186"/>
      <c r="F143" s="186"/>
      <c r="G143" s="186">
        <f t="shared" si="592"/>
        <v>0</v>
      </c>
      <c r="H143" s="180"/>
      <c r="I143" s="207"/>
      <c r="J143" s="243"/>
      <c r="K143" s="244"/>
      <c r="L143" s="245"/>
      <c r="M143" s="246"/>
      <c r="N143" s="247"/>
      <c r="O143" s="247"/>
      <c r="P143" s="248"/>
      <c r="Q143" s="186">
        <f t="shared" si="593"/>
        <v>0</v>
      </c>
      <c r="R143" s="180"/>
      <c r="S143" s="180"/>
      <c r="T143" s="248"/>
      <c r="U143" s="248"/>
      <c r="V143" s="248"/>
      <c r="W143" s="186">
        <f t="shared" si="594"/>
        <v>0</v>
      </c>
      <c r="X143" s="180"/>
      <c r="Y143" s="179"/>
      <c r="Z143" s="248"/>
      <c r="AA143" s="187"/>
      <c r="AB143" s="248"/>
      <c r="AC143" s="187"/>
      <c r="AD143" s="248"/>
      <c r="AE143" s="187"/>
      <c r="AF143" s="186">
        <f t="shared" si="586"/>
        <v>0</v>
      </c>
      <c r="AG143" s="264"/>
      <c r="AH143" s="180"/>
      <c r="AI143" s="180"/>
      <c r="AJ143" s="180"/>
      <c r="AK143" s="179"/>
      <c r="AL143" s="233">
        <f t="shared" si="605"/>
        <v>0</v>
      </c>
      <c r="AM143" s="225">
        <f t="shared" si="595"/>
        <v>0</v>
      </c>
      <c r="AN143" s="234">
        <f t="shared" si="596"/>
        <v>0</v>
      </c>
      <c r="AO143" s="185">
        <f t="shared" si="597"/>
        <v>0</v>
      </c>
      <c r="AP143" s="185">
        <f t="shared" si="598"/>
        <v>0</v>
      </c>
      <c r="AQ143" s="186">
        <f t="shared" si="599"/>
        <v>0</v>
      </c>
      <c r="AR143" s="186">
        <f t="shared" si="600"/>
        <v>0</v>
      </c>
      <c r="AS143" s="180"/>
      <c r="AT143" s="180"/>
      <c r="AU143" s="186">
        <f>D143+Z143+AO143</f>
        <v>0</v>
      </c>
      <c r="AV143" s="187"/>
      <c r="AW143" s="185">
        <f>E143+AB143++AP143</f>
        <v>0</v>
      </c>
      <c r="AX143" s="187"/>
      <c r="AY143" s="186">
        <f>F143+AD143+AQ143</f>
        <v>0</v>
      </c>
      <c r="AZ143" s="187"/>
      <c r="BA143" s="186">
        <f t="shared" si="601"/>
        <v>0</v>
      </c>
      <c r="BB143" s="187"/>
      <c r="BC143" s="180"/>
      <c r="BD143" s="180"/>
      <c r="BE143" s="180"/>
      <c r="BF143" s="180"/>
      <c r="BG143" s="78"/>
      <c r="BH143" s="78"/>
      <c r="BI143" s="244"/>
      <c r="BJ143" s="245"/>
      <c r="BK143" s="246"/>
      <c r="BL143" s="247"/>
      <c r="BM143" s="247"/>
      <c r="BN143" s="248"/>
      <c r="BO143" s="186">
        <f t="shared" si="602"/>
        <v>0</v>
      </c>
      <c r="BP143" s="180"/>
      <c r="BQ143" s="78"/>
      <c r="BR143" s="186">
        <f t="shared" si="603"/>
        <v>0</v>
      </c>
      <c r="BS143" s="185">
        <f t="shared" si="603"/>
        <v>0</v>
      </c>
      <c r="BT143" s="186">
        <f t="shared" si="603"/>
        <v>0</v>
      </c>
      <c r="BU143" s="186">
        <f t="shared" si="604"/>
        <v>0</v>
      </c>
      <c r="BV143" s="180"/>
      <c r="BW143" s="78"/>
      <c r="BX143" s="186">
        <f>D143+Z143+BL143</f>
        <v>0</v>
      </c>
      <c r="BY143" s="187"/>
      <c r="BZ143" s="186">
        <f>E143+O143+BM143</f>
        <v>0</v>
      </c>
      <c r="CA143" s="187"/>
      <c r="CB143" s="186">
        <f>F143+AD143+BN143</f>
        <v>0</v>
      </c>
      <c r="CC143" s="187"/>
      <c r="CD143" s="186">
        <f t="shared" si="606"/>
        <v>0</v>
      </c>
      <c r="CE143" s="187"/>
      <c r="CF143" s="180"/>
    </row>
    <row r="144" spans="1:84" s="79" customFormat="1" x14ac:dyDescent="0.35">
      <c r="A144" s="190">
        <v>5.2</v>
      </c>
      <c r="B144" s="200" t="s">
        <v>169</v>
      </c>
      <c r="C144" s="179"/>
      <c r="D144" s="184">
        <v>0</v>
      </c>
      <c r="E144" s="179">
        <v>0</v>
      </c>
      <c r="F144" s="179">
        <v>0</v>
      </c>
      <c r="G144" s="179">
        <f t="shared" ref="G144" si="607">SUM(G145:G149)</f>
        <v>0</v>
      </c>
      <c r="H144" s="179"/>
      <c r="I144" s="206"/>
      <c r="J144" s="199"/>
      <c r="K144" s="232"/>
      <c r="L144" s="224"/>
      <c r="M144" s="217"/>
      <c r="N144" s="184">
        <f t="shared" ref="N144:P144" si="608">SUM(N145:N149)</f>
        <v>0</v>
      </c>
      <c r="O144" s="179">
        <f t="shared" si="608"/>
        <v>0</v>
      </c>
      <c r="P144" s="179">
        <f t="shared" si="608"/>
        <v>0</v>
      </c>
      <c r="Q144" s="179">
        <f t="shared" ref="Q144:W144" si="609">SUM(Q145:Q149)</f>
        <v>0</v>
      </c>
      <c r="R144" s="179"/>
      <c r="S144" s="179"/>
      <c r="T144" s="184">
        <f t="shared" ref="T144:V144" si="610">SUM(T145:T149)</f>
        <v>0</v>
      </c>
      <c r="U144" s="179">
        <f t="shared" si="610"/>
        <v>0</v>
      </c>
      <c r="V144" s="179">
        <f t="shared" si="610"/>
        <v>0</v>
      </c>
      <c r="W144" s="179">
        <f t="shared" si="609"/>
        <v>0</v>
      </c>
      <c r="X144" s="179"/>
      <c r="Y144" s="179"/>
      <c r="Z144" s="184">
        <f t="shared" ref="Z144" si="611">SUM(Z145:Z149)</f>
        <v>0</v>
      </c>
      <c r="AA144" s="179"/>
      <c r="AB144" s="179">
        <f t="shared" ref="AB144" si="612">SUM(AB145:AB149)</f>
        <v>0</v>
      </c>
      <c r="AC144" s="179"/>
      <c r="AD144" s="179">
        <f t="shared" ref="AD144" si="613">SUM(AD145:AD149)</f>
        <v>0</v>
      </c>
      <c r="AE144" s="179"/>
      <c r="AF144" s="179">
        <f t="shared" si="586"/>
        <v>0</v>
      </c>
      <c r="AG144" s="206"/>
      <c r="AH144" s="179"/>
      <c r="AI144" s="179"/>
      <c r="AJ144" s="179"/>
      <c r="AK144" s="179"/>
      <c r="AL144" s="232"/>
      <c r="AM144" s="224"/>
      <c r="AN144" s="217"/>
      <c r="AO144" s="184">
        <f t="shared" ref="AO144:AQ144" si="614">SUM(AO145:AO149)</f>
        <v>0</v>
      </c>
      <c r="AP144" s="179">
        <f t="shared" si="614"/>
        <v>0</v>
      </c>
      <c r="AQ144" s="179">
        <f t="shared" si="614"/>
        <v>0</v>
      </c>
      <c r="AR144" s="179">
        <f t="shared" ref="AR144" si="615">SUM(AR145:AR149)</f>
        <v>0</v>
      </c>
      <c r="AS144" s="179"/>
      <c r="AT144" s="179"/>
      <c r="AU144" s="184">
        <f>SUM(AU145:AU149)</f>
        <v>0</v>
      </c>
      <c r="AV144" s="179"/>
      <c r="AW144" s="179">
        <f>SUM(AW145:AW149)</f>
        <v>0</v>
      </c>
      <c r="AX144" s="179"/>
      <c r="AY144" s="179">
        <f>SUM(AY145:AY149)</f>
        <v>0</v>
      </c>
      <c r="AZ144" s="179"/>
      <c r="BA144" s="179">
        <f t="shared" ref="BA144" si="616">SUM(BA145:BA149)</f>
        <v>0</v>
      </c>
      <c r="BB144" s="179"/>
      <c r="BC144" s="179"/>
      <c r="BD144" s="179"/>
      <c r="BE144" s="179"/>
      <c r="BF144" s="179"/>
      <c r="BG144" s="78"/>
      <c r="BH144" s="78"/>
      <c r="BI144" s="232"/>
      <c r="BJ144" s="224"/>
      <c r="BK144" s="217"/>
      <c r="BL144" s="184">
        <f t="shared" ref="BL144:BO144" si="617">SUM(BL145:BL149)</f>
        <v>0</v>
      </c>
      <c r="BM144" s="179">
        <f t="shared" si="617"/>
        <v>0</v>
      </c>
      <c r="BN144" s="179">
        <f t="shared" si="617"/>
        <v>0</v>
      </c>
      <c r="BO144" s="179">
        <f t="shared" si="617"/>
        <v>0</v>
      </c>
      <c r="BP144" s="179"/>
      <c r="BQ144" s="78"/>
      <c r="BR144" s="184">
        <f>SUM(BR145:BR149)</f>
        <v>0</v>
      </c>
      <c r="BS144" s="179">
        <f>SUM(BS145:BS149)</f>
        <v>0</v>
      </c>
      <c r="BT144" s="179">
        <f>SUM(BT145:BT149)</f>
        <v>0</v>
      </c>
      <c r="BU144" s="179">
        <f t="shared" ref="BU144" si="618">SUM(BU145:BU149)</f>
        <v>0</v>
      </c>
      <c r="BV144" s="179"/>
      <c r="BW144" s="78"/>
      <c r="BX144" s="184">
        <f>SUM(BX145:BX149)</f>
        <v>0</v>
      </c>
      <c r="BY144" s="179"/>
      <c r="BZ144" s="179">
        <f>SUM(BZ145:BZ149)</f>
        <v>0</v>
      </c>
      <c r="CA144" s="179"/>
      <c r="CB144" s="179">
        <f>SUM(CB145:CB149)</f>
        <v>0</v>
      </c>
      <c r="CC144" s="179"/>
      <c r="CD144" s="179">
        <f t="shared" ref="CD144" si="619">SUM(CD145:CD149)</f>
        <v>0</v>
      </c>
      <c r="CE144" s="179"/>
      <c r="CF144" s="179"/>
    </row>
    <row r="145" spans="1:84" s="79" customFormat="1" x14ac:dyDescent="0.35">
      <c r="A145" s="190"/>
      <c r="B145" s="201" t="s">
        <v>191</v>
      </c>
      <c r="C145" s="180"/>
      <c r="D145" s="186"/>
      <c r="E145" s="186"/>
      <c r="F145" s="186"/>
      <c r="G145" s="186">
        <f t="shared" ref="G145:G149" si="620">SUM(D145:F145)</f>
        <v>0</v>
      </c>
      <c r="H145" s="180"/>
      <c r="I145" s="207"/>
      <c r="J145" s="243"/>
      <c r="K145" s="244"/>
      <c r="L145" s="245"/>
      <c r="M145" s="246"/>
      <c r="N145" s="247"/>
      <c r="O145" s="247"/>
      <c r="P145" s="248"/>
      <c r="Q145" s="186">
        <f t="shared" ref="Q145:Q149" si="621">SUM(N145:P145)</f>
        <v>0</v>
      </c>
      <c r="R145" s="180"/>
      <c r="S145" s="180"/>
      <c r="T145" s="248"/>
      <c r="U145" s="248"/>
      <c r="V145" s="248"/>
      <c r="W145" s="186">
        <f t="shared" ref="W145:W149" si="622">SUM(T145:V145)</f>
        <v>0</v>
      </c>
      <c r="X145" s="180"/>
      <c r="Y145" s="179"/>
      <c r="Z145" s="248"/>
      <c r="AA145" s="187"/>
      <c r="AB145" s="248"/>
      <c r="AC145" s="187"/>
      <c r="AD145" s="248"/>
      <c r="AE145" s="187"/>
      <c r="AF145" s="186">
        <f t="shared" si="586"/>
        <v>0</v>
      </c>
      <c r="AG145" s="264"/>
      <c r="AH145" s="180"/>
      <c r="AI145" s="180"/>
      <c r="AJ145" s="180"/>
      <c r="AK145" s="179"/>
      <c r="AL145" s="233">
        <f>BI145</f>
        <v>0</v>
      </c>
      <c r="AM145" s="225">
        <f t="shared" ref="AM145:AM149" si="623">BJ145</f>
        <v>0</v>
      </c>
      <c r="AN145" s="234">
        <f t="shared" ref="AN145:AN149" si="624">BK145</f>
        <v>0</v>
      </c>
      <c r="AO145" s="185">
        <f t="shared" ref="AO145:AO149" si="625">BL145</f>
        <v>0</v>
      </c>
      <c r="AP145" s="185">
        <f t="shared" ref="AP145:AP149" si="626">BM145</f>
        <v>0</v>
      </c>
      <c r="AQ145" s="186">
        <f t="shared" ref="AQ145:AQ149" si="627">BN145</f>
        <v>0</v>
      </c>
      <c r="AR145" s="186">
        <f t="shared" ref="AR145:AR149" si="628">SUM(AO145:AQ145)</f>
        <v>0</v>
      </c>
      <c r="AS145" s="180"/>
      <c r="AT145" s="180"/>
      <c r="AU145" s="186">
        <f>D145+Z145+AO145</f>
        <v>0</v>
      </c>
      <c r="AV145" s="187"/>
      <c r="AW145" s="185">
        <f>E145+AB145++AP145</f>
        <v>0</v>
      </c>
      <c r="AX145" s="187"/>
      <c r="AY145" s="186">
        <f>F145+AD145+AQ145</f>
        <v>0</v>
      </c>
      <c r="AZ145" s="187"/>
      <c r="BA145" s="186">
        <f t="shared" ref="BA145:BA149" si="629">SUM(AU145:AY145)</f>
        <v>0</v>
      </c>
      <c r="BB145" s="187"/>
      <c r="BC145" s="180"/>
      <c r="BD145" s="180"/>
      <c r="BE145" s="180"/>
      <c r="BF145" s="180"/>
      <c r="BG145" s="78"/>
      <c r="BH145" s="78"/>
      <c r="BI145" s="244"/>
      <c r="BJ145" s="245"/>
      <c r="BK145" s="246"/>
      <c r="BL145" s="247"/>
      <c r="BM145" s="247"/>
      <c r="BN145" s="248"/>
      <c r="BO145" s="186">
        <f t="shared" ref="BO145:BO149" si="630">SUM(BL145:BN145)</f>
        <v>0</v>
      </c>
      <c r="BP145" s="180"/>
      <c r="BQ145" s="78"/>
      <c r="BR145" s="186">
        <f t="shared" ref="BR145:BT149" si="631">D145+N145+BL145</f>
        <v>0</v>
      </c>
      <c r="BS145" s="185">
        <f t="shared" si="631"/>
        <v>0</v>
      </c>
      <c r="BT145" s="186">
        <f t="shared" si="631"/>
        <v>0</v>
      </c>
      <c r="BU145" s="186">
        <f t="shared" ref="BU145:BU149" si="632">SUM(BR145:BT145)</f>
        <v>0</v>
      </c>
      <c r="BV145" s="180"/>
      <c r="BW145" s="78"/>
      <c r="BX145" s="186">
        <f>D145+Z145+BL145</f>
        <v>0</v>
      </c>
      <c r="BY145" s="187"/>
      <c r="BZ145" s="186">
        <f>E145+O145+BM145</f>
        <v>0</v>
      </c>
      <c r="CA145" s="187"/>
      <c r="CB145" s="186">
        <f>F145+AD145+BN145</f>
        <v>0</v>
      </c>
      <c r="CC145" s="187"/>
      <c r="CD145" s="186">
        <f>BX145+BZ145+CB145</f>
        <v>0</v>
      </c>
      <c r="CE145" s="187"/>
      <c r="CF145" s="180"/>
    </row>
    <row r="146" spans="1:84" s="79" customFormat="1" x14ac:dyDescent="0.35">
      <c r="A146" s="190"/>
      <c r="B146" s="201" t="s">
        <v>191</v>
      </c>
      <c r="C146" s="180"/>
      <c r="D146" s="186"/>
      <c r="E146" s="186"/>
      <c r="F146" s="186"/>
      <c r="G146" s="186">
        <f t="shared" si="620"/>
        <v>0</v>
      </c>
      <c r="H146" s="180"/>
      <c r="I146" s="207"/>
      <c r="J146" s="243"/>
      <c r="K146" s="244"/>
      <c r="L146" s="245"/>
      <c r="M146" s="246"/>
      <c r="N146" s="247"/>
      <c r="O146" s="247"/>
      <c r="P146" s="248"/>
      <c r="Q146" s="186">
        <f t="shared" si="621"/>
        <v>0</v>
      </c>
      <c r="R146" s="180"/>
      <c r="S146" s="180"/>
      <c r="T146" s="248"/>
      <c r="U146" s="248"/>
      <c r="V146" s="248"/>
      <c r="W146" s="186">
        <f t="shared" si="622"/>
        <v>0</v>
      </c>
      <c r="X146" s="180"/>
      <c r="Y146" s="179"/>
      <c r="Z146" s="248"/>
      <c r="AA146" s="187"/>
      <c r="AB146" s="248"/>
      <c r="AC146" s="187"/>
      <c r="AD146" s="248"/>
      <c r="AE146" s="187"/>
      <c r="AF146" s="186">
        <f t="shared" si="586"/>
        <v>0</v>
      </c>
      <c r="AG146" s="264"/>
      <c r="AH146" s="180"/>
      <c r="AI146" s="180"/>
      <c r="AJ146" s="180"/>
      <c r="AK146" s="179"/>
      <c r="AL146" s="233">
        <f t="shared" ref="AL146:AL149" si="633">BI146</f>
        <v>0</v>
      </c>
      <c r="AM146" s="225">
        <f t="shared" si="623"/>
        <v>0</v>
      </c>
      <c r="AN146" s="234">
        <f t="shared" si="624"/>
        <v>0</v>
      </c>
      <c r="AO146" s="185">
        <f t="shared" si="625"/>
        <v>0</v>
      </c>
      <c r="AP146" s="185">
        <f t="shared" si="626"/>
        <v>0</v>
      </c>
      <c r="AQ146" s="186">
        <f t="shared" si="627"/>
        <v>0</v>
      </c>
      <c r="AR146" s="186">
        <f t="shared" si="628"/>
        <v>0</v>
      </c>
      <c r="AS146" s="180"/>
      <c r="AT146" s="180"/>
      <c r="AU146" s="186">
        <f>D146+Z146+AO146</f>
        <v>0</v>
      </c>
      <c r="AV146" s="187"/>
      <c r="AW146" s="185">
        <f>E146+AB146++AP146</f>
        <v>0</v>
      </c>
      <c r="AX146" s="187"/>
      <c r="AY146" s="186">
        <f>F146+AD146+AQ146</f>
        <v>0</v>
      </c>
      <c r="AZ146" s="187"/>
      <c r="BA146" s="186">
        <f t="shared" si="629"/>
        <v>0</v>
      </c>
      <c r="BB146" s="187"/>
      <c r="BC146" s="180"/>
      <c r="BD146" s="180"/>
      <c r="BE146" s="180"/>
      <c r="BF146" s="180"/>
      <c r="BG146" s="78"/>
      <c r="BH146" s="78"/>
      <c r="BI146" s="244"/>
      <c r="BJ146" s="245"/>
      <c r="BK146" s="246"/>
      <c r="BL146" s="247"/>
      <c r="BM146" s="247"/>
      <c r="BN146" s="248"/>
      <c r="BO146" s="186">
        <f t="shared" si="630"/>
        <v>0</v>
      </c>
      <c r="BP146" s="180"/>
      <c r="BQ146" s="78"/>
      <c r="BR146" s="186">
        <f t="shared" si="631"/>
        <v>0</v>
      </c>
      <c r="BS146" s="185">
        <f t="shared" si="631"/>
        <v>0</v>
      </c>
      <c r="BT146" s="186">
        <f t="shared" si="631"/>
        <v>0</v>
      </c>
      <c r="BU146" s="186">
        <f t="shared" si="632"/>
        <v>0</v>
      </c>
      <c r="BV146" s="180"/>
      <c r="BW146" s="78"/>
      <c r="BX146" s="186">
        <f>D146+Z146+BL146</f>
        <v>0</v>
      </c>
      <c r="BY146" s="187"/>
      <c r="BZ146" s="186">
        <f>E146+O146+BM146</f>
        <v>0</v>
      </c>
      <c r="CA146" s="187"/>
      <c r="CB146" s="186">
        <f>F146+AD146+BN146</f>
        <v>0</v>
      </c>
      <c r="CC146" s="187"/>
      <c r="CD146" s="186">
        <f t="shared" ref="CD146:CD149" si="634">BX146+BZ146+CB146</f>
        <v>0</v>
      </c>
      <c r="CE146" s="187"/>
      <c r="CF146" s="180"/>
    </row>
    <row r="147" spans="1:84" s="79" customFormat="1" x14ac:dyDescent="0.35">
      <c r="A147" s="190"/>
      <c r="B147" s="201" t="s">
        <v>191</v>
      </c>
      <c r="C147" s="180"/>
      <c r="D147" s="186"/>
      <c r="E147" s="186"/>
      <c r="F147" s="186"/>
      <c r="G147" s="186">
        <f t="shared" si="620"/>
        <v>0</v>
      </c>
      <c r="H147" s="180"/>
      <c r="I147" s="207"/>
      <c r="J147" s="243"/>
      <c r="K147" s="244"/>
      <c r="L147" s="245"/>
      <c r="M147" s="246"/>
      <c r="N147" s="247"/>
      <c r="O147" s="247"/>
      <c r="P147" s="248"/>
      <c r="Q147" s="186">
        <f t="shared" si="621"/>
        <v>0</v>
      </c>
      <c r="R147" s="180"/>
      <c r="S147" s="180"/>
      <c r="T147" s="248"/>
      <c r="U147" s="248"/>
      <c r="V147" s="248"/>
      <c r="W147" s="186">
        <f t="shared" si="622"/>
        <v>0</v>
      </c>
      <c r="X147" s="180"/>
      <c r="Y147" s="179"/>
      <c r="Z147" s="248"/>
      <c r="AA147" s="187"/>
      <c r="AB147" s="248"/>
      <c r="AC147" s="187"/>
      <c r="AD147" s="248"/>
      <c r="AE147" s="187"/>
      <c r="AF147" s="186">
        <f t="shared" si="586"/>
        <v>0</v>
      </c>
      <c r="AG147" s="264"/>
      <c r="AH147" s="180"/>
      <c r="AI147" s="180"/>
      <c r="AJ147" s="180"/>
      <c r="AK147" s="179"/>
      <c r="AL147" s="233">
        <f t="shared" si="633"/>
        <v>0</v>
      </c>
      <c r="AM147" s="225">
        <f t="shared" si="623"/>
        <v>0</v>
      </c>
      <c r="AN147" s="234">
        <f t="shared" si="624"/>
        <v>0</v>
      </c>
      <c r="AO147" s="185">
        <f t="shared" si="625"/>
        <v>0</v>
      </c>
      <c r="AP147" s="185">
        <f t="shared" si="626"/>
        <v>0</v>
      </c>
      <c r="AQ147" s="186">
        <f t="shared" si="627"/>
        <v>0</v>
      </c>
      <c r="AR147" s="186">
        <f t="shared" si="628"/>
        <v>0</v>
      </c>
      <c r="AS147" s="180"/>
      <c r="AT147" s="180"/>
      <c r="AU147" s="186">
        <f>D147+Z147+AO147</f>
        <v>0</v>
      </c>
      <c r="AV147" s="187"/>
      <c r="AW147" s="185">
        <f>E147+AB147++AP147</f>
        <v>0</v>
      </c>
      <c r="AX147" s="187"/>
      <c r="AY147" s="186">
        <f>F147+AD147+AQ147</f>
        <v>0</v>
      </c>
      <c r="AZ147" s="187"/>
      <c r="BA147" s="186">
        <f t="shared" si="629"/>
        <v>0</v>
      </c>
      <c r="BB147" s="187"/>
      <c r="BC147" s="180"/>
      <c r="BD147" s="180"/>
      <c r="BE147" s="180"/>
      <c r="BF147" s="180"/>
      <c r="BG147" s="78"/>
      <c r="BH147" s="78"/>
      <c r="BI147" s="244"/>
      <c r="BJ147" s="245"/>
      <c r="BK147" s="246"/>
      <c r="BL147" s="247"/>
      <c r="BM147" s="247"/>
      <c r="BN147" s="248"/>
      <c r="BO147" s="186">
        <f t="shared" si="630"/>
        <v>0</v>
      </c>
      <c r="BP147" s="180"/>
      <c r="BQ147" s="78"/>
      <c r="BR147" s="186">
        <f t="shared" si="631"/>
        <v>0</v>
      </c>
      <c r="BS147" s="185">
        <f t="shared" si="631"/>
        <v>0</v>
      </c>
      <c r="BT147" s="186">
        <f t="shared" si="631"/>
        <v>0</v>
      </c>
      <c r="BU147" s="186">
        <f t="shared" si="632"/>
        <v>0</v>
      </c>
      <c r="BV147" s="180"/>
      <c r="BW147" s="78"/>
      <c r="BX147" s="186">
        <f>D147+Z147+BL147</f>
        <v>0</v>
      </c>
      <c r="BY147" s="187"/>
      <c r="BZ147" s="186">
        <f>E147+O147+BM147</f>
        <v>0</v>
      </c>
      <c r="CA147" s="187"/>
      <c r="CB147" s="186">
        <f>F147+AD147+BN147</f>
        <v>0</v>
      </c>
      <c r="CC147" s="187"/>
      <c r="CD147" s="186">
        <f t="shared" si="634"/>
        <v>0</v>
      </c>
      <c r="CE147" s="187"/>
      <c r="CF147" s="180"/>
    </row>
    <row r="148" spans="1:84" s="79" customFormat="1" x14ac:dyDescent="0.35">
      <c r="A148" s="190"/>
      <c r="B148" s="201" t="s">
        <v>191</v>
      </c>
      <c r="C148" s="180"/>
      <c r="D148" s="186"/>
      <c r="E148" s="186"/>
      <c r="F148" s="186"/>
      <c r="G148" s="186">
        <f t="shared" si="620"/>
        <v>0</v>
      </c>
      <c r="H148" s="180"/>
      <c r="I148" s="207"/>
      <c r="J148" s="243"/>
      <c r="K148" s="244"/>
      <c r="L148" s="245"/>
      <c r="M148" s="246"/>
      <c r="N148" s="247"/>
      <c r="O148" s="247"/>
      <c r="P148" s="248"/>
      <c r="Q148" s="186">
        <f t="shared" si="621"/>
        <v>0</v>
      </c>
      <c r="R148" s="180"/>
      <c r="S148" s="180"/>
      <c r="T148" s="248"/>
      <c r="U148" s="248"/>
      <c r="V148" s="248"/>
      <c r="W148" s="186">
        <f t="shared" si="622"/>
        <v>0</v>
      </c>
      <c r="X148" s="180"/>
      <c r="Y148" s="179"/>
      <c r="Z148" s="248"/>
      <c r="AA148" s="187"/>
      <c r="AB148" s="248"/>
      <c r="AC148" s="187"/>
      <c r="AD148" s="248"/>
      <c r="AE148" s="187"/>
      <c r="AF148" s="186">
        <f t="shared" si="586"/>
        <v>0</v>
      </c>
      <c r="AG148" s="264"/>
      <c r="AH148" s="180"/>
      <c r="AI148" s="180"/>
      <c r="AJ148" s="180"/>
      <c r="AK148" s="179"/>
      <c r="AL148" s="233">
        <f t="shared" si="633"/>
        <v>0</v>
      </c>
      <c r="AM148" s="225">
        <f t="shared" si="623"/>
        <v>0</v>
      </c>
      <c r="AN148" s="234">
        <f t="shared" si="624"/>
        <v>0</v>
      </c>
      <c r="AO148" s="185">
        <f t="shared" si="625"/>
        <v>0</v>
      </c>
      <c r="AP148" s="185">
        <f t="shared" si="626"/>
        <v>0</v>
      </c>
      <c r="AQ148" s="186">
        <f t="shared" si="627"/>
        <v>0</v>
      </c>
      <c r="AR148" s="186">
        <f t="shared" si="628"/>
        <v>0</v>
      </c>
      <c r="AS148" s="180"/>
      <c r="AT148" s="180"/>
      <c r="AU148" s="186">
        <f>D148+Z148+AO148</f>
        <v>0</v>
      </c>
      <c r="AV148" s="187"/>
      <c r="AW148" s="185">
        <f>E148+AB148++AP148</f>
        <v>0</v>
      </c>
      <c r="AX148" s="187"/>
      <c r="AY148" s="186">
        <f>F148+AD148+AQ148</f>
        <v>0</v>
      </c>
      <c r="AZ148" s="187"/>
      <c r="BA148" s="186">
        <f t="shared" si="629"/>
        <v>0</v>
      </c>
      <c r="BB148" s="187"/>
      <c r="BC148" s="180"/>
      <c r="BD148" s="180"/>
      <c r="BE148" s="180"/>
      <c r="BF148" s="180"/>
      <c r="BG148" s="78"/>
      <c r="BH148" s="78"/>
      <c r="BI148" s="244"/>
      <c r="BJ148" s="245"/>
      <c r="BK148" s="246"/>
      <c r="BL148" s="247"/>
      <c r="BM148" s="247"/>
      <c r="BN148" s="248"/>
      <c r="BO148" s="186">
        <f t="shared" si="630"/>
        <v>0</v>
      </c>
      <c r="BP148" s="180"/>
      <c r="BQ148" s="78"/>
      <c r="BR148" s="186">
        <f t="shared" si="631"/>
        <v>0</v>
      </c>
      <c r="BS148" s="185">
        <f t="shared" si="631"/>
        <v>0</v>
      </c>
      <c r="BT148" s="186">
        <f t="shared" si="631"/>
        <v>0</v>
      </c>
      <c r="BU148" s="186">
        <f t="shared" si="632"/>
        <v>0</v>
      </c>
      <c r="BV148" s="180"/>
      <c r="BW148" s="78"/>
      <c r="BX148" s="186">
        <f>D148+Z148+BL148</f>
        <v>0</v>
      </c>
      <c r="BY148" s="187"/>
      <c r="BZ148" s="186">
        <f>E148+O148+BM148</f>
        <v>0</v>
      </c>
      <c r="CA148" s="187"/>
      <c r="CB148" s="186">
        <f>F148+AD148+BN148</f>
        <v>0</v>
      </c>
      <c r="CC148" s="187"/>
      <c r="CD148" s="186">
        <f t="shared" si="634"/>
        <v>0</v>
      </c>
      <c r="CE148" s="187"/>
      <c r="CF148" s="180"/>
    </row>
    <row r="149" spans="1:84" s="79" customFormat="1" x14ac:dyDescent="0.35">
      <c r="A149" s="190"/>
      <c r="B149" s="201" t="s">
        <v>191</v>
      </c>
      <c r="C149" s="180"/>
      <c r="D149" s="186"/>
      <c r="E149" s="186"/>
      <c r="F149" s="186"/>
      <c r="G149" s="186">
        <f t="shared" si="620"/>
        <v>0</v>
      </c>
      <c r="H149" s="180"/>
      <c r="I149" s="207"/>
      <c r="J149" s="243"/>
      <c r="K149" s="244"/>
      <c r="L149" s="245"/>
      <c r="M149" s="246"/>
      <c r="N149" s="247"/>
      <c r="O149" s="247"/>
      <c r="P149" s="248"/>
      <c r="Q149" s="186">
        <f t="shared" si="621"/>
        <v>0</v>
      </c>
      <c r="R149" s="180"/>
      <c r="S149" s="180"/>
      <c r="T149" s="248"/>
      <c r="U149" s="248"/>
      <c r="V149" s="248"/>
      <c r="W149" s="186">
        <f t="shared" si="622"/>
        <v>0</v>
      </c>
      <c r="X149" s="180"/>
      <c r="Y149" s="179"/>
      <c r="Z149" s="248"/>
      <c r="AA149" s="187"/>
      <c r="AB149" s="248"/>
      <c r="AC149" s="187"/>
      <c r="AD149" s="248"/>
      <c r="AE149" s="187"/>
      <c r="AF149" s="186">
        <f t="shared" si="586"/>
        <v>0</v>
      </c>
      <c r="AG149" s="264"/>
      <c r="AH149" s="180"/>
      <c r="AI149" s="180"/>
      <c r="AJ149" s="180"/>
      <c r="AK149" s="179"/>
      <c r="AL149" s="233">
        <f t="shared" si="633"/>
        <v>0</v>
      </c>
      <c r="AM149" s="225">
        <f t="shared" si="623"/>
        <v>0</v>
      </c>
      <c r="AN149" s="234">
        <f t="shared" si="624"/>
        <v>0</v>
      </c>
      <c r="AO149" s="185">
        <f t="shared" si="625"/>
        <v>0</v>
      </c>
      <c r="AP149" s="185">
        <f t="shared" si="626"/>
        <v>0</v>
      </c>
      <c r="AQ149" s="186">
        <f t="shared" si="627"/>
        <v>0</v>
      </c>
      <c r="AR149" s="186">
        <f t="shared" si="628"/>
        <v>0</v>
      </c>
      <c r="AS149" s="180"/>
      <c r="AT149" s="180"/>
      <c r="AU149" s="186">
        <f>D149+Z149+AO149</f>
        <v>0</v>
      </c>
      <c r="AV149" s="187"/>
      <c r="AW149" s="185">
        <f>E149+AB149++AP149</f>
        <v>0</v>
      </c>
      <c r="AX149" s="187"/>
      <c r="AY149" s="186">
        <f>F149+AD149+AQ149</f>
        <v>0</v>
      </c>
      <c r="AZ149" s="187"/>
      <c r="BA149" s="186">
        <f t="shared" si="629"/>
        <v>0</v>
      </c>
      <c r="BB149" s="187"/>
      <c r="BC149" s="180"/>
      <c r="BD149" s="180"/>
      <c r="BE149" s="180"/>
      <c r="BF149" s="180"/>
      <c r="BG149" s="78"/>
      <c r="BH149" s="78"/>
      <c r="BI149" s="244"/>
      <c r="BJ149" s="245"/>
      <c r="BK149" s="246"/>
      <c r="BL149" s="247"/>
      <c r="BM149" s="247"/>
      <c r="BN149" s="248"/>
      <c r="BO149" s="186">
        <f t="shared" si="630"/>
        <v>0</v>
      </c>
      <c r="BP149" s="180"/>
      <c r="BQ149" s="78"/>
      <c r="BR149" s="186">
        <f t="shared" si="631"/>
        <v>0</v>
      </c>
      <c r="BS149" s="185">
        <f t="shared" si="631"/>
        <v>0</v>
      </c>
      <c r="BT149" s="186">
        <f t="shared" si="631"/>
        <v>0</v>
      </c>
      <c r="BU149" s="186">
        <f t="shared" si="632"/>
        <v>0</v>
      </c>
      <c r="BV149" s="180"/>
      <c r="BW149" s="78"/>
      <c r="BX149" s="186">
        <f>D149+Z149+BL149</f>
        <v>0</v>
      </c>
      <c r="BY149" s="187"/>
      <c r="BZ149" s="186">
        <f>E149+O149+BM149</f>
        <v>0</v>
      </c>
      <c r="CA149" s="187"/>
      <c r="CB149" s="186">
        <f>F149+AD149+BN149</f>
        <v>0</v>
      </c>
      <c r="CC149" s="187"/>
      <c r="CD149" s="186">
        <f t="shared" si="634"/>
        <v>0</v>
      </c>
      <c r="CE149" s="187"/>
      <c r="CF149" s="180"/>
    </row>
    <row r="150" spans="1:84" s="79" customFormat="1" x14ac:dyDescent="0.35">
      <c r="A150" s="190">
        <v>5.3</v>
      </c>
      <c r="B150" s="200" t="s">
        <v>169</v>
      </c>
      <c r="C150" s="179"/>
      <c r="D150" s="184">
        <v>0</v>
      </c>
      <c r="E150" s="179">
        <v>0</v>
      </c>
      <c r="F150" s="179">
        <v>0</v>
      </c>
      <c r="G150" s="179">
        <f t="shared" ref="G150" si="635">SUM(G151:G155)</f>
        <v>0</v>
      </c>
      <c r="H150" s="179"/>
      <c r="I150" s="206"/>
      <c r="J150" s="199"/>
      <c r="K150" s="232"/>
      <c r="L150" s="224"/>
      <c r="M150" s="217"/>
      <c r="N150" s="184">
        <f t="shared" ref="N150:P150" si="636">SUM(N151:N155)</f>
        <v>0</v>
      </c>
      <c r="O150" s="179">
        <f t="shared" si="636"/>
        <v>0</v>
      </c>
      <c r="P150" s="179">
        <f t="shared" si="636"/>
        <v>0</v>
      </c>
      <c r="Q150" s="179">
        <f t="shared" ref="Q150:W150" si="637">SUM(Q151:Q155)</f>
        <v>0</v>
      </c>
      <c r="R150" s="179"/>
      <c r="S150" s="179"/>
      <c r="T150" s="184">
        <f t="shared" ref="T150:V150" si="638">SUM(T151:T155)</f>
        <v>0</v>
      </c>
      <c r="U150" s="179">
        <f t="shared" si="638"/>
        <v>0</v>
      </c>
      <c r="V150" s="179">
        <f t="shared" si="638"/>
        <v>0</v>
      </c>
      <c r="W150" s="179">
        <f t="shared" si="637"/>
        <v>0</v>
      </c>
      <c r="X150" s="179"/>
      <c r="Y150" s="179"/>
      <c r="Z150" s="184">
        <f t="shared" ref="Z150" si="639">SUM(Z151:Z155)</f>
        <v>0</v>
      </c>
      <c r="AA150" s="179"/>
      <c r="AB150" s="179">
        <f t="shared" ref="AB150" si="640">SUM(AB151:AB155)</f>
        <v>0</v>
      </c>
      <c r="AC150" s="179"/>
      <c r="AD150" s="179">
        <f t="shared" ref="AD150" si="641">SUM(AD151:AD155)</f>
        <v>0</v>
      </c>
      <c r="AE150" s="179"/>
      <c r="AF150" s="179">
        <f t="shared" si="586"/>
        <v>0</v>
      </c>
      <c r="AG150" s="206"/>
      <c r="AH150" s="179"/>
      <c r="AI150" s="179"/>
      <c r="AJ150" s="179"/>
      <c r="AK150" s="179"/>
      <c r="AL150" s="232"/>
      <c r="AM150" s="224"/>
      <c r="AN150" s="217"/>
      <c r="AO150" s="184">
        <f t="shared" ref="AO150:AQ150" si="642">SUM(AO151:AO155)</f>
        <v>0</v>
      </c>
      <c r="AP150" s="179">
        <f t="shared" si="642"/>
        <v>0</v>
      </c>
      <c r="AQ150" s="179">
        <f t="shared" si="642"/>
        <v>0</v>
      </c>
      <c r="AR150" s="179">
        <f t="shared" ref="AR150" si="643">SUM(AR151:AR155)</f>
        <v>0</v>
      </c>
      <c r="AS150" s="179"/>
      <c r="AT150" s="179"/>
      <c r="AU150" s="184">
        <f>SUM(AU151:AU155)</f>
        <v>0</v>
      </c>
      <c r="AV150" s="179"/>
      <c r="AW150" s="179">
        <f>SUM(AW151:AW155)</f>
        <v>0</v>
      </c>
      <c r="AX150" s="179"/>
      <c r="AY150" s="179">
        <f>SUM(AY151:AY155)</f>
        <v>0</v>
      </c>
      <c r="AZ150" s="179"/>
      <c r="BA150" s="179">
        <f t="shared" ref="BA150" si="644">SUM(BA151:BA155)</f>
        <v>0</v>
      </c>
      <c r="BB150" s="179"/>
      <c r="BC150" s="179"/>
      <c r="BD150" s="179"/>
      <c r="BE150" s="179"/>
      <c r="BF150" s="179"/>
      <c r="BG150" s="78"/>
      <c r="BH150" s="78"/>
      <c r="BI150" s="232"/>
      <c r="BJ150" s="224"/>
      <c r="BK150" s="217"/>
      <c r="BL150" s="184">
        <f t="shared" ref="BL150:BO150" si="645">SUM(BL151:BL155)</f>
        <v>0</v>
      </c>
      <c r="BM150" s="179">
        <f t="shared" si="645"/>
        <v>0</v>
      </c>
      <c r="BN150" s="179">
        <f t="shared" si="645"/>
        <v>0</v>
      </c>
      <c r="BO150" s="179">
        <f t="shared" si="645"/>
        <v>0</v>
      </c>
      <c r="BP150" s="179"/>
      <c r="BQ150" s="78"/>
      <c r="BR150" s="184">
        <f>SUM(BR151:BR155)</f>
        <v>0</v>
      </c>
      <c r="BS150" s="179">
        <f>SUM(BS151:BS155)</f>
        <v>0</v>
      </c>
      <c r="BT150" s="179">
        <f>SUM(BT151:BT155)</f>
        <v>0</v>
      </c>
      <c r="BU150" s="179">
        <f t="shared" ref="BU150" si="646">SUM(BU151:BU155)</f>
        <v>0</v>
      </c>
      <c r="BV150" s="179"/>
      <c r="BW150" s="78"/>
      <c r="BX150" s="184">
        <f>SUM(BX151:BX155)</f>
        <v>0</v>
      </c>
      <c r="BY150" s="179"/>
      <c r="BZ150" s="179">
        <f>SUM(BZ151:BZ155)</f>
        <v>0</v>
      </c>
      <c r="CA150" s="179"/>
      <c r="CB150" s="179">
        <f>SUM(CB151:CB155)</f>
        <v>0</v>
      </c>
      <c r="CC150" s="179"/>
      <c r="CD150" s="179">
        <f t="shared" ref="CD150" si="647">SUM(CD151:CD155)</f>
        <v>0</v>
      </c>
      <c r="CE150" s="179"/>
      <c r="CF150" s="179"/>
    </row>
    <row r="151" spans="1:84" x14ac:dyDescent="0.35">
      <c r="B151" s="201" t="s">
        <v>191</v>
      </c>
      <c r="C151" s="180"/>
      <c r="D151" s="186"/>
      <c r="E151" s="186"/>
      <c r="F151" s="186"/>
      <c r="G151" s="186">
        <f t="shared" ref="G151:G155" si="648">SUM(D151:F151)</f>
        <v>0</v>
      </c>
      <c r="H151" s="180"/>
      <c r="I151" s="207"/>
      <c r="J151" s="243"/>
      <c r="K151" s="244"/>
      <c r="L151" s="245"/>
      <c r="M151" s="246"/>
      <c r="N151" s="247"/>
      <c r="O151" s="247"/>
      <c r="P151" s="248"/>
      <c r="Q151" s="186">
        <f t="shared" ref="Q151:Q155" si="649">SUM(N151:P151)</f>
        <v>0</v>
      </c>
      <c r="R151" s="180"/>
      <c r="S151" s="180"/>
      <c r="T151" s="248"/>
      <c r="U151" s="248"/>
      <c r="V151" s="248"/>
      <c r="W151" s="186">
        <f t="shared" ref="W151:W155" si="650">SUM(T151:V151)</f>
        <v>0</v>
      </c>
      <c r="X151" s="180"/>
      <c r="Y151" s="179"/>
      <c r="Z151" s="248"/>
      <c r="AA151" s="187"/>
      <c r="AB151" s="248"/>
      <c r="AC151" s="187"/>
      <c r="AD151" s="248"/>
      <c r="AE151" s="187"/>
      <c r="AF151" s="186">
        <f t="shared" si="586"/>
        <v>0</v>
      </c>
      <c r="AG151" s="264"/>
      <c r="AH151" s="180"/>
      <c r="AI151" s="180"/>
      <c r="AJ151" s="180"/>
      <c r="AK151" s="179"/>
      <c r="AL151" s="233">
        <f>BI151</f>
        <v>0</v>
      </c>
      <c r="AM151" s="225">
        <f t="shared" ref="AM151:AM155" si="651">BJ151</f>
        <v>0</v>
      </c>
      <c r="AN151" s="234">
        <f t="shared" ref="AN151:AN155" si="652">BK151</f>
        <v>0</v>
      </c>
      <c r="AO151" s="185">
        <f t="shared" ref="AO151:AO155" si="653">BL151</f>
        <v>0</v>
      </c>
      <c r="AP151" s="185">
        <f t="shared" ref="AP151:AP155" si="654">BM151</f>
        <v>0</v>
      </c>
      <c r="AQ151" s="186">
        <f t="shared" ref="AQ151:AQ155" si="655">BN151</f>
        <v>0</v>
      </c>
      <c r="AR151" s="186">
        <f t="shared" ref="AR151:AR155" si="656">SUM(AO151:AQ151)</f>
        <v>0</v>
      </c>
      <c r="AS151" s="180"/>
      <c r="AT151" s="180"/>
      <c r="AU151" s="186">
        <f>D151+Z151+AO151</f>
        <v>0</v>
      </c>
      <c r="AV151" s="187"/>
      <c r="AW151" s="185">
        <f>E151+AB151++AP151</f>
        <v>0</v>
      </c>
      <c r="AX151" s="187"/>
      <c r="AY151" s="186">
        <f>F151+AD151+AQ151</f>
        <v>0</v>
      </c>
      <c r="AZ151" s="187"/>
      <c r="BA151" s="186">
        <f t="shared" ref="BA151:BA155" si="657">SUM(AU151:AY151)</f>
        <v>0</v>
      </c>
      <c r="BB151" s="187"/>
      <c r="BC151" s="180"/>
      <c r="BD151" s="180"/>
      <c r="BE151" s="180"/>
      <c r="BF151" s="180"/>
      <c r="BI151" s="244"/>
      <c r="BJ151" s="245"/>
      <c r="BK151" s="246"/>
      <c r="BL151" s="247"/>
      <c r="BM151" s="247"/>
      <c r="BN151" s="248"/>
      <c r="BO151" s="186">
        <f t="shared" ref="BO151:BO155" si="658">SUM(BL151:BN151)</f>
        <v>0</v>
      </c>
      <c r="BP151" s="180"/>
      <c r="BR151" s="186">
        <f t="shared" ref="BR151:BT155" si="659">D151+N151+BL151</f>
        <v>0</v>
      </c>
      <c r="BS151" s="185">
        <f t="shared" si="659"/>
        <v>0</v>
      </c>
      <c r="BT151" s="186">
        <f t="shared" si="659"/>
        <v>0</v>
      </c>
      <c r="BU151" s="186">
        <f t="shared" ref="BU151:BU155" si="660">SUM(BR151:BT151)</f>
        <v>0</v>
      </c>
      <c r="BV151" s="180"/>
      <c r="BX151" s="186">
        <f>D151+Z151+BL151</f>
        <v>0</v>
      </c>
      <c r="BY151" s="187"/>
      <c r="BZ151" s="186">
        <f>E151+O151+BM151</f>
        <v>0</v>
      </c>
      <c r="CA151" s="187"/>
      <c r="CB151" s="186">
        <f>F151+AD151+BN151</f>
        <v>0</v>
      </c>
      <c r="CC151" s="187"/>
      <c r="CD151" s="186">
        <f>BX151+BZ151+CB151</f>
        <v>0</v>
      </c>
      <c r="CE151" s="187"/>
      <c r="CF151" s="180"/>
    </row>
    <row r="152" spans="1:84" x14ac:dyDescent="0.35">
      <c r="B152" s="201" t="s">
        <v>191</v>
      </c>
      <c r="C152" s="180"/>
      <c r="D152" s="186"/>
      <c r="E152" s="186"/>
      <c r="F152" s="186"/>
      <c r="G152" s="186">
        <f t="shared" si="648"/>
        <v>0</v>
      </c>
      <c r="H152" s="180"/>
      <c r="I152" s="207"/>
      <c r="J152" s="243"/>
      <c r="K152" s="244"/>
      <c r="L152" s="245"/>
      <c r="M152" s="246"/>
      <c r="N152" s="247"/>
      <c r="O152" s="247"/>
      <c r="P152" s="248"/>
      <c r="Q152" s="186">
        <f t="shared" si="649"/>
        <v>0</v>
      </c>
      <c r="R152" s="180"/>
      <c r="S152" s="180"/>
      <c r="T152" s="248"/>
      <c r="U152" s="248"/>
      <c r="V152" s="248"/>
      <c r="W152" s="186">
        <f t="shared" si="650"/>
        <v>0</v>
      </c>
      <c r="X152" s="180"/>
      <c r="Y152" s="179"/>
      <c r="Z152" s="248"/>
      <c r="AA152" s="187"/>
      <c r="AB152" s="248"/>
      <c r="AC152" s="187"/>
      <c r="AD152" s="248"/>
      <c r="AE152" s="187"/>
      <c r="AF152" s="186">
        <f t="shared" si="586"/>
        <v>0</v>
      </c>
      <c r="AG152" s="264"/>
      <c r="AH152" s="180"/>
      <c r="AI152" s="180"/>
      <c r="AJ152" s="180"/>
      <c r="AK152" s="179"/>
      <c r="AL152" s="233">
        <f t="shared" ref="AL152:AL155" si="661">BI152</f>
        <v>0</v>
      </c>
      <c r="AM152" s="225">
        <f t="shared" si="651"/>
        <v>0</v>
      </c>
      <c r="AN152" s="234">
        <f t="shared" si="652"/>
        <v>0</v>
      </c>
      <c r="AO152" s="185">
        <f t="shared" si="653"/>
        <v>0</v>
      </c>
      <c r="AP152" s="185">
        <f t="shared" si="654"/>
        <v>0</v>
      </c>
      <c r="AQ152" s="186">
        <f t="shared" si="655"/>
        <v>0</v>
      </c>
      <c r="AR152" s="186">
        <f t="shared" si="656"/>
        <v>0</v>
      </c>
      <c r="AS152" s="180"/>
      <c r="AT152" s="180"/>
      <c r="AU152" s="186">
        <f>D152+Z152+AO152</f>
        <v>0</v>
      </c>
      <c r="AV152" s="187"/>
      <c r="AW152" s="185">
        <f>E152+AB152++AP152</f>
        <v>0</v>
      </c>
      <c r="AX152" s="187"/>
      <c r="AY152" s="186">
        <f>F152+AD152+AQ152</f>
        <v>0</v>
      </c>
      <c r="AZ152" s="187"/>
      <c r="BA152" s="186">
        <f t="shared" si="657"/>
        <v>0</v>
      </c>
      <c r="BB152" s="187"/>
      <c r="BC152" s="180"/>
      <c r="BD152" s="180"/>
      <c r="BE152" s="180"/>
      <c r="BF152" s="180"/>
      <c r="BI152" s="244"/>
      <c r="BJ152" s="245"/>
      <c r="BK152" s="246"/>
      <c r="BL152" s="247"/>
      <c r="BM152" s="247"/>
      <c r="BN152" s="248"/>
      <c r="BO152" s="186">
        <f t="shared" si="658"/>
        <v>0</v>
      </c>
      <c r="BP152" s="180"/>
      <c r="BR152" s="186">
        <f t="shared" si="659"/>
        <v>0</v>
      </c>
      <c r="BS152" s="185">
        <f t="shared" si="659"/>
        <v>0</v>
      </c>
      <c r="BT152" s="186">
        <f t="shared" si="659"/>
        <v>0</v>
      </c>
      <c r="BU152" s="186">
        <f t="shared" si="660"/>
        <v>0</v>
      </c>
      <c r="BV152" s="180"/>
      <c r="BX152" s="186">
        <f>D152+Z152+BL152</f>
        <v>0</v>
      </c>
      <c r="BY152" s="187"/>
      <c r="BZ152" s="186">
        <f>E152+O152+BM152</f>
        <v>0</v>
      </c>
      <c r="CA152" s="187"/>
      <c r="CB152" s="186">
        <f>F152+AD152+BN152</f>
        <v>0</v>
      </c>
      <c r="CC152" s="187"/>
      <c r="CD152" s="186">
        <f t="shared" ref="CD152:CD155" si="662">BX152+BZ152+CB152</f>
        <v>0</v>
      </c>
      <c r="CE152" s="187"/>
      <c r="CF152" s="180"/>
    </row>
    <row r="153" spans="1:84" x14ac:dyDescent="0.35">
      <c r="B153" s="201" t="s">
        <v>191</v>
      </c>
      <c r="C153" s="180"/>
      <c r="D153" s="186"/>
      <c r="E153" s="186"/>
      <c r="F153" s="186"/>
      <c r="G153" s="186">
        <f t="shared" si="648"/>
        <v>0</v>
      </c>
      <c r="H153" s="180"/>
      <c r="I153" s="207"/>
      <c r="J153" s="243"/>
      <c r="K153" s="244"/>
      <c r="L153" s="245"/>
      <c r="M153" s="246"/>
      <c r="N153" s="247"/>
      <c r="O153" s="247"/>
      <c r="P153" s="248"/>
      <c r="Q153" s="186">
        <f t="shared" si="649"/>
        <v>0</v>
      </c>
      <c r="R153" s="180"/>
      <c r="S153" s="180"/>
      <c r="T153" s="248"/>
      <c r="U153" s="248"/>
      <c r="V153" s="248"/>
      <c r="W153" s="186">
        <f t="shared" si="650"/>
        <v>0</v>
      </c>
      <c r="X153" s="180"/>
      <c r="Y153" s="179"/>
      <c r="Z153" s="248"/>
      <c r="AA153" s="187"/>
      <c r="AB153" s="248"/>
      <c r="AC153" s="187"/>
      <c r="AD153" s="248"/>
      <c r="AE153" s="187"/>
      <c r="AF153" s="186">
        <f t="shared" si="586"/>
        <v>0</v>
      </c>
      <c r="AG153" s="264"/>
      <c r="AH153" s="180"/>
      <c r="AI153" s="180"/>
      <c r="AJ153" s="180"/>
      <c r="AK153" s="179"/>
      <c r="AL153" s="233">
        <f t="shared" si="661"/>
        <v>0</v>
      </c>
      <c r="AM153" s="225">
        <f t="shared" si="651"/>
        <v>0</v>
      </c>
      <c r="AN153" s="234">
        <f t="shared" si="652"/>
        <v>0</v>
      </c>
      <c r="AO153" s="185">
        <f t="shared" si="653"/>
        <v>0</v>
      </c>
      <c r="AP153" s="185">
        <f t="shared" si="654"/>
        <v>0</v>
      </c>
      <c r="AQ153" s="186">
        <f t="shared" si="655"/>
        <v>0</v>
      </c>
      <c r="AR153" s="186">
        <f t="shared" si="656"/>
        <v>0</v>
      </c>
      <c r="AS153" s="180"/>
      <c r="AT153" s="180"/>
      <c r="AU153" s="186">
        <f>D153+Z153+AO153</f>
        <v>0</v>
      </c>
      <c r="AV153" s="187"/>
      <c r="AW153" s="185">
        <f>E153+AB153++AP153</f>
        <v>0</v>
      </c>
      <c r="AX153" s="187"/>
      <c r="AY153" s="186">
        <f>F153+AD153+AQ153</f>
        <v>0</v>
      </c>
      <c r="AZ153" s="187"/>
      <c r="BA153" s="186">
        <f t="shared" si="657"/>
        <v>0</v>
      </c>
      <c r="BB153" s="187"/>
      <c r="BC153" s="180"/>
      <c r="BD153" s="180"/>
      <c r="BE153" s="180"/>
      <c r="BF153" s="180"/>
      <c r="BI153" s="244"/>
      <c r="BJ153" s="245"/>
      <c r="BK153" s="246"/>
      <c r="BL153" s="247"/>
      <c r="BM153" s="247"/>
      <c r="BN153" s="248"/>
      <c r="BO153" s="186">
        <f t="shared" si="658"/>
        <v>0</v>
      </c>
      <c r="BP153" s="180"/>
      <c r="BR153" s="186">
        <f t="shared" si="659"/>
        <v>0</v>
      </c>
      <c r="BS153" s="185">
        <f t="shared" si="659"/>
        <v>0</v>
      </c>
      <c r="BT153" s="186">
        <f t="shared" si="659"/>
        <v>0</v>
      </c>
      <c r="BU153" s="186">
        <f t="shared" si="660"/>
        <v>0</v>
      </c>
      <c r="BV153" s="180"/>
      <c r="BX153" s="186">
        <f>D153+Z153+BL153</f>
        <v>0</v>
      </c>
      <c r="BY153" s="187"/>
      <c r="BZ153" s="186">
        <f>E153+O153+BM153</f>
        <v>0</v>
      </c>
      <c r="CA153" s="187"/>
      <c r="CB153" s="186">
        <f>F153+AD153+BN153</f>
        <v>0</v>
      </c>
      <c r="CC153" s="187"/>
      <c r="CD153" s="186">
        <f t="shared" si="662"/>
        <v>0</v>
      </c>
      <c r="CE153" s="187"/>
      <c r="CF153" s="180"/>
    </row>
    <row r="154" spans="1:84" x14ac:dyDescent="0.35">
      <c r="B154" s="201" t="s">
        <v>191</v>
      </c>
      <c r="C154" s="180"/>
      <c r="D154" s="186"/>
      <c r="E154" s="186"/>
      <c r="F154" s="186"/>
      <c r="G154" s="186">
        <f t="shared" si="648"/>
        <v>0</v>
      </c>
      <c r="H154" s="180"/>
      <c r="I154" s="207"/>
      <c r="J154" s="243"/>
      <c r="K154" s="244"/>
      <c r="L154" s="245"/>
      <c r="M154" s="246"/>
      <c r="N154" s="247"/>
      <c r="O154" s="247"/>
      <c r="P154" s="248"/>
      <c r="Q154" s="186">
        <f t="shared" si="649"/>
        <v>0</v>
      </c>
      <c r="R154" s="180"/>
      <c r="S154" s="180"/>
      <c r="T154" s="248"/>
      <c r="U154" s="248"/>
      <c r="V154" s="248"/>
      <c r="W154" s="186">
        <f t="shared" si="650"/>
        <v>0</v>
      </c>
      <c r="X154" s="180"/>
      <c r="Y154" s="179"/>
      <c r="Z154" s="248"/>
      <c r="AA154" s="187"/>
      <c r="AB154" s="248"/>
      <c r="AC154" s="187"/>
      <c r="AD154" s="248"/>
      <c r="AE154" s="187"/>
      <c r="AF154" s="186">
        <f t="shared" si="586"/>
        <v>0</v>
      </c>
      <c r="AG154" s="264"/>
      <c r="AH154" s="180"/>
      <c r="AI154" s="180"/>
      <c r="AJ154" s="180"/>
      <c r="AK154" s="179"/>
      <c r="AL154" s="233">
        <f t="shared" si="661"/>
        <v>0</v>
      </c>
      <c r="AM154" s="225">
        <f t="shared" si="651"/>
        <v>0</v>
      </c>
      <c r="AN154" s="234">
        <f t="shared" si="652"/>
        <v>0</v>
      </c>
      <c r="AO154" s="185">
        <f t="shared" si="653"/>
        <v>0</v>
      </c>
      <c r="AP154" s="185">
        <f t="shared" si="654"/>
        <v>0</v>
      </c>
      <c r="AQ154" s="186">
        <f t="shared" si="655"/>
        <v>0</v>
      </c>
      <c r="AR154" s="186">
        <f t="shared" si="656"/>
        <v>0</v>
      </c>
      <c r="AS154" s="180"/>
      <c r="AT154" s="180"/>
      <c r="AU154" s="186">
        <f>D154+Z154+AO154</f>
        <v>0</v>
      </c>
      <c r="AV154" s="187"/>
      <c r="AW154" s="185">
        <f>E154+AB154++AP154</f>
        <v>0</v>
      </c>
      <c r="AX154" s="187"/>
      <c r="AY154" s="186">
        <f>F154+AD154+AQ154</f>
        <v>0</v>
      </c>
      <c r="AZ154" s="187"/>
      <c r="BA154" s="186">
        <f t="shared" si="657"/>
        <v>0</v>
      </c>
      <c r="BB154" s="187"/>
      <c r="BC154" s="180"/>
      <c r="BD154" s="180"/>
      <c r="BE154" s="180"/>
      <c r="BF154" s="180"/>
      <c r="BI154" s="244"/>
      <c r="BJ154" s="245"/>
      <c r="BK154" s="246"/>
      <c r="BL154" s="247"/>
      <c r="BM154" s="247"/>
      <c r="BN154" s="248"/>
      <c r="BO154" s="186">
        <f t="shared" si="658"/>
        <v>0</v>
      </c>
      <c r="BP154" s="180"/>
      <c r="BR154" s="186">
        <f t="shared" si="659"/>
        <v>0</v>
      </c>
      <c r="BS154" s="185">
        <f t="shared" si="659"/>
        <v>0</v>
      </c>
      <c r="BT154" s="186">
        <f t="shared" si="659"/>
        <v>0</v>
      </c>
      <c r="BU154" s="186">
        <f t="shared" si="660"/>
        <v>0</v>
      </c>
      <c r="BV154" s="180"/>
      <c r="BX154" s="186">
        <f>D154+Z154+BL154</f>
        <v>0</v>
      </c>
      <c r="BY154" s="187"/>
      <c r="BZ154" s="186">
        <f>E154+O154+BM154</f>
        <v>0</v>
      </c>
      <c r="CA154" s="187"/>
      <c r="CB154" s="186">
        <f>F154+AD154+BN154</f>
        <v>0</v>
      </c>
      <c r="CC154" s="187"/>
      <c r="CD154" s="186">
        <f t="shared" si="662"/>
        <v>0</v>
      </c>
      <c r="CE154" s="187"/>
      <c r="CF154" s="180"/>
    </row>
    <row r="155" spans="1:84" x14ac:dyDescent="0.35">
      <c r="B155" s="201" t="s">
        <v>191</v>
      </c>
      <c r="C155" s="180"/>
      <c r="D155" s="186"/>
      <c r="E155" s="186"/>
      <c r="F155" s="186"/>
      <c r="G155" s="186">
        <f t="shared" si="648"/>
        <v>0</v>
      </c>
      <c r="H155" s="180"/>
      <c r="I155" s="207"/>
      <c r="J155" s="243"/>
      <c r="K155" s="244"/>
      <c r="L155" s="245"/>
      <c r="M155" s="246"/>
      <c r="N155" s="247"/>
      <c r="O155" s="247"/>
      <c r="P155" s="248"/>
      <c r="Q155" s="186">
        <f t="shared" si="649"/>
        <v>0</v>
      </c>
      <c r="R155" s="180"/>
      <c r="S155" s="180"/>
      <c r="T155" s="248"/>
      <c r="U155" s="248"/>
      <c r="V155" s="248"/>
      <c r="W155" s="186">
        <f t="shared" si="650"/>
        <v>0</v>
      </c>
      <c r="X155" s="180"/>
      <c r="Y155" s="179"/>
      <c r="Z155" s="248"/>
      <c r="AA155" s="187"/>
      <c r="AB155" s="248"/>
      <c r="AC155" s="187"/>
      <c r="AD155" s="248"/>
      <c r="AE155" s="187"/>
      <c r="AF155" s="186">
        <f t="shared" si="586"/>
        <v>0</v>
      </c>
      <c r="AG155" s="264"/>
      <c r="AH155" s="180"/>
      <c r="AI155" s="180"/>
      <c r="AJ155" s="180"/>
      <c r="AK155" s="179"/>
      <c r="AL155" s="233">
        <f t="shared" si="661"/>
        <v>0</v>
      </c>
      <c r="AM155" s="225">
        <f t="shared" si="651"/>
        <v>0</v>
      </c>
      <c r="AN155" s="234">
        <f t="shared" si="652"/>
        <v>0</v>
      </c>
      <c r="AO155" s="185">
        <f t="shared" si="653"/>
        <v>0</v>
      </c>
      <c r="AP155" s="185">
        <f t="shared" si="654"/>
        <v>0</v>
      </c>
      <c r="AQ155" s="186">
        <f t="shared" si="655"/>
        <v>0</v>
      </c>
      <c r="AR155" s="186">
        <f t="shared" si="656"/>
        <v>0</v>
      </c>
      <c r="AS155" s="180"/>
      <c r="AT155" s="180"/>
      <c r="AU155" s="186">
        <f>D155+Z155+AO155</f>
        <v>0</v>
      </c>
      <c r="AV155" s="187"/>
      <c r="AW155" s="185">
        <f>E155+AB155++AP155</f>
        <v>0</v>
      </c>
      <c r="AX155" s="187"/>
      <c r="AY155" s="186">
        <f>F155+AD155+AQ155</f>
        <v>0</v>
      </c>
      <c r="AZ155" s="187"/>
      <c r="BA155" s="186">
        <f t="shared" si="657"/>
        <v>0</v>
      </c>
      <c r="BB155" s="187"/>
      <c r="BC155" s="180"/>
      <c r="BD155" s="180"/>
      <c r="BE155" s="180"/>
      <c r="BF155" s="180"/>
      <c r="BI155" s="244"/>
      <c r="BJ155" s="245"/>
      <c r="BK155" s="246"/>
      <c r="BL155" s="247"/>
      <c r="BM155" s="247"/>
      <c r="BN155" s="248"/>
      <c r="BO155" s="186">
        <f t="shared" si="658"/>
        <v>0</v>
      </c>
      <c r="BP155" s="180"/>
      <c r="BR155" s="186">
        <f t="shared" si="659"/>
        <v>0</v>
      </c>
      <c r="BS155" s="185">
        <f t="shared" si="659"/>
        <v>0</v>
      </c>
      <c r="BT155" s="186">
        <f t="shared" si="659"/>
        <v>0</v>
      </c>
      <c r="BU155" s="186">
        <f t="shared" si="660"/>
        <v>0</v>
      </c>
      <c r="BV155" s="180"/>
      <c r="BX155" s="186">
        <f>D155+Z155+BL155</f>
        <v>0</v>
      </c>
      <c r="BY155" s="187"/>
      <c r="BZ155" s="186">
        <f>E155+O155+BM155</f>
        <v>0</v>
      </c>
      <c r="CA155" s="187"/>
      <c r="CB155" s="186">
        <f>F155+AD155+BN155</f>
        <v>0</v>
      </c>
      <c r="CC155" s="187"/>
      <c r="CD155" s="186">
        <f t="shared" si="662"/>
        <v>0</v>
      </c>
      <c r="CE155" s="187"/>
      <c r="CF155" s="180"/>
    </row>
    <row r="156" spans="1:84" s="79" customFormat="1" x14ac:dyDescent="0.35">
      <c r="A156" s="190">
        <v>5.4</v>
      </c>
      <c r="B156" s="200" t="s">
        <v>169</v>
      </c>
      <c r="C156" s="179"/>
      <c r="D156" s="184">
        <v>0</v>
      </c>
      <c r="E156" s="179">
        <v>0</v>
      </c>
      <c r="F156" s="179">
        <v>0</v>
      </c>
      <c r="G156" s="179">
        <f t="shared" ref="G156" si="663">SUM(G157:G161)</f>
        <v>0</v>
      </c>
      <c r="H156" s="179"/>
      <c r="I156" s="206"/>
      <c r="J156" s="199"/>
      <c r="K156" s="232"/>
      <c r="L156" s="224"/>
      <c r="M156" s="217"/>
      <c r="N156" s="184">
        <f t="shared" ref="N156:P156" si="664">SUM(N157:N161)</f>
        <v>0</v>
      </c>
      <c r="O156" s="179">
        <f t="shared" si="664"/>
        <v>0</v>
      </c>
      <c r="P156" s="179">
        <f t="shared" si="664"/>
        <v>0</v>
      </c>
      <c r="Q156" s="179">
        <f t="shared" ref="Q156:W156" si="665">SUM(Q157:Q161)</f>
        <v>0</v>
      </c>
      <c r="R156" s="179"/>
      <c r="S156" s="179"/>
      <c r="T156" s="184">
        <f t="shared" ref="T156:V156" si="666">SUM(T157:T161)</f>
        <v>0</v>
      </c>
      <c r="U156" s="179">
        <f t="shared" si="666"/>
        <v>0</v>
      </c>
      <c r="V156" s="179">
        <f t="shared" si="666"/>
        <v>0</v>
      </c>
      <c r="W156" s="179">
        <f t="shared" si="665"/>
        <v>0</v>
      </c>
      <c r="X156" s="179"/>
      <c r="Y156" s="179"/>
      <c r="Z156" s="184">
        <f t="shared" ref="Z156" si="667">SUM(Z157:Z161)</f>
        <v>0</v>
      </c>
      <c r="AA156" s="179"/>
      <c r="AB156" s="179">
        <f t="shared" ref="AB156" si="668">SUM(AB157:AB161)</f>
        <v>0</v>
      </c>
      <c r="AC156" s="179"/>
      <c r="AD156" s="179">
        <f t="shared" ref="AD156" si="669">SUM(AD157:AD161)</f>
        <v>0</v>
      </c>
      <c r="AE156" s="179"/>
      <c r="AF156" s="179">
        <f t="shared" si="586"/>
        <v>0</v>
      </c>
      <c r="AG156" s="206"/>
      <c r="AH156" s="179"/>
      <c r="AI156" s="179"/>
      <c r="AJ156" s="179"/>
      <c r="AK156" s="179"/>
      <c r="AL156" s="232"/>
      <c r="AM156" s="224"/>
      <c r="AN156" s="217"/>
      <c r="AO156" s="184">
        <f t="shared" ref="AO156:AQ156" si="670">SUM(AO157:AO161)</f>
        <v>0</v>
      </c>
      <c r="AP156" s="179">
        <f t="shared" si="670"/>
        <v>0</v>
      </c>
      <c r="AQ156" s="179">
        <f t="shared" si="670"/>
        <v>0</v>
      </c>
      <c r="AR156" s="179">
        <f t="shared" ref="AR156" si="671">SUM(AR157:AR161)</f>
        <v>0</v>
      </c>
      <c r="AS156" s="179"/>
      <c r="AT156" s="179"/>
      <c r="AU156" s="184">
        <f>SUM(AU157:AU161)</f>
        <v>0</v>
      </c>
      <c r="AV156" s="179"/>
      <c r="AW156" s="179">
        <f>SUM(AW157:AW161)</f>
        <v>0</v>
      </c>
      <c r="AX156" s="179"/>
      <c r="AY156" s="179">
        <f>SUM(AY157:AY161)</f>
        <v>0</v>
      </c>
      <c r="AZ156" s="179"/>
      <c r="BA156" s="179">
        <f t="shared" ref="BA156" si="672">SUM(BA157:BA161)</f>
        <v>0</v>
      </c>
      <c r="BB156" s="179"/>
      <c r="BC156" s="179"/>
      <c r="BD156" s="179"/>
      <c r="BE156" s="179"/>
      <c r="BF156" s="179"/>
      <c r="BG156" s="78"/>
      <c r="BH156" s="78"/>
      <c r="BI156" s="232"/>
      <c r="BJ156" s="224"/>
      <c r="BK156" s="217"/>
      <c r="BL156" s="184">
        <f t="shared" ref="BL156:BN156" si="673">SUM(BL157:BL161)</f>
        <v>0</v>
      </c>
      <c r="BM156" s="179">
        <f t="shared" si="673"/>
        <v>0</v>
      </c>
      <c r="BN156" s="179">
        <f t="shared" si="673"/>
        <v>0</v>
      </c>
      <c r="BO156" s="179">
        <f t="shared" ref="BO156" si="674">SUM(BO157:BO161)</f>
        <v>0</v>
      </c>
      <c r="BP156" s="179"/>
      <c r="BQ156" s="78"/>
      <c r="BR156" s="184">
        <f>SUM(BR157:BR161)</f>
        <v>0</v>
      </c>
      <c r="BS156" s="179">
        <f>SUM(BS157:BS161)</f>
        <v>0</v>
      </c>
      <c r="BT156" s="179">
        <f>SUM(BT157:BT161)</f>
        <v>0</v>
      </c>
      <c r="BU156" s="179">
        <f t="shared" ref="BU156" si="675">SUM(BU157:BU161)</f>
        <v>0</v>
      </c>
      <c r="BV156" s="179"/>
      <c r="BW156" s="78"/>
      <c r="BX156" s="184">
        <f>SUM(BX157:BX161)</f>
        <v>0</v>
      </c>
      <c r="BY156" s="179"/>
      <c r="BZ156" s="179">
        <f>SUM(BZ157:BZ161)</f>
        <v>0</v>
      </c>
      <c r="CA156" s="179"/>
      <c r="CB156" s="179">
        <f>SUM(CB157:CB161)</f>
        <v>0</v>
      </c>
      <c r="CC156" s="179"/>
      <c r="CD156" s="179">
        <f t="shared" ref="CD156" si="676">SUM(CD157:CD161)</f>
        <v>0</v>
      </c>
      <c r="CE156" s="179"/>
      <c r="CF156" s="179"/>
    </row>
    <row r="157" spans="1:84" x14ac:dyDescent="0.35">
      <c r="B157" s="201" t="s">
        <v>191</v>
      </c>
      <c r="C157" s="180"/>
      <c r="D157" s="186"/>
      <c r="E157" s="186"/>
      <c r="F157" s="186"/>
      <c r="G157" s="186">
        <f t="shared" ref="G157:G161" si="677">SUM(D157:F157)</f>
        <v>0</v>
      </c>
      <c r="H157" s="180"/>
      <c r="I157" s="207"/>
      <c r="J157" s="243"/>
      <c r="K157" s="244"/>
      <c r="L157" s="245"/>
      <c r="M157" s="246"/>
      <c r="N157" s="247"/>
      <c r="O157" s="247"/>
      <c r="P157" s="248"/>
      <c r="Q157" s="186">
        <f t="shared" ref="Q157:Q161" si="678">SUM(N157:P157)</f>
        <v>0</v>
      </c>
      <c r="R157" s="180"/>
      <c r="S157" s="180"/>
      <c r="T157" s="248"/>
      <c r="U157" s="248"/>
      <c r="V157" s="248"/>
      <c r="W157" s="186">
        <f t="shared" ref="W157:W161" si="679">SUM(T157:V157)</f>
        <v>0</v>
      </c>
      <c r="X157" s="180"/>
      <c r="Y157" s="179"/>
      <c r="Z157" s="248"/>
      <c r="AA157" s="187"/>
      <c r="AB157" s="248"/>
      <c r="AC157" s="187"/>
      <c r="AD157" s="248"/>
      <c r="AE157" s="187"/>
      <c r="AF157" s="186">
        <f t="shared" si="586"/>
        <v>0</v>
      </c>
      <c r="AG157" s="264"/>
      <c r="AH157" s="180"/>
      <c r="AI157" s="180"/>
      <c r="AJ157" s="180"/>
      <c r="AK157" s="179"/>
      <c r="AL157" s="233">
        <f>BI157</f>
        <v>0</v>
      </c>
      <c r="AM157" s="225">
        <f t="shared" ref="AM157:AM161" si="680">BJ157</f>
        <v>0</v>
      </c>
      <c r="AN157" s="234">
        <f t="shared" ref="AN157:AN161" si="681">BK157</f>
        <v>0</v>
      </c>
      <c r="AO157" s="185">
        <f t="shared" ref="AO157:AO161" si="682">BL157</f>
        <v>0</v>
      </c>
      <c r="AP157" s="185">
        <f t="shared" ref="AP157:AP161" si="683">BM157</f>
        <v>0</v>
      </c>
      <c r="AQ157" s="186">
        <f t="shared" ref="AQ157:AQ161" si="684">BN157</f>
        <v>0</v>
      </c>
      <c r="AR157" s="186">
        <f t="shared" ref="AR157:AR161" si="685">SUM(AO157:AQ157)</f>
        <v>0</v>
      </c>
      <c r="AS157" s="180"/>
      <c r="AT157" s="180"/>
      <c r="AU157" s="186">
        <f>D157+Z157+AO157</f>
        <v>0</v>
      </c>
      <c r="AV157" s="187"/>
      <c r="AW157" s="185">
        <f>E157+AB157++AP157</f>
        <v>0</v>
      </c>
      <c r="AX157" s="187"/>
      <c r="AY157" s="186">
        <f>F157+AD157+AQ157</f>
        <v>0</v>
      </c>
      <c r="AZ157" s="187"/>
      <c r="BA157" s="186">
        <f t="shared" ref="BA157:BA161" si="686">SUM(AU157:AY157)</f>
        <v>0</v>
      </c>
      <c r="BB157" s="187"/>
      <c r="BC157" s="180"/>
      <c r="BD157" s="180"/>
      <c r="BE157" s="180"/>
      <c r="BF157" s="180"/>
      <c r="BI157" s="244"/>
      <c r="BJ157" s="245"/>
      <c r="BK157" s="246"/>
      <c r="BL157" s="247"/>
      <c r="BM157" s="247"/>
      <c r="BN157" s="248"/>
      <c r="BO157" s="186">
        <f t="shared" ref="BO157:BO161" si="687">SUM(BL157:BN157)</f>
        <v>0</v>
      </c>
      <c r="BP157" s="180"/>
      <c r="BR157" s="186">
        <f t="shared" ref="BR157:BT161" si="688">D157+N157+BL157</f>
        <v>0</v>
      </c>
      <c r="BS157" s="185">
        <f t="shared" si="688"/>
        <v>0</v>
      </c>
      <c r="BT157" s="186">
        <f t="shared" si="688"/>
        <v>0</v>
      </c>
      <c r="BU157" s="186">
        <f t="shared" ref="BU157:BU161" si="689">SUM(BR157:BT157)</f>
        <v>0</v>
      </c>
      <c r="BV157" s="180"/>
      <c r="BX157" s="186">
        <f>D157+Z157+BL157</f>
        <v>0</v>
      </c>
      <c r="BY157" s="187"/>
      <c r="BZ157" s="186">
        <f>E157+O157+BM157</f>
        <v>0</v>
      </c>
      <c r="CA157" s="187"/>
      <c r="CB157" s="186">
        <f>F157+AD157+BN157</f>
        <v>0</v>
      </c>
      <c r="CC157" s="187"/>
      <c r="CD157" s="186">
        <f>BX157+BZ157+CB157</f>
        <v>0</v>
      </c>
      <c r="CE157" s="187"/>
      <c r="CF157" s="180"/>
    </row>
    <row r="158" spans="1:84" x14ac:dyDescent="0.35">
      <c r="B158" s="201" t="s">
        <v>191</v>
      </c>
      <c r="C158" s="180"/>
      <c r="D158" s="186"/>
      <c r="E158" s="186"/>
      <c r="F158" s="186"/>
      <c r="G158" s="186">
        <f t="shared" si="677"/>
        <v>0</v>
      </c>
      <c r="H158" s="180"/>
      <c r="I158" s="207"/>
      <c r="J158" s="243"/>
      <c r="K158" s="244"/>
      <c r="L158" s="245"/>
      <c r="M158" s="246"/>
      <c r="N158" s="247"/>
      <c r="O158" s="247"/>
      <c r="P158" s="248"/>
      <c r="Q158" s="186">
        <f t="shared" si="678"/>
        <v>0</v>
      </c>
      <c r="R158" s="180"/>
      <c r="S158" s="180"/>
      <c r="T158" s="248"/>
      <c r="U158" s="248"/>
      <c r="V158" s="248"/>
      <c r="W158" s="186">
        <f t="shared" si="679"/>
        <v>0</v>
      </c>
      <c r="X158" s="180"/>
      <c r="Y158" s="179"/>
      <c r="Z158" s="248"/>
      <c r="AA158" s="187"/>
      <c r="AB158" s="248"/>
      <c r="AC158" s="187"/>
      <c r="AD158" s="248"/>
      <c r="AE158" s="187"/>
      <c r="AF158" s="186">
        <f t="shared" si="586"/>
        <v>0</v>
      </c>
      <c r="AG158" s="264"/>
      <c r="AH158" s="180"/>
      <c r="AI158" s="180"/>
      <c r="AJ158" s="180"/>
      <c r="AK158" s="179"/>
      <c r="AL158" s="233">
        <f t="shared" ref="AL158:AL161" si="690">BI158</f>
        <v>0</v>
      </c>
      <c r="AM158" s="225">
        <f t="shared" si="680"/>
        <v>0</v>
      </c>
      <c r="AN158" s="234">
        <f t="shared" si="681"/>
        <v>0</v>
      </c>
      <c r="AO158" s="185">
        <f t="shared" si="682"/>
        <v>0</v>
      </c>
      <c r="AP158" s="185">
        <f t="shared" si="683"/>
        <v>0</v>
      </c>
      <c r="AQ158" s="186">
        <f t="shared" si="684"/>
        <v>0</v>
      </c>
      <c r="AR158" s="186">
        <f t="shared" si="685"/>
        <v>0</v>
      </c>
      <c r="AS158" s="180"/>
      <c r="AT158" s="180"/>
      <c r="AU158" s="186">
        <f>D158+Z158+AO158</f>
        <v>0</v>
      </c>
      <c r="AV158" s="187"/>
      <c r="AW158" s="185">
        <f>E158+AB158++AP158</f>
        <v>0</v>
      </c>
      <c r="AX158" s="187"/>
      <c r="AY158" s="186">
        <f>F158+AD158+AQ158</f>
        <v>0</v>
      </c>
      <c r="AZ158" s="187"/>
      <c r="BA158" s="186">
        <f t="shared" si="686"/>
        <v>0</v>
      </c>
      <c r="BB158" s="187"/>
      <c r="BC158" s="180"/>
      <c r="BD158" s="180"/>
      <c r="BE158" s="180"/>
      <c r="BF158" s="180"/>
      <c r="BI158" s="244"/>
      <c r="BJ158" s="245"/>
      <c r="BK158" s="246"/>
      <c r="BL158" s="247"/>
      <c r="BM158" s="247"/>
      <c r="BN158" s="248"/>
      <c r="BO158" s="186">
        <f t="shared" si="687"/>
        <v>0</v>
      </c>
      <c r="BP158" s="180"/>
      <c r="BR158" s="186">
        <f t="shared" si="688"/>
        <v>0</v>
      </c>
      <c r="BS158" s="185">
        <f t="shared" si="688"/>
        <v>0</v>
      </c>
      <c r="BT158" s="186">
        <f t="shared" si="688"/>
        <v>0</v>
      </c>
      <c r="BU158" s="186">
        <f t="shared" si="689"/>
        <v>0</v>
      </c>
      <c r="BV158" s="180"/>
      <c r="BX158" s="186">
        <f>D158+Z158+BL158</f>
        <v>0</v>
      </c>
      <c r="BY158" s="187"/>
      <c r="BZ158" s="186">
        <f>E158+O158+BM158</f>
        <v>0</v>
      </c>
      <c r="CA158" s="187"/>
      <c r="CB158" s="186">
        <f>F158+AD158+BN158</f>
        <v>0</v>
      </c>
      <c r="CC158" s="187"/>
      <c r="CD158" s="186">
        <f t="shared" ref="CD158:CD161" si="691">BX158+BZ158+CB158</f>
        <v>0</v>
      </c>
      <c r="CE158" s="187"/>
      <c r="CF158" s="180"/>
    </row>
    <row r="159" spans="1:84" x14ac:dyDescent="0.35">
      <c r="B159" s="201" t="s">
        <v>191</v>
      </c>
      <c r="C159" s="180"/>
      <c r="D159" s="186"/>
      <c r="E159" s="186"/>
      <c r="F159" s="186"/>
      <c r="G159" s="186">
        <f t="shared" si="677"/>
        <v>0</v>
      </c>
      <c r="H159" s="180"/>
      <c r="I159" s="207"/>
      <c r="J159" s="243"/>
      <c r="K159" s="244"/>
      <c r="L159" s="245"/>
      <c r="M159" s="246"/>
      <c r="N159" s="247"/>
      <c r="O159" s="247"/>
      <c r="P159" s="248"/>
      <c r="Q159" s="186">
        <f t="shared" si="678"/>
        <v>0</v>
      </c>
      <c r="R159" s="180"/>
      <c r="S159" s="180"/>
      <c r="T159" s="248"/>
      <c r="U159" s="248"/>
      <c r="V159" s="248"/>
      <c r="W159" s="186">
        <f t="shared" si="679"/>
        <v>0</v>
      </c>
      <c r="X159" s="180"/>
      <c r="Y159" s="179"/>
      <c r="Z159" s="248"/>
      <c r="AA159" s="187"/>
      <c r="AB159" s="248"/>
      <c r="AC159" s="187"/>
      <c r="AD159" s="248"/>
      <c r="AE159" s="187"/>
      <c r="AF159" s="186">
        <f t="shared" si="586"/>
        <v>0</v>
      </c>
      <c r="AG159" s="264"/>
      <c r="AH159" s="180"/>
      <c r="AI159" s="180"/>
      <c r="AJ159" s="180"/>
      <c r="AK159" s="179"/>
      <c r="AL159" s="233">
        <f t="shared" si="690"/>
        <v>0</v>
      </c>
      <c r="AM159" s="225">
        <f t="shared" si="680"/>
        <v>0</v>
      </c>
      <c r="AN159" s="234">
        <f t="shared" si="681"/>
        <v>0</v>
      </c>
      <c r="AO159" s="185">
        <f t="shared" si="682"/>
        <v>0</v>
      </c>
      <c r="AP159" s="185">
        <f t="shared" si="683"/>
        <v>0</v>
      </c>
      <c r="AQ159" s="186">
        <f t="shared" si="684"/>
        <v>0</v>
      </c>
      <c r="AR159" s="186">
        <f t="shared" si="685"/>
        <v>0</v>
      </c>
      <c r="AS159" s="180"/>
      <c r="AT159" s="180"/>
      <c r="AU159" s="186">
        <f>D159+Z159+AO159</f>
        <v>0</v>
      </c>
      <c r="AV159" s="187"/>
      <c r="AW159" s="185">
        <f>E159+AB159++AP159</f>
        <v>0</v>
      </c>
      <c r="AX159" s="187"/>
      <c r="AY159" s="186">
        <f>F159+AD159+AQ159</f>
        <v>0</v>
      </c>
      <c r="AZ159" s="187"/>
      <c r="BA159" s="186">
        <f t="shared" si="686"/>
        <v>0</v>
      </c>
      <c r="BB159" s="187"/>
      <c r="BC159" s="180"/>
      <c r="BD159" s="180"/>
      <c r="BE159" s="180"/>
      <c r="BF159" s="180"/>
      <c r="BI159" s="244"/>
      <c r="BJ159" s="245"/>
      <c r="BK159" s="246"/>
      <c r="BL159" s="247"/>
      <c r="BM159" s="247"/>
      <c r="BN159" s="248"/>
      <c r="BO159" s="186">
        <f t="shared" si="687"/>
        <v>0</v>
      </c>
      <c r="BP159" s="180"/>
      <c r="BR159" s="186">
        <f t="shared" si="688"/>
        <v>0</v>
      </c>
      <c r="BS159" s="185">
        <f t="shared" si="688"/>
        <v>0</v>
      </c>
      <c r="BT159" s="186">
        <f t="shared" si="688"/>
        <v>0</v>
      </c>
      <c r="BU159" s="186">
        <f t="shared" si="689"/>
        <v>0</v>
      </c>
      <c r="BV159" s="180"/>
      <c r="BX159" s="186">
        <f>D159+Z159+BL159</f>
        <v>0</v>
      </c>
      <c r="BY159" s="187"/>
      <c r="BZ159" s="186">
        <f>E159+O159+BM159</f>
        <v>0</v>
      </c>
      <c r="CA159" s="187"/>
      <c r="CB159" s="186">
        <f>F159+AD159+BN159</f>
        <v>0</v>
      </c>
      <c r="CC159" s="187"/>
      <c r="CD159" s="186">
        <f t="shared" si="691"/>
        <v>0</v>
      </c>
      <c r="CE159" s="187"/>
      <c r="CF159" s="180"/>
    </row>
    <row r="160" spans="1:84" x14ac:dyDescent="0.35">
      <c r="B160" s="201" t="s">
        <v>191</v>
      </c>
      <c r="C160" s="180"/>
      <c r="D160" s="186"/>
      <c r="E160" s="186"/>
      <c r="F160" s="186"/>
      <c r="G160" s="186">
        <f t="shared" si="677"/>
        <v>0</v>
      </c>
      <c r="H160" s="180"/>
      <c r="I160" s="207"/>
      <c r="J160" s="243"/>
      <c r="K160" s="244"/>
      <c r="L160" s="245"/>
      <c r="M160" s="246"/>
      <c r="N160" s="247"/>
      <c r="O160" s="247"/>
      <c r="P160" s="248"/>
      <c r="Q160" s="186">
        <f t="shared" si="678"/>
        <v>0</v>
      </c>
      <c r="R160" s="180"/>
      <c r="S160" s="180"/>
      <c r="T160" s="248"/>
      <c r="U160" s="248"/>
      <c r="V160" s="248"/>
      <c r="W160" s="186">
        <f t="shared" si="679"/>
        <v>0</v>
      </c>
      <c r="X160" s="180"/>
      <c r="Y160" s="179"/>
      <c r="Z160" s="248"/>
      <c r="AA160" s="187"/>
      <c r="AB160" s="248"/>
      <c r="AC160" s="187"/>
      <c r="AD160" s="248"/>
      <c r="AE160" s="187"/>
      <c r="AF160" s="186">
        <f t="shared" si="586"/>
        <v>0</v>
      </c>
      <c r="AG160" s="264"/>
      <c r="AH160" s="180"/>
      <c r="AI160" s="180"/>
      <c r="AJ160" s="180"/>
      <c r="AK160" s="179"/>
      <c r="AL160" s="233">
        <f t="shared" si="690"/>
        <v>0</v>
      </c>
      <c r="AM160" s="225">
        <f t="shared" si="680"/>
        <v>0</v>
      </c>
      <c r="AN160" s="234">
        <f t="shared" si="681"/>
        <v>0</v>
      </c>
      <c r="AO160" s="185">
        <f t="shared" si="682"/>
        <v>0</v>
      </c>
      <c r="AP160" s="185">
        <f t="shared" si="683"/>
        <v>0</v>
      </c>
      <c r="AQ160" s="186">
        <f t="shared" si="684"/>
        <v>0</v>
      </c>
      <c r="AR160" s="186">
        <f t="shared" si="685"/>
        <v>0</v>
      </c>
      <c r="AS160" s="180"/>
      <c r="AT160" s="180"/>
      <c r="AU160" s="186">
        <f>D160+Z160+AO160</f>
        <v>0</v>
      </c>
      <c r="AV160" s="187"/>
      <c r="AW160" s="185">
        <f>E160+AB160++AP160</f>
        <v>0</v>
      </c>
      <c r="AX160" s="187"/>
      <c r="AY160" s="186">
        <f>F160+AD160+AQ160</f>
        <v>0</v>
      </c>
      <c r="AZ160" s="187"/>
      <c r="BA160" s="186">
        <f t="shared" si="686"/>
        <v>0</v>
      </c>
      <c r="BB160" s="187"/>
      <c r="BC160" s="180"/>
      <c r="BD160" s="180"/>
      <c r="BE160" s="180"/>
      <c r="BF160" s="180"/>
      <c r="BI160" s="244"/>
      <c r="BJ160" s="245"/>
      <c r="BK160" s="246"/>
      <c r="BL160" s="247"/>
      <c r="BM160" s="247"/>
      <c r="BN160" s="248"/>
      <c r="BO160" s="186">
        <f t="shared" si="687"/>
        <v>0</v>
      </c>
      <c r="BP160" s="180"/>
      <c r="BR160" s="186">
        <f t="shared" si="688"/>
        <v>0</v>
      </c>
      <c r="BS160" s="185">
        <f t="shared" si="688"/>
        <v>0</v>
      </c>
      <c r="BT160" s="186">
        <f t="shared" si="688"/>
        <v>0</v>
      </c>
      <c r="BU160" s="186">
        <f t="shared" si="689"/>
        <v>0</v>
      </c>
      <c r="BV160" s="180"/>
      <c r="BX160" s="186">
        <f>D160+Z160+BL160</f>
        <v>0</v>
      </c>
      <c r="BY160" s="187"/>
      <c r="BZ160" s="186">
        <f>E160+O160+BM160</f>
        <v>0</v>
      </c>
      <c r="CA160" s="187"/>
      <c r="CB160" s="186">
        <f>F160+AD160+BN160</f>
        <v>0</v>
      </c>
      <c r="CC160" s="187"/>
      <c r="CD160" s="186">
        <f t="shared" si="691"/>
        <v>0</v>
      </c>
      <c r="CE160" s="187"/>
      <c r="CF160" s="180"/>
    </row>
    <row r="161" spans="1:84" x14ac:dyDescent="0.35">
      <c r="B161" s="201" t="s">
        <v>191</v>
      </c>
      <c r="C161" s="180"/>
      <c r="D161" s="186"/>
      <c r="E161" s="186"/>
      <c r="F161" s="186"/>
      <c r="G161" s="186">
        <f t="shared" si="677"/>
        <v>0</v>
      </c>
      <c r="H161" s="180"/>
      <c r="I161" s="207"/>
      <c r="J161" s="243"/>
      <c r="K161" s="244"/>
      <c r="L161" s="245"/>
      <c r="M161" s="246"/>
      <c r="N161" s="247"/>
      <c r="O161" s="247"/>
      <c r="P161" s="248"/>
      <c r="Q161" s="186">
        <f t="shared" si="678"/>
        <v>0</v>
      </c>
      <c r="R161" s="180"/>
      <c r="S161" s="180"/>
      <c r="T161" s="248"/>
      <c r="U161" s="248"/>
      <c r="V161" s="248"/>
      <c r="W161" s="186">
        <f t="shared" si="679"/>
        <v>0</v>
      </c>
      <c r="X161" s="180"/>
      <c r="Y161" s="179"/>
      <c r="Z161" s="248"/>
      <c r="AA161" s="187"/>
      <c r="AB161" s="248"/>
      <c r="AC161" s="187"/>
      <c r="AD161" s="248"/>
      <c r="AE161" s="187"/>
      <c r="AF161" s="186">
        <f t="shared" si="586"/>
        <v>0</v>
      </c>
      <c r="AG161" s="264"/>
      <c r="AH161" s="180"/>
      <c r="AI161" s="180"/>
      <c r="AJ161" s="180"/>
      <c r="AK161" s="179"/>
      <c r="AL161" s="233">
        <f t="shared" si="690"/>
        <v>0</v>
      </c>
      <c r="AM161" s="225">
        <f t="shared" si="680"/>
        <v>0</v>
      </c>
      <c r="AN161" s="234">
        <f t="shared" si="681"/>
        <v>0</v>
      </c>
      <c r="AO161" s="185">
        <f t="shared" si="682"/>
        <v>0</v>
      </c>
      <c r="AP161" s="185">
        <f t="shared" si="683"/>
        <v>0</v>
      </c>
      <c r="AQ161" s="186">
        <f t="shared" si="684"/>
        <v>0</v>
      </c>
      <c r="AR161" s="186">
        <f t="shared" si="685"/>
        <v>0</v>
      </c>
      <c r="AS161" s="180"/>
      <c r="AT161" s="180"/>
      <c r="AU161" s="186">
        <f>D161+Z161+AO161</f>
        <v>0</v>
      </c>
      <c r="AV161" s="187"/>
      <c r="AW161" s="185">
        <f>E161+AB161++AP161</f>
        <v>0</v>
      </c>
      <c r="AX161" s="187"/>
      <c r="AY161" s="186">
        <f>F161+AD161+AQ161</f>
        <v>0</v>
      </c>
      <c r="AZ161" s="187"/>
      <c r="BA161" s="186">
        <f t="shared" si="686"/>
        <v>0</v>
      </c>
      <c r="BB161" s="187"/>
      <c r="BC161" s="180"/>
      <c r="BD161" s="180"/>
      <c r="BE161" s="180"/>
      <c r="BF161" s="180"/>
      <c r="BI161" s="244"/>
      <c r="BJ161" s="245"/>
      <c r="BK161" s="246"/>
      <c r="BL161" s="247"/>
      <c r="BM161" s="247"/>
      <c r="BN161" s="248"/>
      <c r="BO161" s="186">
        <f t="shared" si="687"/>
        <v>0</v>
      </c>
      <c r="BP161" s="180"/>
      <c r="BR161" s="186">
        <f t="shared" si="688"/>
        <v>0</v>
      </c>
      <c r="BS161" s="185">
        <f t="shared" si="688"/>
        <v>0</v>
      </c>
      <c r="BT161" s="186">
        <f t="shared" si="688"/>
        <v>0</v>
      </c>
      <c r="BU161" s="186">
        <f t="shared" si="689"/>
        <v>0</v>
      </c>
      <c r="BV161" s="180"/>
      <c r="BX161" s="186">
        <f>D161+Z161+BL161</f>
        <v>0</v>
      </c>
      <c r="BY161" s="187"/>
      <c r="BZ161" s="186">
        <f>E161+O161+BM161</f>
        <v>0</v>
      </c>
      <c r="CA161" s="187"/>
      <c r="CB161" s="186">
        <f>F161+AD161+BN161</f>
        <v>0</v>
      </c>
      <c r="CC161" s="187"/>
      <c r="CD161" s="186">
        <f t="shared" si="691"/>
        <v>0</v>
      </c>
      <c r="CE161" s="187"/>
      <c r="CF161" s="180"/>
    </row>
    <row r="162" spans="1:84" s="79" customFormat="1" x14ac:dyDescent="0.35">
      <c r="A162" s="190">
        <v>5.5</v>
      </c>
      <c r="B162" s="200" t="s">
        <v>169</v>
      </c>
      <c r="C162" s="179"/>
      <c r="D162" s="184">
        <v>0</v>
      </c>
      <c r="E162" s="179">
        <v>0</v>
      </c>
      <c r="F162" s="179">
        <v>0</v>
      </c>
      <c r="G162" s="179">
        <f t="shared" ref="G162" si="692">SUM(G163:G167)</f>
        <v>0</v>
      </c>
      <c r="H162" s="179"/>
      <c r="I162" s="206"/>
      <c r="J162" s="199"/>
      <c r="K162" s="232"/>
      <c r="L162" s="224"/>
      <c r="M162" s="217"/>
      <c r="N162" s="179">
        <f t="shared" ref="N162:P162" si="693">SUM(N163:N167)</f>
        <v>0</v>
      </c>
      <c r="O162" s="179">
        <f t="shared" si="693"/>
        <v>0</v>
      </c>
      <c r="P162" s="179">
        <f t="shared" si="693"/>
        <v>0</v>
      </c>
      <c r="Q162" s="179">
        <f t="shared" ref="Q162:W162" si="694">SUM(Q163:Q167)</f>
        <v>0</v>
      </c>
      <c r="R162" s="179"/>
      <c r="S162" s="179"/>
      <c r="T162" s="184">
        <f t="shared" ref="T162:V162" si="695">SUM(T163:T167)</f>
        <v>0</v>
      </c>
      <c r="U162" s="179">
        <f t="shared" si="695"/>
        <v>0</v>
      </c>
      <c r="V162" s="179">
        <f t="shared" si="695"/>
        <v>0</v>
      </c>
      <c r="W162" s="179">
        <f t="shared" si="694"/>
        <v>0</v>
      </c>
      <c r="X162" s="179"/>
      <c r="Y162" s="179"/>
      <c r="Z162" s="184">
        <f t="shared" ref="Z162" si="696">SUM(Z163:Z167)</f>
        <v>0</v>
      </c>
      <c r="AA162" s="179"/>
      <c r="AB162" s="179">
        <f t="shared" ref="AB162" si="697">SUM(AB163:AB167)</f>
        <v>0</v>
      </c>
      <c r="AC162" s="179"/>
      <c r="AD162" s="179">
        <f t="shared" ref="AD162" si="698">SUM(AD163:AD167)</f>
        <v>0</v>
      </c>
      <c r="AE162" s="179"/>
      <c r="AF162" s="179">
        <f t="shared" si="586"/>
        <v>0</v>
      </c>
      <c r="AG162" s="206"/>
      <c r="AH162" s="179"/>
      <c r="AI162" s="179"/>
      <c r="AJ162" s="179"/>
      <c r="AK162" s="179"/>
      <c r="AL162" s="232"/>
      <c r="AM162" s="224"/>
      <c r="AN162" s="217"/>
      <c r="AO162" s="179">
        <f t="shared" ref="AO162:AQ162" si="699">SUM(AO163:AO167)</f>
        <v>0</v>
      </c>
      <c r="AP162" s="179">
        <f t="shared" si="699"/>
        <v>0</v>
      </c>
      <c r="AQ162" s="179">
        <f t="shared" si="699"/>
        <v>0</v>
      </c>
      <c r="AR162" s="179">
        <f t="shared" ref="AR162" si="700">SUM(AR163:AR167)</f>
        <v>0</v>
      </c>
      <c r="AS162" s="179"/>
      <c r="AT162" s="179"/>
      <c r="AU162" s="179">
        <f>SUM(AU163:AU167)</f>
        <v>0</v>
      </c>
      <c r="AV162" s="179"/>
      <c r="AW162" s="179">
        <f>SUM(AW163:AW167)</f>
        <v>0</v>
      </c>
      <c r="AX162" s="179"/>
      <c r="AY162" s="179">
        <f>SUM(AY163:AY167)</f>
        <v>0</v>
      </c>
      <c r="AZ162" s="179"/>
      <c r="BA162" s="179">
        <f t="shared" ref="BA162" si="701">SUM(BA163:BA167)</f>
        <v>0</v>
      </c>
      <c r="BB162" s="179"/>
      <c r="BC162" s="179"/>
      <c r="BD162" s="179"/>
      <c r="BE162" s="179"/>
      <c r="BF162" s="179"/>
      <c r="BG162" s="78"/>
      <c r="BH162" s="78"/>
      <c r="BI162" s="232"/>
      <c r="BJ162" s="224"/>
      <c r="BK162" s="217"/>
      <c r="BL162" s="179">
        <f t="shared" ref="BL162:BO162" si="702">SUM(BL163:BL167)</f>
        <v>0</v>
      </c>
      <c r="BM162" s="179">
        <f t="shared" si="702"/>
        <v>0</v>
      </c>
      <c r="BN162" s="179">
        <f t="shared" si="702"/>
        <v>0</v>
      </c>
      <c r="BO162" s="179">
        <f t="shared" si="702"/>
        <v>0</v>
      </c>
      <c r="BP162" s="179"/>
      <c r="BQ162" s="78"/>
      <c r="BR162" s="179">
        <f>SUM(BR163:BR167)</f>
        <v>0</v>
      </c>
      <c r="BS162" s="179">
        <f>SUM(BS163:BS167)</f>
        <v>0</v>
      </c>
      <c r="BT162" s="179">
        <f>SUM(BT163:BT167)</f>
        <v>0</v>
      </c>
      <c r="BU162" s="179">
        <f t="shared" ref="BU162" si="703">SUM(BU163:BU167)</f>
        <v>0</v>
      </c>
      <c r="BV162" s="179"/>
      <c r="BW162" s="78"/>
      <c r="BX162" s="184">
        <f>SUM(BX163:BX167)</f>
        <v>0</v>
      </c>
      <c r="BY162" s="179"/>
      <c r="BZ162" s="179">
        <f>SUM(BZ163:BZ167)</f>
        <v>0</v>
      </c>
      <c r="CA162" s="179"/>
      <c r="CB162" s="179">
        <f>SUM(CB163:CB167)</f>
        <v>0</v>
      </c>
      <c r="CC162" s="179"/>
      <c r="CD162" s="179">
        <f t="shared" ref="CD162" si="704">SUM(CD163:CD167)</f>
        <v>0</v>
      </c>
      <c r="CE162" s="179"/>
      <c r="CF162" s="179"/>
    </row>
    <row r="163" spans="1:84" x14ac:dyDescent="0.35">
      <c r="B163" s="201" t="s">
        <v>191</v>
      </c>
      <c r="C163" s="180"/>
      <c r="D163" s="186"/>
      <c r="E163" s="186"/>
      <c r="F163" s="186"/>
      <c r="G163" s="186">
        <f t="shared" ref="G163:G167" si="705">SUM(D163:F163)</f>
        <v>0</v>
      </c>
      <c r="H163" s="180"/>
      <c r="I163" s="207"/>
      <c r="J163" s="243"/>
      <c r="K163" s="244"/>
      <c r="L163" s="245"/>
      <c r="M163" s="246"/>
      <c r="N163" s="247"/>
      <c r="O163" s="247"/>
      <c r="P163" s="248"/>
      <c r="Q163" s="186">
        <f t="shared" ref="Q163:Q167" si="706">SUM(N163:P163)</f>
        <v>0</v>
      </c>
      <c r="R163" s="180"/>
      <c r="S163" s="180"/>
      <c r="T163" s="248"/>
      <c r="U163" s="248"/>
      <c r="V163" s="248"/>
      <c r="W163" s="186">
        <f t="shared" ref="W163:W167" si="707">SUM(T163:V163)</f>
        <v>0</v>
      </c>
      <c r="X163" s="180"/>
      <c r="Y163" s="179"/>
      <c r="Z163" s="248"/>
      <c r="AA163" s="187"/>
      <c r="AB163" s="248"/>
      <c r="AC163" s="187"/>
      <c r="AD163" s="248"/>
      <c r="AE163" s="187"/>
      <c r="AF163" s="186">
        <f t="shared" si="586"/>
        <v>0</v>
      </c>
      <c r="AG163" s="264"/>
      <c r="AH163" s="180"/>
      <c r="AI163" s="180"/>
      <c r="AJ163" s="180"/>
      <c r="AK163" s="179"/>
      <c r="AL163" s="233">
        <f>BI163</f>
        <v>0</v>
      </c>
      <c r="AM163" s="225">
        <f t="shared" ref="AM163:AM167" si="708">BJ163</f>
        <v>0</v>
      </c>
      <c r="AN163" s="234">
        <f t="shared" ref="AN163:AN167" si="709">BK163</f>
        <v>0</v>
      </c>
      <c r="AO163" s="185">
        <f t="shared" ref="AO163:AO167" si="710">BL163</f>
        <v>0</v>
      </c>
      <c r="AP163" s="185">
        <f t="shared" ref="AP163:AP167" si="711">BM163</f>
        <v>0</v>
      </c>
      <c r="AQ163" s="186">
        <f t="shared" ref="AQ163:AQ167" si="712">BN163</f>
        <v>0</v>
      </c>
      <c r="AR163" s="186">
        <f t="shared" ref="AR163:AR167" si="713">SUM(AO163:AQ163)</f>
        <v>0</v>
      </c>
      <c r="AS163" s="180"/>
      <c r="AT163" s="180"/>
      <c r="AU163" s="186">
        <f>D163+Z163+AO163</f>
        <v>0</v>
      </c>
      <c r="AV163" s="187"/>
      <c r="AW163" s="185">
        <f>E163+AB163++AP163</f>
        <v>0</v>
      </c>
      <c r="AX163" s="187"/>
      <c r="AY163" s="186">
        <f>F163+AD163+AQ163</f>
        <v>0</v>
      </c>
      <c r="AZ163" s="187"/>
      <c r="BA163" s="186">
        <f t="shared" ref="BA163:BA167" si="714">SUM(AU163:AY163)</f>
        <v>0</v>
      </c>
      <c r="BB163" s="187"/>
      <c r="BC163" s="180"/>
      <c r="BD163" s="180"/>
      <c r="BE163" s="180"/>
      <c r="BF163" s="180"/>
      <c r="BI163" s="244"/>
      <c r="BJ163" s="245"/>
      <c r="BK163" s="246"/>
      <c r="BL163" s="247"/>
      <c r="BM163" s="247"/>
      <c r="BN163" s="248"/>
      <c r="BO163" s="186">
        <f t="shared" ref="BO163:BO167" si="715">SUM(BL163:BN163)</f>
        <v>0</v>
      </c>
      <c r="BP163" s="180"/>
      <c r="BR163" s="186">
        <f t="shared" ref="BR163:BT167" si="716">D163+N163+BL163</f>
        <v>0</v>
      </c>
      <c r="BS163" s="185">
        <f t="shared" si="716"/>
        <v>0</v>
      </c>
      <c r="BT163" s="186">
        <f t="shared" si="716"/>
        <v>0</v>
      </c>
      <c r="BU163" s="186">
        <f t="shared" ref="BU163:BU167" si="717">SUM(BR163:BT163)</f>
        <v>0</v>
      </c>
      <c r="BV163" s="180"/>
      <c r="BX163" s="186">
        <f>D163+Z163+BL163</f>
        <v>0</v>
      </c>
      <c r="BY163" s="187"/>
      <c r="BZ163" s="186">
        <f>E163+O163+BM163</f>
        <v>0</v>
      </c>
      <c r="CA163" s="187"/>
      <c r="CB163" s="186">
        <f>F163+AD163+BN163</f>
        <v>0</v>
      </c>
      <c r="CC163" s="187"/>
      <c r="CD163" s="186">
        <f>BX163+BZ163+CB163</f>
        <v>0</v>
      </c>
      <c r="CE163" s="187"/>
      <c r="CF163" s="180"/>
    </row>
    <row r="164" spans="1:84" x14ac:dyDescent="0.35">
      <c r="B164" s="201" t="s">
        <v>191</v>
      </c>
      <c r="C164" s="180"/>
      <c r="D164" s="186"/>
      <c r="E164" s="186"/>
      <c r="F164" s="186"/>
      <c r="G164" s="186">
        <f t="shared" si="705"/>
        <v>0</v>
      </c>
      <c r="H164" s="180"/>
      <c r="I164" s="207"/>
      <c r="J164" s="243"/>
      <c r="K164" s="244"/>
      <c r="L164" s="245"/>
      <c r="M164" s="246"/>
      <c r="N164" s="247"/>
      <c r="O164" s="247"/>
      <c r="P164" s="248"/>
      <c r="Q164" s="186">
        <f t="shared" si="706"/>
        <v>0</v>
      </c>
      <c r="R164" s="180"/>
      <c r="S164" s="180"/>
      <c r="T164" s="248"/>
      <c r="U164" s="248"/>
      <c r="V164" s="248"/>
      <c r="W164" s="186">
        <f t="shared" si="707"/>
        <v>0</v>
      </c>
      <c r="X164" s="180"/>
      <c r="Y164" s="179"/>
      <c r="Z164" s="248"/>
      <c r="AA164" s="187"/>
      <c r="AB164" s="248"/>
      <c r="AC164" s="187"/>
      <c r="AD164" s="248"/>
      <c r="AE164" s="187"/>
      <c r="AF164" s="186">
        <f t="shared" si="586"/>
        <v>0</v>
      </c>
      <c r="AG164" s="264"/>
      <c r="AH164" s="180"/>
      <c r="AI164" s="180"/>
      <c r="AJ164" s="180"/>
      <c r="AK164" s="179"/>
      <c r="AL164" s="233">
        <f t="shared" ref="AL164:AL167" si="718">BI164</f>
        <v>0</v>
      </c>
      <c r="AM164" s="225">
        <f t="shared" si="708"/>
        <v>0</v>
      </c>
      <c r="AN164" s="234">
        <f t="shared" si="709"/>
        <v>0</v>
      </c>
      <c r="AO164" s="185">
        <f t="shared" si="710"/>
        <v>0</v>
      </c>
      <c r="AP164" s="185">
        <f t="shared" si="711"/>
        <v>0</v>
      </c>
      <c r="AQ164" s="186">
        <f t="shared" si="712"/>
        <v>0</v>
      </c>
      <c r="AR164" s="186">
        <f t="shared" si="713"/>
        <v>0</v>
      </c>
      <c r="AS164" s="180"/>
      <c r="AT164" s="180"/>
      <c r="AU164" s="186">
        <f>D164+Z164+AO164</f>
        <v>0</v>
      </c>
      <c r="AV164" s="187"/>
      <c r="AW164" s="185">
        <f>E164+AB164++AP164</f>
        <v>0</v>
      </c>
      <c r="AX164" s="187"/>
      <c r="AY164" s="186">
        <f>F164+AD164+AQ164</f>
        <v>0</v>
      </c>
      <c r="AZ164" s="187"/>
      <c r="BA164" s="186">
        <f t="shared" si="714"/>
        <v>0</v>
      </c>
      <c r="BB164" s="187"/>
      <c r="BC164" s="180"/>
      <c r="BD164" s="180"/>
      <c r="BE164" s="180"/>
      <c r="BF164" s="180"/>
      <c r="BI164" s="244"/>
      <c r="BJ164" s="245"/>
      <c r="BK164" s="246"/>
      <c r="BL164" s="247"/>
      <c r="BM164" s="247"/>
      <c r="BN164" s="248"/>
      <c r="BO164" s="186">
        <f t="shared" si="715"/>
        <v>0</v>
      </c>
      <c r="BP164" s="180"/>
      <c r="BR164" s="186">
        <f t="shared" si="716"/>
        <v>0</v>
      </c>
      <c r="BS164" s="185">
        <f t="shared" si="716"/>
        <v>0</v>
      </c>
      <c r="BT164" s="186">
        <f t="shared" si="716"/>
        <v>0</v>
      </c>
      <c r="BU164" s="186">
        <f t="shared" si="717"/>
        <v>0</v>
      </c>
      <c r="BV164" s="180"/>
      <c r="BX164" s="186">
        <f>D164+Z164+BL164</f>
        <v>0</v>
      </c>
      <c r="BY164" s="187"/>
      <c r="BZ164" s="186">
        <f>E164+O164+BM164</f>
        <v>0</v>
      </c>
      <c r="CA164" s="187"/>
      <c r="CB164" s="186">
        <f>F164+AD164+BN164</f>
        <v>0</v>
      </c>
      <c r="CC164" s="187"/>
      <c r="CD164" s="186">
        <f t="shared" ref="CD164:CD167" si="719">BX164+BZ164+CB164</f>
        <v>0</v>
      </c>
      <c r="CE164" s="187"/>
      <c r="CF164" s="180"/>
    </row>
    <row r="165" spans="1:84" x14ac:dyDescent="0.35">
      <c r="B165" s="201" t="s">
        <v>191</v>
      </c>
      <c r="C165" s="180"/>
      <c r="D165" s="186"/>
      <c r="E165" s="186"/>
      <c r="F165" s="186"/>
      <c r="G165" s="186">
        <f t="shared" si="705"/>
        <v>0</v>
      </c>
      <c r="H165" s="180"/>
      <c r="I165" s="207"/>
      <c r="J165" s="243"/>
      <c r="K165" s="244"/>
      <c r="L165" s="245"/>
      <c r="M165" s="246"/>
      <c r="N165" s="247"/>
      <c r="O165" s="247"/>
      <c r="P165" s="248"/>
      <c r="Q165" s="186">
        <f t="shared" si="706"/>
        <v>0</v>
      </c>
      <c r="R165" s="180"/>
      <c r="S165" s="180"/>
      <c r="T165" s="248"/>
      <c r="U165" s="248"/>
      <c r="V165" s="248"/>
      <c r="W165" s="186">
        <f t="shared" si="707"/>
        <v>0</v>
      </c>
      <c r="X165" s="180"/>
      <c r="Y165" s="179"/>
      <c r="Z165" s="248"/>
      <c r="AA165" s="187"/>
      <c r="AB165" s="248"/>
      <c r="AC165" s="187"/>
      <c r="AD165" s="248"/>
      <c r="AE165" s="187"/>
      <c r="AF165" s="186">
        <f t="shared" si="586"/>
        <v>0</v>
      </c>
      <c r="AG165" s="264"/>
      <c r="AH165" s="180"/>
      <c r="AI165" s="180"/>
      <c r="AJ165" s="180"/>
      <c r="AK165" s="179"/>
      <c r="AL165" s="233">
        <f t="shared" si="718"/>
        <v>0</v>
      </c>
      <c r="AM165" s="225">
        <f t="shared" si="708"/>
        <v>0</v>
      </c>
      <c r="AN165" s="234">
        <f t="shared" si="709"/>
        <v>0</v>
      </c>
      <c r="AO165" s="185">
        <f t="shared" si="710"/>
        <v>0</v>
      </c>
      <c r="AP165" s="185">
        <f t="shared" si="711"/>
        <v>0</v>
      </c>
      <c r="AQ165" s="186">
        <f t="shared" si="712"/>
        <v>0</v>
      </c>
      <c r="AR165" s="186">
        <f t="shared" si="713"/>
        <v>0</v>
      </c>
      <c r="AS165" s="180"/>
      <c r="AT165" s="180"/>
      <c r="AU165" s="186">
        <f>D165+Z165+AO165</f>
        <v>0</v>
      </c>
      <c r="AV165" s="187"/>
      <c r="AW165" s="185">
        <f>E165+AB165++AP165</f>
        <v>0</v>
      </c>
      <c r="AX165" s="187"/>
      <c r="AY165" s="186">
        <f>F165+AD165+AQ165</f>
        <v>0</v>
      </c>
      <c r="AZ165" s="187"/>
      <c r="BA165" s="186">
        <f t="shared" si="714"/>
        <v>0</v>
      </c>
      <c r="BB165" s="187"/>
      <c r="BC165" s="180"/>
      <c r="BD165" s="180"/>
      <c r="BE165" s="180"/>
      <c r="BF165" s="180"/>
      <c r="BI165" s="244"/>
      <c r="BJ165" s="245"/>
      <c r="BK165" s="246"/>
      <c r="BL165" s="247"/>
      <c r="BM165" s="247"/>
      <c r="BN165" s="248"/>
      <c r="BO165" s="186">
        <f t="shared" si="715"/>
        <v>0</v>
      </c>
      <c r="BP165" s="180"/>
      <c r="BR165" s="186">
        <f t="shared" si="716"/>
        <v>0</v>
      </c>
      <c r="BS165" s="185">
        <f t="shared" si="716"/>
        <v>0</v>
      </c>
      <c r="BT165" s="186">
        <f t="shared" si="716"/>
        <v>0</v>
      </c>
      <c r="BU165" s="186">
        <f t="shared" si="717"/>
        <v>0</v>
      </c>
      <c r="BV165" s="180"/>
      <c r="BX165" s="186">
        <f>D165+Z165+BL165</f>
        <v>0</v>
      </c>
      <c r="BY165" s="187"/>
      <c r="BZ165" s="186">
        <f>E165+O165+BM165</f>
        <v>0</v>
      </c>
      <c r="CA165" s="187"/>
      <c r="CB165" s="186">
        <f>F165+AD165+BN165</f>
        <v>0</v>
      </c>
      <c r="CC165" s="187"/>
      <c r="CD165" s="186">
        <f t="shared" si="719"/>
        <v>0</v>
      </c>
      <c r="CE165" s="187"/>
      <c r="CF165" s="180"/>
    </row>
    <row r="166" spans="1:84" x14ac:dyDescent="0.35">
      <c r="B166" s="201" t="s">
        <v>191</v>
      </c>
      <c r="C166" s="180"/>
      <c r="D166" s="186"/>
      <c r="E166" s="186"/>
      <c r="F166" s="186"/>
      <c r="G166" s="186">
        <f t="shared" si="705"/>
        <v>0</v>
      </c>
      <c r="H166" s="180"/>
      <c r="I166" s="207"/>
      <c r="J166" s="243"/>
      <c r="K166" s="244"/>
      <c r="L166" s="245"/>
      <c r="M166" s="246"/>
      <c r="N166" s="247"/>
      <c r="O166" s="247"/>
      <c r="P166" s="248"/>
      <c r="Q166" s="186">
        <f t="shared" si="706"/>
        <v>0</v>
      </c>
      <c r="R166" s="180"/>
      <c r="S166" s="180"/>
      <c r="T166" s="248"/>
      <c r="U166" s="248"/>
      <c r="V166" s="248"/>
      <c r="W166" s="186">
        <f t="shared" si="707"/>
        <v>0</v>
      </c>
      <c r="X166" s="180"/>
      <c r="Y166" s="179"/>
      <c r="Z166" s="248"/>
      <c r="AA166" s="187"/>
      <c r="AB166" s="248"/>
      <c r="AC166" s="187"/>
      <c r="AD166" s="248"/>
      <c r="AE166" s="187"/>
      <c r="AF166" s="186">
        <f t="shared" si="586"/>
        <v>0</v>
      </c>
      <c r="AG166" s="264"/>
      <c r="AH166" s="180"/>
      <c r="AI166" s="180"/>
      <c r="AJ166" s="180"/>
      <c r="AK166" s="179"/>
      <c r="AL166" s="233">
        <f t="shared" si="718"/>
        <v>0</v>
      </c>
      <c r="AM166" s="225">
        <f t="shared" si="708"/>
        <v>0</v>
      </c>
      <c r="AN166" s="234">
        <f t="shared" si="709"/>
        <v>0</v>
      </c>
      <c r="AO166" s="185">
        <f t="shared" si="710"/>
        <v>0</v>
      </c>
      <c r="AP166" s="185">
        <f t="shared" si="711"/>
        <v>0</v>
      </c>
      <c r="AQ166" s="186">
        <f t="shared" si="712"/>
        <v>0</v>
      </c>
      <c r="AR166" s="186">
        <f t="shared" si="713"/>
        <v>0</v>
      </c>
      <c r="AS166" s="180"/>
      <c r="AT166" s="180"/>
      <c r="AU166" s="186">
        <f>D166+Z166+AO166</f>
        <v>0</v>
      </c>
      <c r="AV166" s="187"/>
      <c r="AW166" s="185">
        <f>E166+AB166++AP166</f>
        <v>0</v>
      </c>
      <c r="AX166" s="187"/>
      <c r="AY166" s="186">
        <f>F166+AD166+AQ166</f>
        <v>0</v>
      </c>
      <c r="AZ166" s="187"/>
      <c r="BA166" s="186">
        <f t="shared" si="714"/>
        <v>0</v>
      </c>
      <c r="BB166" s="187"/>
      <c r="BC166" s="180"/>
      <c r="BD166" s="180"/>
      <c r="BE166" s="180"/>
      <c r="BF166" s="180"/>
      <c r="BI166" s="244"/>
      <c r="BJ166" s="245"/>
      <c r="BK166" s="246"/>
      <c r="BL166" s="247"/>
      <c r="BM166" s="247"/>
      <c r="BN166" s="248"/>
      <c r="BO166" s="186">
        <f t="shared" si="715"/>
        <v>0</v>
      </c>
      <c r="BP166" s="180"/>
      <c r="BR166" s="186">
        <f t="shared" si="716"/>
        <v>0</v>
      </c>
      <c r="BS166" s="185">
        <f t="shared" si="716"/>
        <v>0</v>
      </c>
      <c r="BT166" s="186">
        <f t="shared" si="716"/>
        <v>0</v>
      </c>
      <c r="BU166" s="186">
        <f t="shared" si="717"/>
        <v>0</v>
      </c>
      <c r="BV166" s="180"/>
      <c r="BX166" s="186">
        <f>D166+Z166+BL166</f>
        <v>0</v>
      </c>
      <c r="BY166" s="187"/>
      <c r="BZ166" s="186">
        <f>E166+O166+BM166</f>
        <v>0</v>
      </c>
      <c r="CA166" s="187"/>
      <c r="CB166" s="186">
        <f>F166+AD166+BN166</f>
        <v>0</v>
      </c>
      <c r="CC166" s="187"/>
      <c r="CD166" s="186">
        <f t="shared" si="719"/>
        <v>0</v>
      </c>
      <c r="CE166" s="187"/>
      <c r="CF166" s="180"/>
    </row>
    <row r="167" spans="1:84" x14ac:dyDescent="0.35">
      <c r="B167" s="201" t="s">
        <v>191</v>
      </c>
      <c r="C167" s="180"/>
      <c r="D167" s="186"/>
      <c r="E167" s="186"/>
      <c r="F167" s="186"/>
      <c r="G167" s="186">
        <f t="shared" si="705"/>
        <v>0</v>
      </c>
      <c r="H167" s="180"/>
      <c r="I167" s="207"/>
      <c r="J167" s="243"/>
      <c r="K167" s="244"/>
      <c r="L167" s="245"/>
      <c r="M167" s="246"/>
      <c r="N167" s="247"/>
      <c r="O167" s="247"/>
      <c r="P167" s="248"/>
      <c r="Q167" s="186">
        <f t="shared" si="706"/>
        <v>0</v>
      </c>
      <c r="R167" s="180"/>
      <c r="S167" s="180"/>
      <c r="T167" s="248"/>
      <c r="U167" s="248"/>
      <c r="V167" s="248"/>
      <c r="W167" s="186">
        <f t="shared" si="707"/>
        <v>0</v>
      </c>
      <c r="X167" s="180"/>
      <c r="Y167" s="179"/>
      <c r="Z167" s="248"/>
      <c r="AA167" s="187"/>
      <c r="AB167" s="248"/>
      <c r="AC167" s="187"/>
      <c r="AD167" s="248"/>
      <c r="AE167" s="187"/>
      <c r="AF167" s="186">
        <f t="shared" si="586"/>
        <v>0</v>
      </c>
      <c r="AG167" s="264"/>
      <c r="AH167" s="180"/>
      <c r="AI167" s="180"/>
      <c r="AJ167" s="180"/>
      <c r="AK167" s="179"/>
      <c r="AL167" s="233">
        <f t="shared" si="718"/>
        <v>0</v>
      </c>
      <c r="AM167" s="225">
        <f t="shared" si="708"/>
        <v>0</v>
      </c>
      <c r="AN167" s="234">
        <f t="shared" si="709"/>
        <v>0</v>
      </c>
      <c r="AO167" s="185">
        <f t="shared" si="710"/>
        <v>0</v>
      </c>
      <c r="AP167" s="185">
        <f t="shared" si="711"/>
        <v>0</v>
      </c>
      <c r="AQ167" s="186">
        <f t="shared" si="712"/>
        <v>0</v>
      </c>
      <c r="AR167" s="186">
        <f t="shared" si="713"/>
        <v>0</v>
      </c>
      <c r="AS167" s="180"/>
      <c r="AT167" s="180"/>
      <c r="AU167" s="186">
        <f>D167+Z167+AO167</f>
        <v>0</v>
      </c>
      <c r="AV167" s="187"/>
      <c r="AW167" s="185">
        <f>E167+AB167++AP167</f>
        <v>0</v>
      </c>
      <c r="AX167" s="187"/>
      <c r="AY167" s="186">
        <f>F167+AD167+AQ167</f>
        <v>0</v>
      </c>
      <c r="AZ167" s="187"/>
      <c r="BA167" s="186">
        <f t="shared" si="714"/>
        <v>0</v>
      </c>
      <c r="BB167" s="187"/>
      <c r="BC167" s="180"/>
      <c r="BD167" s="180"/>
      <c r="BE167" s="180"/>
      <c r="BF167" s="180"/>
      <c r="BI167" s="244"/>
      <c r="BJ167" s="245"/>
      <c r="BK167" s="246"/>
      <c r="BL167" s="247"/>
      <c r="BM167" s="247"/>
      <c r="BN167" s="248"/>
      <c r="BO167" s="186">
        <f t="shared" si="715"/>
        <v>0</v>
      </c>
      <c r="BP167" s="180"/>
      <c r="BR167" s="186">
        <f t="shared" si="716"/>
        <v>0</v>
      </c>
      <c r="BS167" s="185">
        <f t="shared" si="716"/>
        <v>0</v>
      </c>
      <c r="BT167" s="186">
        <f t="shared" si="716"/>
        <v>0</v>
      </c>
      <c r="BU167" s="186">
        <f t="shared" si="717"/>
        <v>0</v>
      </c>
      <c r="BV167" s="180"/>
      <c r="BX167" s="186">
        <f>D167+Z167+BL167</f>
        <v>0</v>
      </c>
      <c r="BY167" s="187"/>
      <c r="BZ167" s="186">
        <f>E167+O167+BM167</f>
        <v>0</v>
      </c>
      <c r="CA167" s="187"/>
      <c r="CB167" s="186">
        <f>F167+AD167+BN167</f>
        <v>0</v>
      </c>
      <c r="CC167" s="187"/>
      <c r="CD167" s="186">
        <f t="shared" si="719"/>
        <v>0</v>
      </c>
      <c r="CE167" s="187"/>
      <c r="CF167" s="180"/>
    </row>
    <row r="168" spans="1:84" x14ac:dyDescent="0.35">
      <c r="C168" s="179"/>
      <c r="D168" s="159"/>
      <c r="E168" s="159"/>
      <c r="F168" s="159"/>
      <c r="G168" s="179"/>
      <c r="H168" s="179"/>
      <c r="I168" s="206"/>
      <c r="N168" s="159"/>
      <c r="O168" s="159"/>
      <c r="P168" s="159"/>
      <c r="Q168" s="179"/>
      <c r="R168" s="179"/>
      <c r="S168" s="179"/>
      <c r="T168" s="159"/>
      <c r="U168" s="159"/>
      <c r="V168" s="159"/>
      <c r="W168" s="179"/>
      <c r="X168" s="179"/>
      <c r="Y168" s="179"/>
      <c r="Z168" s="159"/>
      <c r="AA168" s="159"/>
      <c r="AB168" s="159"/>
      <c r="AC168" s="159"/>
      <c r="AD168" s="159"/>
      <c r="AE168" s="159"/>
      <c r="AF168" s="179"/>
      <c r="AG168" s="207"/>
      <c r="AH168" s="179"/>
      <c r="AI168" s="179"/>
      <c r="AJ168" s="179"/>
      <c r="AK168" s="179"/>
      <c r="AO168" s="159"/>
      <c r="AP168" s="159"/>
      <c r="AQ168" s="159"/>
      <c r="AR168" s="179"/>
      <c r="AS168" s="179"/>
      <c r="AT168" s="179"/>
      <c r="AU168" s="159"/>
      <c r="AV168" s="159"/>
      <c r="AW168" s="159"/>
      <c r="AX168" s="159"/>
      <c r="AY168" s="159"/>
      <c r="AZ168" s="159"/>
      <c r="BA168" s="179"/>
      <c r="BB168" s="159"/>
      <c r="BC168" s="179"/>
      <c r="BD168" s="179"/>
      <c r="BE168" s="179"/>
      <c r="BF168" s="179"/>
      <c r="BL168" s="159"/>
      <c r="BM168" s="159"/>
      <c r="BN168" s="159"/>
      <c r="BO168" s="179"/>
      <c r="BP168" s="179"/>
      <c r="BR168" s="159"/>
      <c r="BS168" s="159"/>
      <c r="BT168" s="159"/>
      <c r="BU168" s="179"/>
      <c r="BV168" s="179"/>
      <c r="BX168" s="159"/>
      <c r="BY168" s="159"/>
      <c r="BZ168" s="159"/>
      <c r="CA168" s="159"/>
      <c r="CB168" s="159"/>
      <c r="CC168" s="159"/>
      <c r="CD168" s="179"/>
      <c r="CE168" s="159"/>
      <c r="CF168" s="179"/>
    </row>
    <row r="169" spans="1:84" s="79" customFormat="1" x14ac:dyDescent="0.35">
      <c r="A169" s="190">
        <v>6</v>
      </c>
      <c r="B169" s="79" t="s">
        <v>167</v>
      </c>
      <c r="C169" s="178"/>
      <c r="D169" s="250">
        <v>0</v>
      </c>
      <c r="E169" s="250">
        <v>0</v>
      </c>
      <c r="F169" s="250">
        <v>0</v>
      </c>
      <c r="G169" s="250">
        <f t="shared" ref="G169" si="720">G170+G176+G182+G188+G194</f>
        <v>0</v>
      </c>
      <c r="H169" s="178"/>
      <c r="I169" s="205"/>
      <c r="J169" s="251"/>
      <c r="K169" s="251"/>
      <c r="L169" s="251"/>
      <c r="M169" s="251"/>
      <c r="N169" s="250">
        <f>N170+N176+N182+N188+N194</f>
        <v>0</v>
      </c>
      <c r="O169" s="250">
        <f t="shared" ref="O169:Q169" si="721">O170+O176+O182+O188+O194</f>
        <v>0</v>
      </c>
      <c r="P169" s="250">
        <f t="shared" si="721"/>
        <v>0</v>
      </c>
      <c r="Q169" s="250">
        <f t="shared" si="721"/>
        <v>0</v>
      </c>
      <c r="R169" s="178"/>
      <c r="S169" s="178"/>
      <c r="T169" s="250">
        <f>T170+T176+T182+T188+T194</f>
        <v>0</v>
      </c>
      <c r="U169" s="250">
        <f t="shared" ref="U169:V169" si="722">U170+U176+U182+U188+U194</f>
        <v>0</v>
      </c>
      <c r="V169" s="250">
        <f t="shared" si="722"/>
        <v>0</v>
      </c>
      <c r="W169" s="250">
        <f t="shared" ref="W169" si="723">W170+W176+W182+W188+W194</f>
        <v>0</v>
      </c>
      <c r="X169" s="178"/>
      <c r="Y169" s="179"/>
      <c r="Z169" s="250">
        <f>Z170+Z176+Z182+Z188+Z194</f>
        <v>0</v>
      </c>
      <c r="AA169" s="249">
        <f>IFERROR((Z169-N169)/N169,0)</f>
        <v>0</v>
      </c>
      <c r="AB169" s="250">
        <f>AB170+AB176+AB182+AB188+AB194</f>
        <v>0</v>
      </c>
      <c r="AC169" s="249">
        <f>IFERROR((AB169-O169)/O169,0)</f>
        <v>0</v>
      </c>
      <c r="AD169" s="250">
        <f>AD170+AD176+AD182+AD188+AD194</f>
        <v>0</v>
      </c>
      <c r="AE169" s="249">
        <f>IFERROR((AD169-P169)/P169,0)</f>
        <v>0</v>
      </c>
      <c r="AF169" s="250">
        <f>AF170+AF176+AF182+AF188+AF194</f>
        <v>0</v>
      </c>
      <c r="AG169" s="249">
        <f>IFERROR((AF169-Q169)/Q169,0)</f>
        <v>0</v>
      </c>
      <c r="AH169" s="268"/>
      <c r="AI169" s="186" t="s">
        <v>193</v>
      </c>
      <c r="AJ169" s="178"/>
      <c r="AK169" s="179"/>
      <c r="AL169" s="251"/>
      <c r="AM169" s="251"/>
      <c r="AN169" s="251"/>
      <c r="AO169" s="250">
        <f>AO170+AO176+AO182+AO188+AO194</f>
        <v>0</v>
      </c>
      <c r="AP169" s="250">
        <f t="shared" ref="AP169:AR169" si="724">AP170+AP176+AP182+AP188+AP194</f>
        <v>0</v>
      </c>
      <c r="AQ169" s="250">
        <f t="shared" si="724"/>
        <v>0</v>
      </c>
      <c r="AR169" s="250">
        <f t="shared" si="724"/>
        <v>0</v>
      </c>
      <c r="AS169" s="178"/>
      <c r="AT169" s="178"/>
      <c r="AU169" s="250">
        <f>AU170+AU176+AU182+AU188+AU194</f>
        <v>0</v>
      </c>
      <c r="AV169" s="249">
        <f>IFERROR((AU169-BR169)/BR169,0)</f>
        <v>0</v>
      </c>
      <c r="AW169" s="250">
        <f t="shared" ref="AW169:BA169" si="725">AW170+AW176+AW182+AW188+AW194</f>
        <v>0</v>
      </c>
      <c r="AX169" s="249">
        <f>IFERROR((AW169-BS169)/BS169,0)</f>
        <v>0</v>
      </c>
      <c r="AY169" s="250">
        <f t="shared" si="725"/>
        <v>0</v>
      </c>
      <c r="AZ169" s="249">
        <f>IFERROR((AY169-BT169)/BT169,0)</f>
        <v>0</v>
      </c>
      <c r="BA169" s="250">
        <f t="shared" si="725"/>
        <v>0</v>
      </c>
      <c r="BB169" s="249">
        <f>IFERROR((BA169-BU169)/BU169,0)</f>
        <v>0</v>
      </c>
      <c r="BC169" s="268"/>
      <c r="BD169" s="186" t="s">
        <v>193</v>
      </c>
      <c r="BE169" s="178"/>
      <c r="BF169" s="178"/>
      <c r="BG169" s="78"/>
      <c r="BH169" s="78"/>
      <c r="BI169" s="251"/>
      <c r="BJ169" s="251"/>
      <c r="BK169" s="251"/>
      <c r="BL169" s="250">
        <f>BL170+BL176+BL182+BL188+BL194</f>
        <v>0</v>
      </c>
      <c r="BM169" s="250">
        <f t="shared" ref="BM169:BO169" si="726">BM170+BM176+BM182+BM188+BM194</f>
        <v>0</v>
      </c>
      <c r="BN169" s="250">
        <f t="shared" si="726"/>
        <v>0</v>
      </c>
      <c r="BO169" s="250">
        <f t="shared" si="726"/>
        <v>0</v>
      </c>
      <c r="BP169" s="178"/>
      <c r="BQ169" s="78"/>
      <c r="BR169" s="250">
        <f>BR170+BR176+BR182+BR188+BR194</f>
        <v>0</v>
      </c>
      <c r="BS169" s="250">
        <f t="shared" ref="BS169:BU169" si="727">BS170+BS176+BS182+BS188+BS194</f>
        <v>0</v>
      </c>
      <c r="BT169" s="250">
        <f t="shared" si="727"/>
        <v>0</v>
      </c>
      <c r="BU169" s="250">
        <f t="shared" si="727"/>
        <v>0</v>
      </c>
      <c r="BV169" s="178"/>
      <c r="BW169" s="78"/>
      <c r="BX169" s="250">
        <f>BX170+BX176+BX182+BX188+BX194</f>
        <v>0</v>
      </c>
      <c r="BY169" s="249">
        <f>IFERROR((BX169-BR169)/BR169,0)</f>
        <v>0</v>
      </c>
      <c r="BZ169" s="250">
        <f>BZ170+BZ176+BZ182+BZ188+BZ194</f>
        <v>0</v>
      </c>
      <c r="CA169" s="249">
        <f>IFERROR((BZ169-BS169)/BS169,0)</f>
        <v>0</v>
      </c>
      <c r="CB169" s="250">
        <f>CB170+CB176+CB182+CB188+CB194</f>
        <v>0</v>
      </c>
      <c r="CC169" s="249">
        <f>IFERROR((CB169-BT169)/BT169,0)</f>
        <v>0</v>
      </c>
      <c r="CD169" s="250">
        <f>CD170+CD176+CD182+CD188+CD194</f>
        <v>0</v>
      </c>
      <c r="CE169" s="249">
        <f>IFERROR((CD169-BU169)/BU169,0)</f>
        <v>0</v>
      </c>
      <c r="CF169" s="178"/>
    </row>
    <row r="170" spans="1:84" s="79" customFormat="1" x14ac:dyDescent="0.35">
      <c r="A170" s="190">
        <v>6.1</v>
      </c>
      <c r="B170" s="200" t="s">
        <v>138</v>
      </c>
      <c r="C170" s="179"/>
      <c r="D170" s="203">
        <v>0</v>
      </c>
      <c r="E170" s="179">
        <v>0</v>
      </c>
      <c r="F170" s="179">
        <v>0</v>
      </c>
      <c r="G170" s="179">
        <f t="shared" ref="G170" si="728">SUM(G171:G175)</f>
        <v>0</v>
      </c>
      <c r="H170" s="179"/>
      <c r="I170" s="206"/>
      <c r="J170" s="202"/>
      <c r="K170" s="232"/>
      <c r="L170" s="224"/>
      <c r="M170" s="217"/>
      <c r="N170" s="203">
        <f t="shared" ref="N170:W170" si="729">SUM(N171:N175)</f>
        <v>0</v>
      </c>
      <c r="O170" s="179">
        <f t="shared" si="729"/>
        <v>0</v>
      </c>
      <c r="P170" s="179">
        <f t="shared" si="729"/>
        <v>0</v>
      </c>
      <c r="Q170" s="179">
        <f t="shared" si="729"/>
        <v>0</v>
      </c>
      <c r="R170" s="179"/>
      <c r="S170" s="179"/>
      <c r="T170" s="203">
        <f t="shared" ref="T170:V170" si="730">SUM(T171:T175)</f>
        <v>0</v>
      </c>
      <c r="U170" s="179">
        <f t="shared" si="730"/>
        <v>0</v>
      </c>
      <c r="V170" s="179">
        <f t="shared" si="730"/>
        <v>0</v>
      </c>
      <c r="W170" s="179">
        <f t="shared" si="729"/>
        <v>0</v>
      </c>
      <c r="X170" s="179"/>
      <c r="Y170" s="179"/>
      <c r="Z170" s="203">
        <f t="shared" ref="Z170" si="731">SUM(Z171:Z175)</f>
        <v>0</v>
      </c>
      <c r="AA170" s="179"/>
      <c r="AB170" s="179">
        <f t="shared" ref="AB170" si="732">SUM(AB171:AB175)</f>
        <v>0</v>
      </c>
      <c r="AC170" s="179"/>
      <c r="AD170" s="179">
        <f t="shared" ref="AD170" si="733">SUM(AD171:AD175)</f>
        <v>0</v>
      </c>
      <c r="AE170" s="179"/>
      <c r="AF170" s="179">
        <f t="shared" ref="AF170:AF199" si="734">Z170+AB170+AD170</f>
        <v>0</v>
      </c>
      <c r="AG170" s="206"/>
      <c r="AH170" s="179"/>
      <c r="AI170" s="179"/>
      <c r="AJ170" s="179"/>
      <c r="AK170" s="179"/>
      <c r="AL170" s="232"/>
      <c r="AM170" s="224"/>
      <c r="AN170" s="217"/>
      <c r="AO170" s="203">
        <f t="shared" ref="AO170:AR170" si="735">SUM(AO171:AO175)</f>
        <v>0</v>
      </c>
      <c r="AP170" s="179">
        <f t="shared" si="735"/>
        <v>0</v>
      </c>
      <c r="AQ170" s="179">
        <f t="shared" si="735"/>
        <v>0</v>
      </c>
      <c r="AR170" s="179">
        <f t="shared" si="735"/>
        <v>0</v>
      </c>
      <c r="AS170" s="179"/>
      <c r="AT170" s="179"/>
      <c r="AU170" s="203">
        <f>SUM(AU171:AU175)</f>
        <v>0</v>
      </c>
      <c r="AV170" s="179"/>
      <c r="AW170" s="179">
        <f>SUM(AW171:AW175)</f>
        <v>0</v>
      </c>
      <c r="AX170" s="179"/>
      <c r="AY170" s="179">
        <f>SUM(AY171:AY175)</f>
        <v>0</v>
      </c>
      <c r="AZ170" s="179"/>
      <c r="BA170" s="179">
        <f t="shared" ref="BA170" si="736">SUM(BA171:BA175)</f>
        <v>0</v>
      </c>
      <c r="BB170" s="179"/>
      <c r="BC170" s="179"/>
      <c r="BD170" s="179"/>
      <c r="BE170" s="179"/>
      <c r="BF170" s="179"/>
      <c r="BG170" s="78"/>
      <c r="BH170" s="78"/>
      <c r="BI170" s="232"/>
      <c r="BJ170" s="224"/>
      <c r="BK170" s="217"/>
      <c r="BL170" s="203">
        <f t="shared" ref="BL170:BO170" si="737">SUM(BL171:BL175)</f>
        <v>0</v>
      </c>
      <c r="BM170" s="179">
        <f t="shared" si="737"/>
        <v>0</v>
      </c>
      <c r="BN170" s="179">
        <f t="shared" si="737"/>
        <v>0</v>
      </c>
      <c r="BO170" s="179">
        <f t="shared" si="737"/>
        <v>0</v>
      </c>
      <c r="BP170" s="179"/>
      <c r="BQ170" s="78"/>
      <c r="BR170" s="203">
        <f>SUM(BR171:BR175)</f>
        <v>0</v>
      </c>
      <c r="BS170" s="179">
        <f>SUM(BS171:BS175)</f>
        <v>0</v>
      </c>
      <c r="BT170" s="179">
        <f>SUM(BT171:BT175)</f>
        <v>0</v>
      </c>
      <c r="BU170" s="179">
        <f t="shared" ref="BU170" si="738">SUM(BU171:BU175)</f>
        <v>0</v>
      </c>
      <c r="BV170" s="179"/>
      <c r="BW170" s="78"/>
      <c r="BX170" s="203">
        <f>SUM(BX171:BX175)</f>
        <v>0</v>
      </c>
      <c r="BY170" s="179"/>
      <c r="BZ170" s="179">
        <f>SUM(BZ171:BZ175)</f>
        <v>0</v>
      </c>
      <c r="CA170" s="179"/>
      <c r="CB170" s="179">
        <f>SUM(CB171:CB175)</f>
        <v>0</v>
      </c>
      <c r="CC170" s="179"/>
      <c r="CD170" s="179">
        <f t="shared" ref="CD170" si="739">SUM(CD171:CD175)</f>
        <v>0</v>
      </c>
      <c r="CE170" s="179"/>
      <c r="CF170" s="179"/>
    </row>
    <row r="171" spans="1:84" s="79" customFormat="1" ht="29" x14ac:dyDescent="0.35">
      <c r="A171" s="190"/>
      <c r="B171" s="201" t="s">
        <v>107</v>
      </c>
      <c r="C171" s="180"/>
      <c r="D171" s="186"/>
      <c r="E171" s="186"/>
      <c r="F171" s="186"/>
      <c r="G171" s="186">
        <f t="shared" ref="G171:G175" si="740">SUM(D171:F171)</f>
        <v>0</v>
      </c>
      <c r="H171" s="180"/>
      <c r="I171" s="207"/>
      <c r="J171" s="243" t="s">
        <v>135</v>
      </c>
      <c r="K171" s="244"/>
      <c r="L171" s="245"/>
      <c r="M171" s="246"/>
      <c r="N171" s="247"/>
      <c r="O171" s="247"/>
      <c r="P171" s="248"/>
      <c r="Q171" s="186">
        <f t="shared" ref="Q171:Q175" si="741">SUM(N171:P171)</f>
        <v>0</v>
      </c>
      <c r="R171" s="180"/>
      <c r="S171" s="180"/>
      <c r="T171" s="248"/>
      <c r="U171" s="248"/>
      <c r="V171" s="248"/>
      <c r="W171" s="186">
        <f t="shared" ref="W171:W175" si="742">SUM(T171:V171)</f>
        <v>0</v>
      </c>
      <c r="X171" s="180"/>
      <c r="Y171" s="179"/>
      <c r="Z171" s="248"/>
      <c r="AA171" s="187"/>
      <c r="AB171" s="248"/>
      <c r="AC171" s="187"/>
      <c r="AD171" s="248"/>
      <c r="AE171" s="187"/>
      <c r="AF171" s="186">
        <f t="shared" si="734"/>
        <v>0</v>
      </c>
      <c r="AG171" s="264"/>
      <c r="AH171" s="180"/>
      <c r="AI171" s="180"/>
      <c r="AJ171" s="180"/>
      <c r="AK171" s="179"/>
      <c r="AL171" s="233">
        <f>BI171</f>
        <v>0</v>
      </c>
      <c r="AM171" s="225">
        <f t="shared" ref="AM171:AM175" si="743">BJ171</f>
        <v>0</v>
      </c>
      <c r="AN171" s="234">
        <f t="shared" ref="AN171:AN175" si="744">BK171</f>
        <v>0</v>
      </c>
      <c r="AO171" s="185">
        <f t="shared" ref="AO171:AO175" si="745">BL171</f>
        <v>0</v>
      </c>
      <c r="AP171" s="185">
        <f t="shared" ref="AP171:AP175" si="746">BM171</f>
        <v>0</v>
      </c>
      <c r="AQ171" s="186">
        <f t="shared" ref="AQ171:AQ175" si="747">BN171</f>
        <v>0</v>
      </c>
      <c r="AR171" s="186">
        <f t="shared" ref="AR171:AR175" si="748">SUM(AO171:AQ171)</f>
        <v>0</v>
      </c>
      <c r="AS171" s="180"/>
      <c r="AT171" s="180"/>
      <c r="AU171" s="186">
        <f>D171+Z171+AO171</f>
        <v>0</v>
      </c>
      <c r="AV171" s="187"/>
      <c r="AW171" s="185">
        <f>E171+AB171++AP171</f>
        <v>0</v>
      </c>
      <c r="AX171" s="187"/>
      <c r="AY171" s="186">
        <f>F171+AD171+AQ171</f>
        <v>0</v>
      </c>
      <c r="AZ171" s="187"/>
      <c r="BA171" s="186">
        <f t="shared" ref="BA171:BA175" si="749">SUM(AU171:AY171)</f>
        <v>0</v>
      </c>
      <c r="BB171" s="187"/>
      <c r="BC171" s="180"/>
      <c r="BD171" s="180"/>
      <c r="BE171" s="180"/>
      <c r="BF171" s="180"/>
      <c r="BG171" s="78"/>
      <c r="BH171" s="78"/>
      <c r="BI171" s="244"/>
      <c r="BJ171" s="245"/>
      <c r="BK171" s="246"/>
      <c r="BL171" s="247"/>
      <c r="BM171" s="247"/>
      <c r="BN171" s="248"/>
      <c r="BO171" s="186">
        <f t="shared" ref="BO171:BO175" si="750">SUM(BL171:BN171)</f>
        <v>0</v>
      </c>
      <c r="BP171" s="180"/>
      <c r="BQ171" s="78"/>
      <c r="BR171" s="186">
        <f t="shared" ref="BR171:BT175" si="751">D171+N171+BL171</f>
        <v>0</v>
      </c>
      <c r="BS171" s="185">
        <f t="shared" si="751"/>
        <v>0</v>
      </c>
      <c r="BT171" s="186">
        <f t="shared" si="751"/>
        <v>0</v>
      </c>
      <c r="BU171" s="186">
        <f t="shared" ref="BU171:BU175" si="752">SUM(BR171:BT171)</f>
        <v>0</v>
      </c>
      <c r="BV171" s="180"/>
      <c r="BW171" s="78"/>
      <c r="BX171" s="186">
        <f>D171+Z171+BL171</f>
        <v>0</v>
      </c>
      <c r="BY171" s="187"/>
      <c r="BZ171" s="186">
        <f>E171+O171+BM171</f>
        <v>0</v>
      </c>
      <c r="CA171" s="187"/>
      <c r="CB171" s="186">
        <f>F171+AD171+BN171</f>
        <v>0</v>
      </c>
      <c r="CC171" s="187"/>
      <c r="CD171" s="186">
        <f>BX171+BZ171+CB171</f>
        <v>0</v>
      </c>
      <c r="CE171" s="187"/>
      <c r="CF171" s="180"/>
    </row>
    <row r="172" spans="1:84" s="79" customFormat="1" ht="29" x14ac:dyDescent="0.35">
      <c r="A172" s="190"/>
      <c r="B172" s="201" t="s">
        <v>109</v>
      </c>
      <c r="C172" s="180"/>
      <c r="D172" s="186"/>
      <c r="E172" s="186"/>
      <c r="F172" s="186"/>
      <c r="G172" s="186">
        <f t="shared" si="740"/>
        <v>0</v>
      </c>
      <c r="H172" s="180"/>
      <c r="I172" s="207"/>
      <c r="J172" s="243"/>
      <c r="K172" s="244"/>
      <c r="L172" s="245"/>
      <c r="M172" s="246"/>
      <c r="N172" s="247"/>
      <c r="O172" s="247"/>
      <c r="P172" s="248"/>
      <c r="Q172" s="186">
        <f t="shared" si="741"/>
        <v>0</v>
      </c>
      <c r="R172" s="180"/>
      <c r="S172" s="180"/>
      <c r="T172" s="248"/>
      <c r="U172" s="248"/>
      <c r="V172" s="248"/>
      <c r="W172" s="186">
        <f t="shared" si="742"/>
        <v>0</v>
      </c>
      <c r="X172" s="180"/>
      <c r="Y172" s="179"/>
      <c r="Z172" s="248"/>
      <c r="AA172" s="187"/>
      <c r="AB172" s="248"/>
      <c r="AC172" s="187"/>
      <c r="AD172" s="248"/>
      <c r="AE172" s="187"/>
      <c r="AF172" s="186">
        <f t="shared" si="734"/>
        <v>0</v>
      </c>
      <c r="AG172" s="264"/>
      <c r="AH172" s="180"/>
      <c r="AI172" s="180"/>
      <c r="AJ172" s="180"/>
      <c r="AK172" s="179"/>
      <c r="AL172" s="233">
        <f t="shared" ref="AL172:AL175" si="753">BI172</f>
        <v>0</v>
      </c>
      <c r="AM172" s="225">
        <f t="shared" si="743"/>
        <v>0</v>
      </c>
      <c r="AN172" s="234">
        <f t="shared" si="744"/>
        <v>0</v>
      </c>
      <c r="AO172" s="185">
        <f t="shared" si="745"/>
        <v>0</v>
      </c>
      <c r="AP172" s="185">
        <f t="shared" si="746"/>
        <v>0</v>
      </c>
      <c r="AQ172" s="186">
        <f t="shared" si="747"/>
        <v>0</v>
      </c>
      <c r="AR172" s="186">
        <f t="shared" si="748"/>
        <v>0</v>
      </c>
      <c r="AS172" s="180"/>
      <c r="AT172" s="180"/>
      <c r="AU172" s="186">
        <f>D172+Z172+AO172</f>
        <v>0</v>
      </c>
      <c r="AV172" s="187"/>
      <c r="AW172" s="185">
        <f>E172+AB172++AP172</f>
        <v>0</v>
      </c>
      <c r="AX172" s="187"/>
      <c r="AY172" s="186">
        <f>F172+AD172+AQ172</f>
        <v>0</v>
      </c>
      <c r="AZ172" s="187"/>
      <c r="BA172" s="186">
        <f t="shared" si="749"/>
        <v>0</v>
      </c>
      <c r="BB172" s="187"/>
      <c r="BC172" s="180"/>
      <c r="BD172" s="180"/>
      <c r="BE172" s="180"/>
      <c r="BF172" s="180"/>
      <c r="BG172" s="78"/>
      <c r="BH172" s="78"/>
      <c r="BI172" s="244"/>
      <c r="BJ172" s="245"/>
      <c r="BK172" s="246"/>
      <c r="BL172" s="247"/>
      <c r="BM172" s="247"/>
      <c r="BN172" s="248"/>
      <c r="BO172" s="186">
        <f t="shared" si="750"/>
        <v>0</v>
      </c>
      <c r="BP172" s="180"/>
      <c r="BQ172" s="78"/>
      <c r="BR172" s="186">
        <f t="shared" si="751"/>
        <v>0</v>
      </c>
      <c r="BS172" s="185">
        <f t="shared" si="751"/>
        <v>0</v>
      </c>
      <c r="BT172" s="186">
        <f t="shared" si="751"/>
        <v>0</v>
      </c>
      <c r="BU172" s="186">
        <f t="shared" si="752"/>
        <v>0</v>
      </c>
      <c r="BV172" s="180"/>
      <c r="BW172" s="78"/>
      <c r="BX172" s="186">
        <f>D172+Z172+BL172</f>
        <v>0</v>
      </c>
      <c r="BY172" s="187"/>
      <c r="BZ172" s="186">
        <f>E172+O172+BM172</f>
        <v>0</v>
      </c>
      <c r="CA172" s="187"/>
      <c r="CB172" s="186">
        <f>F172+AD172+BN172</f>
        <v>0</v>
      </c>
      <c r="CC172" s="187"/>
      <c r="CD172" s="186">
        <f t="shared" ref="CD172:CD175" si="754">BX172+BZ172+CB172</f>
        <v>0</v>
      </c>
      <c r="CE172" s="187"/>
      <c r="CF172" s="180"/>
    </row>
    <row r="173" spans="1:84" s="79" customFormat="1" x14ac:dyDescent="0.35">
      <c r="A173" s="190"/>
      <c r="B173" s="201" t="s">
        <v>191</v>
      </c>
      <c r="C173" s="180"/>
      <c r="D173" s="186"/>
      <c r="E173" s="186"/>
      <c r="F173" s="186"/>
      <c r="G173" s="186">
        <f t="shared" si="740"/>
        <v>0</v>
      </c>
      <c r="H173" s="180"/>
      <c r="I173" s="207"/>
      <c r="J173" s="243"/>
      <c r="K173" s="244"/>
      <c r="L173" s="245"/>
      <c r="M173" s="246"/>
      <c r="N173" s="247"/>
      <c r="O173" s="247"/>
      <c r="P173" s="248"/>
      <c r="Q173" s="186">
        <f t="shared" si="741"/>
        <v>0</v>
      </c>
      <c r="R173" s="180"/>
      <c r="S173" s="180"/>
      <c r="T173" s="248"/>
      <c r="U173" s="248"/>
      <c r="V173" s="248"/>
      <c r="W173" s="186">
        <f t="shared" si="742"/>
        <v>0</v>
      </c>
      <c r="X173" s="180"/>
      <c r="Y173" s="179"/>
      <c r="Z173" s="248"/>
      <c r="AA173" s="187"/>
      <c r="AB173" s="248"/>
      <c r="AC173" s="187"/>
      <c r="AD173" s="248"/>
      <c r="AE173" s="187"/>
      <c r="AF173" s="186">
        <f t="shared" si="734"/>
        <v>0</v>
      </c>
      <c r="AG173" s="264"/>
      <c r="AH173" s="180"/>
      <c r="AI173" s="180"/>
      <c r="AJ173" s="180"/>
      <c r="AK173" s="179"/>
      <c r="AL173" s="233">
        <f t="shared" si="753"/>
        <v>0</v>
      </c>
      <c r="AM173" s="225">
        <f t="shared" si="743"/>
        <v>0</v>
      </c>
      <c r="AN173" s="234">
        <f t="shared" si="744"/>
        <v>0</v>
      </c>
      <c r="AO173" s="185">
        <f t="shared" si="745"/>
        <v>0</v>
      </c>
      <c r="AP173" s="185">
        <f t="shared" si="746"/>
        <v>0</v>
      </c>
      <c r="AQ173" s="186">
        <f t="shared" si="747"/>
        <v>0</v>
      </c>
      <c r="AR173" s="186">
        <f t="shared" si="748"/>
        <v>0</v>
      </c>
      <c r="AS173" s="180"/>
      <c r="AT173" s="180"/>
      <c r="AU173" s="186">
        <f>D173+Z173+AO173</f>
        <v>0</v>
      </c>
      <c r="AV173" s="187"/>
      <c r="AW173" s="185">
        <f>E173+AB173++AP173</f>
        <v>0</v>
      </c>
      <c r="AX173" s="187"/>
      <c r="AY173" s="186">
        <f>F173+AD173+AQ173</f>
        <v>0</v>
      </c>
      <c r="AZ173" s="187"/>
      <c r="BA173" s="186">
        <f t="shared" si="749"/>
        <v>0</v>
      </c>
      <c r="BB173" s="187"/>
      <c r="BC173" s="180"/>
      <c r="BD173" s="180"/>
      <c r="BE173" s="180"/>
      <c r="BF173" s="180"/>
      <c r="BG173" s="78"/>
      <c r="BH173" s="78"/>
      <c r="BI173" s="244"/>
      <c r="BJ173" s="245"/>
      <c r="BK173" s="246"/>
      <c r="BL173" s="247"/>
      <c r="BM173" s="247"/>
      <c r="BN173" s="248"/>
      <c r="BO173" s="186">
        <f t="shared" si="750"/>
        <v>0</v>
      </c>
      <c r="BP173" s="180"/>
      <c r="BQ173" s="78"/>
      <c r="BR173" s="186">
        <f t="shared" si="751"/>
        <v>0</v>
      </c>
      <c r="BS173" s="185">
        <f t="shared" si="751"/>
        <v>0</v>
      </c>
      <c r="BT173" s="186">
        <f t="shared" si="751"/>
        <v>0</v>
      </c>
      <c r="BU173" s="186">
        <f t="shared" si="752"/>
        <v>0</v>
      </c>
      <c r="BV173" s="180"/>
      <c r="BW173" s="78"/>
      <c r="BX173" s="186">
        <f>D173+Z173+BL173</f>
        <v>0</v>
      </c>
      <c r="BY173" s="187"/>
      <c r="BZ173" s="186">
        <f>E173+O173+BM173</f>
        <v>0</v>
      </c>
      <c r="CA173" s="187"/>
      <c r="CB173" s="186">
        <f>F173+AD173+BN173</f>
        <v>0</v>
      </c>
      <c r="CC173" s="187"/>
      <c r="CD173" s="186">
        <f t="shared" si="754"/>
        <v>0</v>
      </c>
      <c r="CE173" s="187"/>
      <c r="CF173" s="180"/>
    </row>
    <row r="174" spans="1:84" s="79" customFormat="1" x14ac:dyDescent="0.35">
      <c r="A174" s="190"/>
      <c r="B174" s="201" t="s">
        <v>191</v>
      </c>
      <c r="C174" s="180"/>
      <c r="D174" s="186"/>
      <c r="E174" s="186"/>
      <c r="F174" s="186"/>
      <c r="G174" s="186">
        <f t="shared" si="740"/>
        <v>0</v>
      </c>
      <c r="H174" s="180"/>
      <c r="I174" s="207"/>
      <c r="J174" s="243"/>
      <c r="K174" s="244"/>
      <c r="L174" s="245"/>
      <c r="M174" s="246"/>
      <c r="N174" s="247"/>
      <c r="O174" s="247"/>
      <c r="P174" s="248"/>
      <c r="Q174" s="186">
        <f t="shared" si="741"/>
        <v>0</v>
      </c>
      <c r="R174" s="180"/>
      <c r="S174" s="180"/>
      <c r="T174" s="248"/>
      <c r="U174" s="248"/>
      <c r="V174" s="248"/>
      <c r="W174" s="186">
        <f t="shared" si="742"/>
        <v>0</v>
      </c>
      <c r="X174" s="180"/>
      <c r="Y174" s="179"/>
      <c r="Z174" s="248"/>
      <c r="AA174" s="187"/>
      <c r="AB174" s="248"/>
      <c r="AC174" s="187"/>
      <c r="AD174" s="248"/>
      <c r="AE174" s="187"/>
      <c r="AF174" s="186">
        <f t="shared" si="734"/>
        <v>0</v>
      </c>
      <c r="AG174" s="264"/>
      <c r="AH174" s="180"/>
      <c r="AI174" s="180"/>
      <c r="AJ174" s="180"/>
      <c r="AK174" s="179"/>
      <c r="AL174" s="233">
        <f t="shared" si="753"/>
        <v>0</v>
      </c>
      <c r="AM174" s="225">
        <f t="shared" si="743"/>
        <v>0</v>
      </c>
      <c r="AN174" s="234">
        <f t="shared" si="744"/>
        <v>0</v>
      </c>
      <c r="AO174" s="185">
        <f t="shared" si="745"/>
        <v>0</v>
      </c>
      <c r="AP174" s="185">
        <f t="shared" si="746"/>
        <v>0</v>
      </c>
      <c r="AQ174" s="186">
        <f t="shared" si="747"/>
        <v>0</v>
      </c>
      <c r="AR174" s="186">
        <f t="shared" si="748"/>
        <v>0</v>
      </c>
      <c r="AS174" s="180"/>
      <c r="AT174" s="180"/>
      <c r="AU174" s="186">
        <f>D174+Z174+AO174</f>
        <v>0</v>
      </c>
      <c r="AV174" s="187"/>
      <c r="AW174" s="185">
        <f>E174+AB174++AP174</f>
        <v>0</v>
      </c>
      <c r="AX174" s="187"/>
      <c r="AY174" s="186">
        <f>F174+AD174+AQ174</f>
        <v>0</v>
      </c>
      <c r="AZ174" s="187"/>
      <c r="BA174" s="186">
        <f t="shared" si="749"/>
        <v>0</v>
      </c>
      <c r="BB174" s="187"/>
      <c r="BC174" s="180"/>
      <c r="BD174" s="180"/>
      <c r="BE174" s="180"/>
      <c r="BF174" s="180"/>
      <c r="BG174" s="78"/>
      <c r="BH174" s="78"/>
      <c r="BI174" s="244"/>
      <c r="BJ174" s="245"/>
      <c r="BK174" s="246"/>
      <c r="BL174" s="247"/>
      <c r="BM174" s="247"/>
      <c r="BN174" s="248"/>
      <c r="BO174" s="186">
        <f t="shared" si="750"/>
        <v>0</v>
      </c>
      <c r="BP174" s="180"/>
      <c r="BQ174" s="78"/>
      <c r="BR174" s="186">
        <f t="shared" si="751"/>
        <v>0</v>
      </c>
      <c r="BS174" s="185">
        <f t="shared" si="751"/>
        <v>0</v>
      </c>
      <c r="BT174" s="186">
        <f t="shared" si="751"/>
        <v>0</v>
      </c>
      <c r="BU174" s="186">
        <f t="shared" si="752"/>
        <v>0</v>
      </c>
      <c r="BV174" s="180"/>
      <c r="BW174" s="78"/>
      <c r="BX174" s="186">
        <f>D174+Z174+BL174</f>
        <v>0</v>
      </c>
      <c r="BY174" s="187"/>
      <c r="BZ174" s="186">
        <f>E174+O174+BM174</f>
        <v>0</v>
      </c>
      <c r="CA174" s="187"/>
      <c r="CB174" s="186">
        <f>F174+AD174+BN174</f>
        <v>0</v>
      </c>
      <c r="CC174" s="187"/>
      <c r="CD174" s="186">
        <f t="shared" si="754"/>
        <v>0</v>
      </c>
      <c r="CE174" s="187"/>
      <c r="CF174" s="180"/>
    </row>
    <row r="175" spans="1:84" s="79" customFormat="1" x14ac:dyDescent="0.35">
      <c r="A175" s="190"/>
      <c r="B175" s="201" t="s">
        <v>191</v>
      </c>
      <c r="C175" s="180"/>
      <c r="D175" s="186"/>
      <c r="E175" s="186"/>
      <c r="F175" s="186"/>
      <c r="G175" s="186">
        <f t="shared" si="740"/>
        <v>0</v>
      </c>
      <c r="H175" s="180"/>
      <c r="I175" s="207"/>
      <c r="J175" s="243"/>
      <c r="K175" s="244"/>
      <c r="L175" s="245"/>
      <c r="M175" s="246"/>
      <c r="N175" s="247"/>
      <c r="O175" s="247"/>
      <c r="P175" s="248"/>
      <c r="Q175" s="186">
        <f t="shared" si="741"/>
        <v>0</v>
      </c>
      <c r="R175" s="180"/>
      <c r="S175" s="180"/>
      <c r="T175" s="248"/>
      <c r="U175" s="248"/>
      <c r="V175" s="248"/>
      <c r="W175" s="186">
        <f t="shared" si="742"/>
        <v>0</v>
      </c>
      <c r="X175" s="180"/>
      <c r="Y175" s="179"/>
      <c r="Z175" s="248"/>
      <c r="AA175" s="187"/>
      <c r="AB175" s="248"/>
      <c r="AC175" s="187"/>
      <c r="AD175" s="248"/>
      <c r="AE175" s="187"/>
      <c r="AF175" s="186">
        <f t="shared" si="734"/>
        <v>0</v>
      </c>
      <c r="AG175" s="264"/>
      <c r="AH175" s="180"/>
      <c r="AI175" s="180"/>
      <c r="AJ175" s="180"/>
      <c r="AK175" s="179"/>
      <c r="AL175" s="233">
        <f t="shared" si="753"/>
        <v>0</v>
      </c>
      <c r="AM175" s="225">
        <f t="shared" si="743"/>
        <v>0</v>
      </c>
      <c r="AN175" s="234">
        <f t="shared" si="744"/>
        <v>0</v>
      </c>
      <c r="AO175" s="185">
        <f t="shared" si="745"/>
        <v>0</v>
      </c>
      <c r="AP175" s="185">
        <f t="shared" si="746"/>
        <v>0</v>
      </c>
      <c r="AQ175" s="186">
        <f t="shared" si="747"/>
        <v>0</v>
      </c>
      <c r="AR175" s="186">
        <f t="shared" si="748"/>
        <v>0</v>
      </c>
      <c r="AS175" s="180"/>
      <c r="AT175" s="180"/>
      <c r="AU175" s="186">
        <f>D175+Z175+AO175</f>
        <v>0</v>
      </c>
      <c r="AV175" s="187"/>
      <c r="AW175" s="185">
        <f>E175+AB175++AP175</f>
        <v>0</v>
      </c>
      <c r="AX175" s="187"/>
      <c r="AY175" s="186">
        <f>F175+AD175+AQ175</f>
        <v>0</v>
      </c>
      <c r="AZ175" s="187"/>
      <c r="BA175" s="186">
        <f t="shared" si="749"/>
        <v>0</v>
      </c>
      <c r="BB175" s="187"/>
      <c r="BC175" s="180"/>
      <c r="BD175" s="180"/>
      <c r="BE175" s="180"/>
      <c r="BF175" s="180"/>
      <c r="BG175" s="78"/>
      <c r="BH175" s="78"/>
      <c r="BI175" s="244"/>
      <c r="BJ175" s="245"/>
      <c r="BK175" s="246"/>
      <c r="BL175" s="247"/>
      <c r="BM175" s="247"/>
      <c r="BN175" s="248"/>
      <c r="BO175" s="186">
        <f t="shared" si="750"/>
        <v>0</v>
      </c>
      <c r="BP175" s="180"/>
      <c r="BQ175" s="78"/>
      <c r="BR175" s="186">
        <f t="shared" si="751"/>
        <v>0</v>
      </c>
      <c r="BS175" s="185">
        <f t="shared" si="751"/>
        <v>0</v>
      </c>
      <c r="BT175" s="186">
        <f t="shared" si="751"/>
        <v>0</v>
      </c>
      <c r="BU175" s="186">
        <f t="shared" si="752"/>
        <v>0</v>
      </c>
      <c r="BV175" s="180"/>
      <c r="BW175" s="78"/>
      <c r="BX175" s="186">
        <f>D175+Z175+BL175</f>
        <v>0</v>
      </c>
      <c r="BY175" s="187"/>
      <c r="BZ175" s="186">
        <f>E175+O175+BM175</f>
        <v>0</v>
      </c>
      <c r="CA175" s="187"/>
      <c r="CB175" s="186">
        <f>F175+AD175+BN175</f>
        <v>0</v>
      </c>
      <c r="CC175" s="187"/>
      <c r="CD175" s="186">
        <f t="shared" si="754"/>
        <v>0</v>
      </c>
      <c r="CE175" s="187"/>
      <c r="CF175" s="180"/>
    </row>
    <row r="176" spans="1:84" s="79" customFormat="1" x14ac:dyDescent="0.35">
      <c r="A176" s="190">
        <v>6.2</v>
      </c>
      <c r="B176" s="200" t="s">
        <v>169</v>
      </c>
      <c r="C176" s="179"/>
      <c r="D176" s="184">
        <v>0</v>
      </c>
      <c r="E176" s="179">
        <v>0</v>
      </c>
      <c r="F176" s="179">
        <v>0</v>
      </c>
      <c r="G176" s="179">
        <f t="shared" ref="G176" si="755">SUM(G177:G181)</f>
        <v>0</v>
      </c>
      <c r="H176" s="179"/>
      <c r="I176" s="206"/>
      <c r="J176" s="199"/>
      <c r="K176" s="232"/>
      <c r="L176" s="224"/>
      <c r="M176" s="217"/>
      <c r="N176" s="184">
        <f t="shared" ref="N176:P176" si="756">SUM(N177:N181)</f>
        <v>0</v>
      </c>
      <c r="O176" s="179">
        <f t="shared" si="756"/>
        <v>0</v>
      </c>
      <c r="P176" s="179">
        <f t="shared" si="756"/>
        <v>0</v>
      </c>
      <c r="Q176" s="179">
        <f t="shared" ref="Q176:W176" si="757">SUM(Q177:Q181)</f>
        <v>0</v>
      </c>
      <c r="R176" s="179"/>
      <c r="S176" s="179"/>
      <c r="T176" s="184">
        <f t="shared" ref="T176:V176" si="758">SUM(T177:T181)</f>
        <v>0</v>
      </c>
      <c r="U176" s="179">
        <f t="shared" si="758"/>
        <v>0</v>
      </c>
      <c r="V176" s="179">
        <f t="shared" si="758"/>
        <v>0</v>
      </c>
      <c r="W176" s="179">
        <f t="shared" si="757"/>
        <v>0</v>
      </c>
      <c r="X176" s="179"/>
      <c r="Y176" s="179"/>
      <c r="Z176" s="184">
        <f t="shared" ref="Z176" si="759">SUM(Z177:Z181)</f>
        <v>0</v>
      </c>
      <c r="AA176" s="179"/>
      <c r="AB176" s="179">
        <f t="shared" ref="AB176" si="760">SUM(AB177:AB181)</f>
        <v>0</v>
      </c>
      <c r="AC176" s="179"/>
      <c r="AD176" s="179">
        <f t="shared" ref="AD176" si="761">SUM(AD177:AD181)</f>
        <v>0</v>
      </c>
      <c r="AE176" s="179"/>
      <c r="AF176" s="179">
        <f t="shared" si="734"/>
        <v>0</v>
      </c>
      <c r="AG176" s="206"/>
      <c r="AH176" s="179"/>
      <c r="AI176" s="179"/>
      <c r="AJ176" s="179"/>
      <c r="AK176" s="179"/>
      <c r="AL176" s="232"/>
      <c r="AM176" s="224"/>
      <c r="AN176" s="217"/>
      <c r="AO176" s="184">
        <f t="shared" ref="AO176:AQ176" si="762">SUM(AO177:AO181)</f>
        <v>0</v>
      </c>
      <c r="AP176" s="179">
        <f t="shared" si="762"/>
        <v>0</v>
      </c>
      <c r="AQ176" s="179">
        <f t="shared" si="762"/>
        <v>0</v>
      </c>
      <c r="AR176" s="179">
        <f t="shared" ref="AR176" si="763">SUM(AR177:AR181)</f>
        <v>0</v>
      </c>
      <c r="AS176" s="179"/>
      <c r="AT176" s="179"/>
      <c r="AU176" s="184">
        <f>SUM(AU177:AU181)</f>
        <v>0</v>
      </c>
      <c r="AV176" s="179"/>
      <c r="AW176" s="179">
        <f>SUM(AW177:AW181)</f>
        <v>0</v>
      </c>
      <c r="AX176" s="179"/>
      <c r="AY176" s="179">
        <f>SUM(AY177:AY181)</f>
        <v>0</v>
      </c>
      <c r="AZ176" s="179"/>
      <c r="BA176" s="179">
        <f t="shared" ref="BA176" si="764">SUM(BA177:BA181)</f>
        <v>0</v>
      </c>
      <c r="BB176" s="179"/>
      <c r="BC176" s="179"/>
      <c r="BD176" s="179"/>
      <c r="BE176" s="179"/>
      <c r="BF176" s="179"/>
      <c r="BG176" s="78"/>
      <c r="BH176" s="78"/>
      <c r="BI176" s="232"/>
      <c r="BJ176" s="224"/>
      <c r="BK176" s="217"/>
      <c r="BL176" s="184">
        <f t="shared" ref="BL176:BO176" si="765">SUM(BL177:BL181)</f>
        <v>0</v>
      </c>
      <c r="BM176" s="179">
        <f t="shared" si="765"/>
        <v>0</v>
      </c>
      <c r="BN176" s="179">
        <f t="shared" si="765"/>
        <v>0</v>
      </c>
      <c r="BO176" s="179">
        <f t="shared" si="765"/>
        <v>0</v>
      </c>
      <c r="BP176" s="179"/>
      <c r="BQ176" s="78"/>
      <c r="BR176" s="184">
        <f>SUM(BR177:BR181)</f>
        <v>0</v>
      </c>
      <c r="BS176" s="179">
        <f>SUM(BS177:BS181)</f>
        <v>0</v>
      </c>
      <c r="BT176" s="179">
        <f>SUM(BT177:BT181)</f>
        <v>0</v>
      </c>
      <c r="BU176" s="179">
        <f t="shared" ref="BU176" si="766">SUM(BU177:BU181)</f>
        <v>0</v>
      </c>
      <c r="BV176" s="179"/>
      <c r="BW176" s="78"/>
      <c r="BX176" s="184">
        <f>SUM(BX177:BX181)</f>
        <v>0</v>
      </c>
      <c r="BY176" s="179"/>
      <c r="BZ176" s="179">
        <f>SUM(BZ177:BZ181)</f>
        <v>0</v>
      </c>
      <c r="CA176" s="179"/>
      <c r="CB176" s="179">
        <f>SUM(CB177:CB181)</f>
        <v>0</v>
      </c>
      <c r="CC176" s="179"/>
      <c r="CD176" s="179">
        <f t="shared" ref="CD176" si="767">SUM(CD177:CD181)</f>
        <v>0</v>
      </c>
      <c r="CE176" s="179"/>
      <c r="CF176" s="179"/>
    </row>
    <row r="177" spans="1:84" s="79" customFormat="1" x14ac:dyDescent="0.35">
      <c r="A177" s="190"/>
      <c r="B177" s="201" t="s">
        <v>191</v>
      </c>
      <c r="C177" s="180"/>
      <c r="D177" s="186"/>
      <c r="E177" s="186"/>
      <c r="F177" s="186"/>
      <c r="G177" s="186">
        <f t="shared" ref="G177:G181" si="768">SUM(D177:F177)</f>
        <v>0</v>
      </c>
      <c r="H177" s="180"/>
      <c r="I177" s="207"/>
      <c r="J177" s="243"/>
      <c r="K177" s="244"/>
      <c r="L177" s="245"/>
      <c r="M177" s="246"/>
      <c r="N177" s="247"/>
      <c r="O177" s="247"/>
      <c r="P177" s="248"/>
      <c r="Q177" s="186">
        <f t="shared" ref="Q177:Q181" si="769">SUM(N177:P177)</f>
        <v>0</v>
      </c>
      <c r="R177" s="180"/>
      <c r="S177" s="180"/>
      <c r="T177" s="248"/>
      <c r="U177" s="248"/>
      <c r="V177" s="248"/>
      <c r="W177" s="186">
        <f t="shared" ref="W177:W181" si="770">SUM(T177:V177)</f>
        <v>0</v>
      </c>
      <c r="X177" s="180"/>
      <c r="Y177" s="179"/>
      <c r="Z177" s="248"/>
      <c r="AA177" s="187"/>
      <c r="AB177" s="248"/>
      <c r="AC177" s="187"/>
      <c r="AD177" s="248"/>
      <c r="AE177" s="187"/>
      <c r="AF177" s="186">
        <f t="shared" si="734"/>
        <v>0</v>
      </c>
      <c r="AG177" s="264"/>
      <c r="AH177" s="180"/>
      <c r="AI177" s="180"/>
      <c r="AJ177" s="180"/>
      <c r="AK177" s="179"/>
      <c r="AL177" s="233">
        <f>BI177</f>
        <v>0</v>
      </c>
      <c r="AM177" s="225">
        <f t="shared" ref="AM177:AM181" si="771">BJ177</f>
        <v>0</v>
      </c>
      <c r="AN177" s="234">
        <f t="shared" ref="AN177:AN181" si="772">BK177</f>
        <v>0</v>
      </c>
      <c r="AO177" s="185">
        <f t="shared" ref="AO177:AO181" si="773">BL177</f>
        <v>0</v>
      </c>
      <c r="AP177" s="185">
        <f t="shared" ref="AP177:AP181" si="774">BM177</f>
        <v>0</v>
      </c>
      <c r="AQ177" s="186">
        <f t="shared" ref="AQ177:AQ181" si="775">BN177</f>
        <v>0</v>
      </c>
      <c r="AR177" s="186">
        <f t="shared" ref="AR177:AR181" si="776">SUM(AO177:AQ177)</f>
        <v>0</v>
      </c>
      <c r="AS177" s="180"/>
      <c r="AT177" s="180"/>
      <c r="AU177" s="186">
        <f>D177+Z177+AO177</f>
        <v>0</v>
      </c>
      <c r="AV177" s="187"/>
      <c r="AW177" s="185">
        <f>E177+AB177++AP177</f>
        <v>0</v>
      </c>
      <c r="AX177" s="187"/>
      <c r="AY177" s="186">
        <f>F177+AD177+AQ177</f>
        <v>0</v>
      </c>
      <c r="AZ177" s="187"/>
      <c r="BA177" s="186">
        <f t="shared" ref="BA177:BA181" si="777">SUM(AU177:AY177)</f>
        <v>0</v>
      </c>
      <c r="BB177" s="187"/>
      <c r="BC177" s="180"/>
      <c r="BD177" s="180"/>
      <c r="BE177" s="180"/>
      <c r="BF177" s="180"/>
      <c r="BG177" s="78"/>
      <c r="BH177" s="78"/>
      <c r="BI177" s="244"/>
      <c r="BJ177" s="245"/>
      <c r="BK177" s="246"/>
      <c r="BL177" s="247"/>
      <c r="BM177" s="247"/>
      <c r="BN177" s="248"/>
      <c r="BO177" s="186">
        <f t="shared" ref="BO177:BO181" si="778">SUM(BL177:BN177)</f>
        <v>0</v>
      </c>
      <c r="BP177" s="180"/>
      <c r="BQ177" s="78"/>
      <c r="BR177" s="186">
        <f t="shared" ref="BR177:BT181" si="779">D177+N177+BL177</f>
        <v>0</v>
      </c>
      <c r="BS177" s="185">
        <f t="shared" si="779"/>
        <v>0</v>
      </c>
      <c r="BT177" s="186">
        <f t="shared" si="779"/>
        <v>0</v>
      </c>
      <c r="BU177" s="186">
        <f t="shared" ref="BU177:BU181" si="780">SUM(BR177:BT177)</f>
        <v>0</v>
      </c>
      <c r="BV177" s="180"/>
      <c r="BW177" s="78"/>
      <c r="BX177" s="186">
        <f>D177+Z177+BL177</f>
        <v>0</v>
      </c>
      <c r="BY177" s="187"/>
      <c r="BZ177" s="186">
        <f>E177+O177+BM177</f>
        <v>0</v>
      </c>
      <c r="CA177" s="187"/>
      <c r="CB177" s="186">
        <f>F177+AD177+BN177</f>
        <v>0</v>
      </c>
      <c r="CC177" s="187"/>
      <c r="CD177" s="186">
        <f>BX177+BZ177+CB177</f>
        <v>0</v>
      </c>
      <c r="CE177" s="187"/>
      <c r="CF177" s="180"/>
    </row>
    <row r="178" spans="1:84" s="79" customFormat="1" x14ac:dyDescent="0.35">
      <c r="A178" s="190"/>
      <c r="B178" s="201" t="s">
        <v>191</v>
      </c>
      <c r="C178" s="180"/>
      <c r="D178" s="186"/>
      <c r="E178" s="186"/>
      <c r="F178" s="186"/>
      <c r="G178" s="186">
        <f t="shared" si="768"/>
        <v>0</v>
      </c>
      <c r="H178" s="180"/>
      <c r="I178" s="207"/>
      <c r="J178" s="243"/>
      <c r="K178" s="244"/>
      <c r="L178" s="245"/>
      <c r="M178" s="246"/>
      <c r="N178" s="247"/>
      <c r="O178" s="247"/>
      <c r="P178" s="248"/>
      <c r="Q178" s="186">
        <f t="shared" si="769"/>
        <v>0</v>
      </c>
      <c r="R178" s="180"/>
      <c r="S178" s="180"/>
      <c r="T178" s="248"/>
      <c r="U178" s="248"/>
      <c r="V178" s="248"/>
      <c r="W178" s="186">
        <f t="shared" si="770"/>
        <v>0</v>
      </c>
      <c r="X178" s="180"/>
      <c r="Y178" s="179"/>
      <c r="Z178" s="248"/>
      <c r="AA178" s="187"/>
      <c r="AB178" s="248"/>
      <c r="AC178" s="187"/>
      <c r="AD178" s="248"/>
      <c r="AE178" s="187"/>
      <c r="AF178" s="186">
        <f t="shared" si="734"/>
        <v>0</v>
      </c>
      <c r="AG178" s="264"/>
      <c r="AH178" s="180"/>
      <c r="AI178" s="180"/>
      <c r="AJ178" s="180"/>
      <c r="AK178" s="179"/>
      <c r="AL178" s="233">
        <f t="shared" ref="AL178:AL181" si="781">BI178</f>
        <v>0</v>
      </c>
      <c r="AM178" s="225">
        <f t="shared" si="771"/>
        <v>0</v>
      </c>
      <c r="AN178" s="234">
        <f t="shared" si="772"/>
        <v>0</v>
      </c>
      <c r="AO178" s="185">
        <f t="shared" si="773"/>
        <v>0</v>
      </c>
      <c r="AP178" s="185">
        <f t="shared" si="774"/>
        <v>0</v>
      </c>
      <c r="AQ178" s="186">
        <f t="shared" si="775"/>
        <v>0</v>
      </c>
      <c r="AR178" s="186">
        <f t="shared" si="776"/>
        <v>0</v>
      </c>
      <c r="AS178" s="180"/>
      <c r="AT178" s="180"/>
      <c r="AU178" s="186">
        <f>D178+Z178+AO178</f>
        <v>0</v>
      </c>
      <c r="AV178" s="187"/>
      <c r="AW178" s="185">
        <f>E178+AB178++AP178</f>
        <v>0</v>
      </c>
      <c r="AX178" s="187"/>
      <c r="AY178" s="186">
        <f>F178+AD178+AQ178</f>
        <v>0</v>
      </c>
      <c r="AZ178" s="187"/>
      <c r="BA178" s="186">
        <f t="shared" si="777"/>
        <v>0</v>
      </c>
      <c r="BB178" s="187"/>
      <c r="BC178" s="180"/>
      <c r="BD178" s="180"/>
      <c r="BE178" s="180"/>
      <c r="BF178" s="180"/>
      <c r="BG178" s="78"/>
      <c r="BH178" s="78"/>
      <c r="BI178" s="244"/>
      <c r="BJ178" s="245"/>
      <c r="BK178" s="246"/>
      <c r="BL178" s="247"/>
      <c r="BM178" s="247"/>
      <c r="BN178" s="248"/>
      <c r="BO178" s="186">
        <f t="shared" si="778"/>
        <v>0</v>
      </c>
      <c r="BP178" s="180"/>
      <c r="BQ178" s="78"/>
      <c r="BR178" s="186">
        <f t="shared" si="779"/>
        <v>0</v>
      </c>
      <c r="BS178" s="185">
        <f t="shared" si="779"/>
        <v>0</v>
      </c>
      <c r="BT178" s="186">
        <f t="shared" si="779"/>
        <v>0</v>
      </c>
      <c r="BU178" s="186">
        <f t="shared" si="780"/>
        <v>0</v>
      </c>
      <c r="BV178" s="180"/>
      <c r="BW178" s="78"/>
      <c r="BX178" s="186">
        <f>D178+Z178+BL178</f>
        <v>0</v>
      </c>
      <c r="BY178" s="187"/>
      <c r="BZ178" s="186">
        <f>E178+O178+BM178</f>
        <v>0</v>
      </c>
      <c r="CA178" s="187"/>
      <c r="CB178" s="186">
        <f>F178+AD178+BN178</f>
        <v>0</v>
      </c>
      <c r="CC178" s="187"/>
      <c r="CD178" s="186">
        <f t="shared" ref="CD178:CD181" si="782">BX178+BZ178+CB178</f>
        <v>0</v>
      </c>
      <c r="CE178" s="187"/>
      <c r="CF178" s="180"/>
    </row>
    <row r="179" spans="1:84" s="79" customFormat="1" x14ac:dyDescent="0.35">
      <c r="A179" s="190"/>
      <c r="B179" s="201" t="s">
        <v>191</v>
      </c>
      <c r="C179" s="180"/>
      <c r="D179" s="186"/>
      <c r="E179" s="186"/>
      <c r="F179" s="186"/>
      <c r="G179" s="186">
        <f t="shared" si="768"/>
        <v>0</v>
      </c>
      <c r="H179" s="180"/>
      <c r="I179" s="207"/>
      <c r="J179" s="243"/>
      <c r="K179" s="244"/>
      <c r="L179" s="245"/>
      <c r="M179" s="246"/>
      <c r="N179" s="247"/>
      <c r="O179" s="247"/>
      <c r="P179" s="248"/>
      <c r="Q179" s="186">
        <f t="shared" si="769"/>
        <v>0</v>
      </c>
      <c r="R179" s="180"/>
      <c r="S179" s="180"/>
      <c r="T179" s="248"/>
      <c r="U179" s="248"/>
      <c r="V179" s="248"/>
      <c r="W179" s="186">
        <f t="shared" si="770"/>
        <v>0</v>
      </c>
      <c r="X179" s="180"/>
      <c r="Y179" s="179"/>
      <c r="Z179" s="248"/>
      <c r="AA179" s="187"/>
      <c r="AB179" s="248"/>
      <c r="AC179" s="187"/>
      <c r="AD179" s="248"/>
      <c r="AE179" s="187"/>
      <c r="AF179" s="186">
        <f t="shared" si="734"/>
        <v>0</v>
      </c>
      <c r="AG179" s="264"/>
      <c r="AH179" s="180"/>
      <c r="AI179" s="180"/>
      <c r="AJ179" s="180"/>
      <c r="AK179" s="179"/>
      <c r="AL179" s="233">
        <f t="shared" si="781"/>
        <v>0</v>
      </c>
      <c r="AM179" s="225">
        <f t="shared" si="771"/>
        <v>0</v>
      </c>
      <c r="AN179" s="234">
        <f t="shared" si="772"/>
        <v>0</v>
      </c>
      <c r="AO179" s="185">
        <f t="shared" si="773"/>
        <v>0</v>
      </c>
      <c r="AP179" s="185">
        <f t="shared" si="774"/>
        <v>0</v>
      </c>
      <c r="AQ179" s="186">
        <f t="shared" si="775"/>
        <v>0</v>
      </c>
      <c r="AR179" s="186">
        <f t="shared" si="776"/>
        <v>0</v>
      </c>
      <c r="AS179" s="180"/>
      <c r="AT179" s="180"/>
      <c r="AU179" s="186">
        <f>D179+Z179+AO179</f>
        <v>0</v>
      </c>
      <c r="AV179" s="187"/>
      <c r="AW179" s="185">
        <f>E179+AB179++AP179</f>
        <v>0</v>
      </c>
      <c r="AX179" s="187"/>
      <c r="AY179" s="186">
        <f>F179+AD179+AQ179</f>
        <v>0</v>
      </c>
      <c r="AZ179" s="187"/>
      <c r="BA179" s="186">
        <f t="shared" si="777"/>
        <v>0</v>
      </c>
      <c r="BB179" s="187"/>
      <c r="BC179" s="180"/>
      <c r="BD179" s="180"/>
      <c r="BE179" s="180"/>
      <c r="BF179" s="180"/>
      <c r="BG179" s="78"/>
      <c r="BH179" s="78"/>
      <c r="BI179" s="244"/>
      <c r="BJ179" s="245"/>
      <c r="BK179" s="246"/>
      <c r="BL179" s="247"/>
      <c r="BM179" s="247"/>
      <c r="BN179" s="248"/>
      <c r="BO179" s="186">
        <f t="shared" si="778"/>
        <v>0</v>
      </c>
      <c r="BP179" s="180"/>
      <c r="BQ179" s="78"/>
      <c r="BR179" s="186">
        <f t="shared" si="779"/>
        <v>0</v>
      </c>
      <c r="BS179" s="185">
        <f t="shared" si="779"/>
        <v>0</v>
      </c>
      <c r="BT179" s="186">
        <f t="shared" si="779"/>
        <v>0</v>
      </c>
      <c r="BU179" s="186">
        <f t="shared" si="780"/>
        <v>0</v>
      </c>
      <c r="BV179" s="180"/>
      <c r="BW179" s="78"/>
      <c r="BX179" s="186">
        <f>D179+Z179+BL179</f>
        <v>0</v>
      </c>
      <c r="BY179" s="187"/>
      <c r="BZ179" s="186">
        <f>E179+O179+BM179</f>
        <v>0</v>
      </c>
      <c r="CA179" s="187"/>
      <c r="CB179" s="186">
        <f>F179+AD179+BN179</f>
        <v>0</v>
      </c>
      <c r="CC179" s="187"/>
      <c r="CD179" s="186">
        <f t="shared" si="782"/>
        <v>0</v>
      </c>
      <c r="CE179" s="187"/>
      <c r="CF179" s="180"/>
    </row>
    <row r="180" spans="1:84" s="79" customFormat="1" x14ac:dyDescent="0.35">
      <c r="A180" s="190"/>
      <c r="B180" s="201" t="s">
        <v>191</v>
      </c>
      <c r="C180" s="180"/>
      <c r="D180" s="186"/>
      <c r="E180" s="186"/>
      <c r="F180" s="186"/>
      <c r="G180" s="186">
        <f t="shared" si="768"/>
        <v>0</v>
      </c>
      <c r="H180" s="180"/>
      <c r="I180" s="207"/>
      <c r="J180" s="243"/>
      <c r="K180" s="244"/>
      <c r="L180" s="245"/>
      <c r="M180" s="246"/>
      <c r="N180" s="247"/>
      <c r="O180" s="247"/>
      <c r="P180" s="248"/>
      <c r="Q180" s="186">
        <f t="shared" si="769"/>
        <v>0</v>
      </c>
      <c r="R180" s="180"/>
      <c r="S180" s="180"/>
      <c r="T180" s="248"/>
      <c r="U180" s="248"/>
      <c r="V180" s="248"/>
      <c r="W180" s="186">
        <f t="shared" si="770"/>
        <v>0</v>
      </c>
      <c r="X180" s="180"/>
      <c r="Y180" s="179"/>
      <c r="Z180" s="248"/>
      <c r="AA180" s="187"/>
      <c r="AB180" s="248"/>
      <c r="AC180" s="187"/>
      <c r="AD180" s="248"/>
      <c r="AE180" s="187"/>
      <c r="AF180" s="186">
        <f t="shared" si="734"/>
        <v>0</v>
      </c>
      <c r="AG180" s="264"/>
      <c r="AH180" s="180"/>
      <c r="AI180" s="180"/>
      <c r="AJ180" s="180"/>
      <c r="AK180" s="179"/>
      <c r="AL180" s="233">
        <f t="shared" si="781"/>
        <v>0</v>
      </c>
      <c r="AM180" s="225">
        <f t="shared" si="771"/>
        <v>0</v>
      </c>
      <c r="AN180" s="234">
        <f t="shared" si="772"/>
        <v>0</v>
      </c>
      <c r="AO180" s="185">
        <f t="shared" si="773"/>
        <v>0</v>
      </c>
      <c r="AP180" s="185">
        <f t="shared" si="774"/>
        <v>0</v>
      </c>
      <c r="AQ180" s="186">
        <f t="shared" si="775"/>
        <v>0</v>
      </c>
      <c r="AR180" s="186">
        <f t="shared" si="776"/>
        <v>0</v>
      </c>
      <c r="AS180" s="180"/>
      <c r="AT180" s="180"/>
      <c r="AU180" s="186">
        <f>D180+Z180+AO180</f>
        <v>0</v>
      </c>
      <c r="AV180" s="187"/>
      <c r="AW180" s="185">
        <f>E180+AB180++AP180</f>
        <v>0</v>
      </c>
      <c r="AX180" s="187"/>
      <c r="AY180" s="186">
        <f>F180+AD180+AQ180</f>
        <v>0</v>
      </c>
      <c r="AZ180" s="187"/>
      <c r="BA180" s="186">
        <f t="shared" si="777"/>
        <v>0</v>
      </c>
      <c r="BB180" s="187"/>
      <c r="BC180" s="180"/>
      <c r="BD180" s="180"/>
      <c r="BE180" s="180"/>
      <c r="BF180" s="180"/>
      <c r="BG180" s="78"/>
      <c r="BH180" s="78"/>
      <c r="BI180" s="244"/>
      <c r="BJ180" s="245"/>
      <c r="BK180" s="246"/>
      <c r="BL180" s="247"/>
      <c r="BM180" s="247"/>
      <c r="BN180" s="248"/>
      <c r="BO180" s="186">
        <f t="shared" si="778"/>
        <v>0</v>
      </c>
      <c r="BP180" s="180"/>
      <c r="BQ180" s="78"/>
      <c r="BR180" s="186">
        <f t="shared" si="779"/>
        <v>0</v>
      </c>
      <c r="BS180" s="185">
        <f t="shared" si="779"/>
        <v>0</v>
      </c>
      <c r="BT180" s="186">
        <f t="shared" si="779"/>
        <v>0</v>
      </c>
      <c r="BU180" s="186">
        <f t="shared" si="780"/>
        <v>0</v>
      </c>
      <c r="BV180" s="180"/>
      <c r="BW180" s="78"/>
      <c r="BX180" s="186">
        <f>D180+Z180+BL180</f>
        <v>0</v>
      </c>
      <c r="BY180" s="187"/>
      <c r="BZ180" s="186">
        <f>E180+O180+BM180</f>
        <v>0</v>
      </c>
      <c r="CA180" s="187"/>
      <c r="CB180" s="186">
        <f>F180+AD180+BN180</f>
        <v>0</v>
      </c>
      <c r="CC180" s="187"/>
      <c r="CD180" s="186">
        <f t="shared" si="782"/>
        <v>0</v>
      </c>
      <c r="CE180" s="187"/>
      <c r="CF180" s="180"/>
    </row>
    <row r="181" spans="1:84" s="79" customFormat="1" x14ac:dyDescent="0.35">
      <c r="A181" s="190"/>
      <c r="B181" s="201" t="s">
        <v>191</v>
      </c>
      <c r="C181" s="180"/>
      <c r="D181" s="186"/>
      <c r="E181" s="186"/>
      <c r="F181" s="186"/>
      <c r="G181" s="186">
        <f t="shared" si="768"/>
        <v>0</v>
      </c>
      <c r="H181" s="180"/>
      <c r="I181" s="207"/>
      <c r="J181" s="243"/>
      <c r="K181" s="244"/>
      <c r="L181" s="245"/>
      <c r="M181" s="246"/>
      <c r="N181" s="247"/>
      <c r="O181" s="247"/>
      <c r="P181" s="248"/>
      <c r="Q181" s="186">
        <f t="shared" si="769"/>
        <v>0</v>
      </c>
      <c r="R181" s="180"/>
      <c r="S181" s="180"/>
      <c r="T181" s="248"/>
      <c r="U181" s="248"/>
      <c r="V181" s="248"/>
      <c r="W181" s="186">
        <f t="shared" si="770"/>
        <v>0</v>
      </c>
      <c r="X181" s="180"/>
      <c r="Y181" s="179"/>
      <c r="Z181" s="248"/>
      <c r="AA181" s="187"/>
      <c r="AB181" s="248"/>
      <c r="AC181" s="187"/>
      <c r="AD181" s="248"/>
      <c r="AE181" s="187"/>
      <c r="AF181" s="186">
        <f t="shared" si="734"/>
        <v>0</v>
      </c>
      <c r="AG181" s="264"/>
      <c r="AH181" s="180"/>
      <c r="AI181" s="180"/>
      <c r="AJ181" s="180"/>
      <c r="AK181" s="179"/>
      <c r="AL181" s="233">
        <f t="shared" si="781"/>
        <v>0</v>
      </c>
      <c r="AM181" s="225">
        <f t="shared" si="771"/>
        <v>0</v>
      </c>
      <c r="AN181" s="234">
        <f t="shared" si="772"/>
        <v>0</v>
      </c>
      <c r="AO181" s="185">
        <f t="shared" si="773"/>
        <v>0</v>
      </c>
      <c r="AP181" s="185">
        <f t="shared" si="774"/>
        <v>0</v>
      </c>
      <c r="AQ181" s="186">
        <f t="shared" si="775"/>
        <v>0</v>
      </c>
      <c r="AR181" s="186">
        <f t="shared" si="776"/>
        <v>0</v>
      </c>
      <c r="AS181" s="180"/>
      <c r="AT181" s="180"/>
      <c r="AU181" s="186">
        <f>D181+Z181+AO181</f>
        <v>0</v>
      </c>
      <c r="AV181" s="187"/>
      <c r="AW181" s="185">
        <f>E181+AB181++AP181</f>
        <v>0</v>
      </c>
      <c r="AX181" s="187"/>
      <c r="AY181" s="186">
        <f>F181+AD181+AQ181</f>
        <v>0</v>
      </c>
      <c r="AZ181" s="187"/>
      <c r="BA181" s="186">
        <f t="shared" si="777"/>
        <v>0</v>
      </c>
      <c r="BB181" s="187"/>
      <c r="BC181" s="180"/>
      <c r="BD181" s="180"/>
      <c r="BE181" s="180"/>
      <c r="BF181" s="180"/>
      <c r="BG181" s="78"/>
      <c r="BH181" s="78"/>
      <c r="BI181" s="244"/>
      <c r="BJ181" s="245"/>
      <c r="BK181" s="246"/>
      <c r="BL181" s="247"/>
      <c r="BM181" s="247"/>
      <c r="BN181" s="248"/>
      <c r="BO181" s="186">
        <f t="shared" si="778"/>
        <v>0</v>
      </c>
      <c r="BP181" s="180"/>
      <c r="BQ181" s="78"/>
      <c r="BR181" s="186">
        <f t="shared" si="779"/>
        <v>0</v>
      </c>
      <c r="BS181" s="185">
        <f t="shared" si="779"/>
        <v>0</v>
      </c>
      <c r="BT181" s="186">
        <f t="shared" si="779"/>
        <v>0</v>
      </c>
      <c r="BU181" s="186">
        <f t="shared" si="780"/>
        <v>0</v>
      </c>
      <c r="BV181" s="180"/>
      <c r="BW181" s="78"/>
      <c r="BX181" s="186">
        <f>D181+Z181+BL181</f>
        <v>0</v>
      </c>
      <c r="BY181" s="187"/>
      <c r="BZ181" s="186">
        <f>E181+O181+BM181</f>
        <v>0</v>
      </c>
      <c r="CA181" s="187"/>
      <c r="CB181" s="186">
        <f>F181+AD181+BN181</f>
        <v>0</v>
      </c>
      <c r="CC181" s="187"/>
      <c r="CD181" s="186">
        <f t="shared" si="782"/>
        <v>0</v>
      </c>
      <c r="CE181" s="187"/>
      <c r="CF181" s="180"/>
    </row>
    <row r="182" spans="1:84" s="79" customFormat="1" x14ac:dyDescent="0.35">
      <c r="A182" s="190">
        <v>6.3</v>
      </c>
      <c r="B182" s="200" t="s">
        <v>169</v>
      </c>
      <c r="C182" s="179"/>
      <c r="D182" s="184">
        <v>0</v>
      </c>
      <c r="E182" s="179">
        <v>0</v>
      </c>
      <c r="F182" s="179">
        <v>0</v>
      </c>
      <c r="G182" s="179">
        <f t="shared" ref="G182" si="783">SUM(G183:G187)</f>
        <v>0</v>
      </c>
      <c r="H182" s="179"/>
      <c r="I182" s="206"/>
      <c r="J182" s="199"/>
      <c r="K182" s="232"/>
      <c r="L182" s="224"/>
      <c r="M182" s="217"/>
      <c r="N182" s="184">
        <f t="shared" ref="N182:P182" si="784">SUM(N183:N187)</f>
        <v>0</v>
      </c>
      <c r="O182" s="179">
        <f t="shared" si="784"/>
        <v>0</v>
      </c>
      <c r="P182" s="179">
        <f t="shared" si="784"/>
        <v>0</v>
      </c>
      <c r="Q182" s="179">
        <f t="shared" ref="Q182:W182" si="785">SUM(Q183:Q187)</f>
        <v>0</v>
      </c>
      <c r="R182" s="179"/>
      <c r="S182" s="179"/>
      <c r="T182" s="184">
        <f t="shared" ref="T182:V182" si="786">SUM(T183:T187)</f>
        <v>0</v>
      </c>
      <c r="U182" s="179">
        <f t="shared" si="786"/>
        <v>0</v>
      </c>
      <c r="V182" s="179">
        <f t="shared" si="786"/>
        <v>0</v>
      </c>
      <c r="W182" s="179">
        <f t="shared" si="785"/>
        <v>0</v>
      </c>
      <c r="X182" s="179"/>
      <c r="Y182" s="179"/>
      <c r="Z182" s="184">
        <f t="shared" ref="Z182" si="787">SUM(Z183:Z187)</f>
        <v>0</v>
      </c>
      <c r="AA182" s="179"/>
      <c r="AB182" s="179">
        <f t="shared" ref="AB182" si="788">SUM(AB183:AB187)</f>
        <v>0</v>
      </c>
      <c r="AC182" s="179"/>
      <c r="AD182" s="179">
        <f t="shared" ref="AD182" si="789">SUM(AD183:AD187)</f>
        <v>0</v>
      </c>
      <c r="AE182" s="179"/>
      <c r="AF182" s="179">
        <f t="shared" si="734"/>
        <v>0</v>
      </c>
      <c r="AG182" s="206"/>
      <c r="AH182" s="179"/>
      <c r="AI182" s="179"/>
      <c r="AJ182" s="179"/>
      <c r="AK182" s="179"/>
      <c r="AL182" s="232"/>
      <c r="AM182" s="224"/>
      <c r="AN182" s="217"/>
      <c r="AO182" s="184">
        <f t="shared" ref="AO182:AQ182" si="790">SUM(AO183:AO187)</f>
        <v>0</v>
      </c>
      <c r="AP182" s="179">
        <f t="shared" si="790"/>
        <v>0</v>
      </c>
      <c r="AQ182" s="179">
        <f t="shared" si="790"/>
        <v>0</v>
      </c>
      <c r="AR182" s="179">
        <f t="shared" ref="AR182" si="791">SUM(AR183:AR187)</f>
        <v>0</v>
      </c>
      <c r="AS182" s="179"/>
      <c r="AT182" s="179"/>
      <c r="AU182" s="184">
        <f>SUM(AU183:AU187)</f>
        <v>0</v>
      </c>
      <c r="AV182" s="179"/>
      <c r="AW182" s="179">
        <f>SUM(AW183:AW187)</f>
        <v>0</v>
      </c>
      <c r="AX182" s="179"/>
      <c r="AY182" s="179">
        <f>SUM(AY183:AY187)</f>
        <v>0</v>
      </c>
      <c r="AZ182" s="179"/>
      <c r="BA182" s="179">
        <f t="shared" ref="BA182" si="792">SUM(BA183:BA187)</f>
        <v>0</v>
      </c>
      <c r="BB182" s="179"/>
      <c r="BC182" s="179"/>
      <c r="BD182" s="179"/>
      <c r="BE182" s="179"/>
      <c r="BF182" s="179"/>
      <c r="BG182" s="78"/>
      <c r="BH182" s="78"/>
      <c r="BI182" s="232"/>
      <c r="BJ182" s="224"/>
      <c r="BK182" s="217"/>
      <c r="BL182" s="184">
        <f t="shared" ref="BL182:BO182" si="793">SUM(BL183:BL187)</f>
        <v>0</v>
      </c>
      <c r="BM182" s="179">
        <f t="shared" si="793"/>
        <v>0</v>
      </c>
      <c r="BN182" s="179">
        <f t="shared" si="793"/>
        <v>0</v>
      </c>
      <c r="BO182" s="179">
        <f t="shared" si="793"/>
        <v>0</v>
      </c>
      <c r="BP182" s="179"/>
      <c r="BQ182" s="78"/>
      <c r="BR182" s="184">
        <f>SUM(BR183:BR187)</f>
        <v>0</v>
      </c>
      <c r="BS182" s="179">
        <f>SUM(BS183:BS187)</f>
        <v>0</v>
      </c>
      <c r="BT182" s="179">
        <f>SUM(BT183:BT187)</f>
        <v>0</v>
      </c>
      <c r="BU182" s="179">
        <f t="shared" ref="BU182" si="794">SUM(BU183:BU187)</f>
        <v>0</v>
      </c>
      <c r="BV182" s="179"/>
      <c r="BW182" s="78"/>
      <c r="BX182" s="184">
        <f>SUM(BX183:BX187)</f>
        <v>0</v>
      </c>
      <c r="BY182" s="179"/>
      <c r="BZ182" s="179">
        <f>SUM(BZ183:BZ187)</f>
        <v>0</v>
      </c>
      <c r="CA182" s="179"/>
      <c r="CB182" s="179">
        <f>SUM(CB183:CB187)</f>
        <v>0</v>
      </c>
      <c r="CC182" s="179"/>
      <c r="CD182" s="179">
        <f t="shared" ref="CD182" si="795">SUM(CD183:CD187)</f>
        <v>0</v>
      </c>
      <c r="CE182" s="179"/>
      <c r="CF182" s="179"/>
    </row>
    <row r="183" spans="1:84" x14ac:dyDescent="0.35">
      <c r="B183" s="201" t="s">
        <v>191</v>
      </c>
      <c r="C183" s="180"/>
      <c r="D183" s="186"/>
      <c r="E183" s="186"/>
      <c r="F183" s="186"/>
      <c r="G183" s="186">
        <f t="shared" ref="G183:G187" si="796">SUM(D183:F183)</f>
        <v>0</v>
      </c>
      <c r="H183" s="180"/>
      <c r="I183" s="207"/>
      <c r="J183" s="243"/>
      <c r="K183" s="244"/>
      <c r="L183" s="245"/>
      <c r="M183" s="246"/>
      <c r="N183" s="247"/>
      <c r="O183" s="247"/>
      <c r="P183" s="248"/>
      <c r="Q183" s="186">
        <f t="shared" ref="Q183:Q187" si="797">SUM(N183:P183)</f>
        <v>0</v>
      </c>
      <c r="R183" s="180"/>
      <c r="S183" s="180"/>
      <c r="T183" s="248"/>
      <c r="U183" s="248"/>
      <c r="V183" s="248"/>
      <c r="W183" s="186">
        <f t="shared" ref="W183:W187" si="798">SUM(T183:V183)</f>
        <v>0</v>
      </c>
      <c r="X183" s="180"/>
      <c r="Y183" s="179"/>
      <c r="Z183" s="248"/>
      <c r="AA183" s="187"/>
      <c r="AB183" s="248"/>
      <c r="AC183" s="187"/>
      <c r="AD183" s="248"/>
      <c r="AE183" s="187"/>
      <c r="AF183" s="186">
        <f t="shared" si="734"/>
        <v>0</v>
      </c>
      <c r="AG183" s="264"/>
      <c r="AH183" s="180"/>
      <c r="AI183" s="180"/>
      <c r="AJ183" s="180"/>
      <c r="AK183" s="179"/>
      <c r="AL183" s="233">
        <f>BI183</f>
        <v>0</v>
      </c>
      <c r="AM183" s="225">
        <f t="shared" ref="AM183:AM187" si="799">BJ183</f>
        <v>0</v>
      </c>
      <c r="AN183" s="234">
        <f t="shared" ref="AN183:AN187" si="800">BK183</f>
        <v>0</v>
      </c>
      <c r="AO183" s="185">
        <f t="shared" ref="AO183:AO187" si="801">BL183</f>
        <v>0</v>
      </c>
      <c r="AP183" s="185">
        <f t="shared" ref="AP183:AP187" si="802">BM183</f>
        <v>0</v>
      </c>
      <c r="AQ183" s="186">
        <f t="shared" ref="AQ183:AQ187" si="803">BN183</f>
        <v>0</v>
      </c>
      <c r="AR183" s="186">
        <f t="shared" ref="AR183:AR187" si="804">SUM(AO183:AQ183)</f>
        <v>0</v>
      </c>
      <c r="AS183" s="180"/>
      <c r="AT183" s="180"/>
      <c r="AU183" s="186">
        <f>D183+Z183+AO183</f>
        <v>0</v>
      </c>
      <c r="AV183" s="187"/>
      <c r="AW183" s="185">
        <f>E183+AB183++AP183</f>
        <v>0</v>
      </c>
      <c r="AX183" s="187"/>
      <c r="AY183" s="186">
        <f>F183+AD183+AQ183</f>
        <v>0</v>
      </c>
      <c r="AZ183" s="187"/>
      <c r="BA183" s="186">
        <f t="shared" ref="BA183:BA187" si="805">SUM(AU183:AY183)</f>
        <v>0</v>
      </c>
      <c r="BB183" s="187"/>
      <c r="BC183" s="180"/>
      <c r="BD183" s="180"/>
      <c r="BE183" s="180"/>
      <c r="BF183" s="180"/>
      <c r="BI183" s="244"/>
      <c r="BJ183" s="245"/>
      <c r="BK183" s="246"/>
      <c r="BL183" s="247"/>
      <c r="BM183" s="247"/>
      <c r="BN183" s="248"/>
      <c r="BO183" s="186">
        <f t="shared" ref="BO183:BO187" si="806">SUM(BL183:BN183)</f>
        <v>0</v>
      </c>
      <c r="BP183" s="180"/>
      <c r="BR183" s="186">
        <f t="shared" ref="BR183:BT187" si="807">D183+N183+BL183</f>
        <v>0</v>
      </c>
      <c r="BS183" s="185">
        <f t="shared" si="807"/>
        <v>0</v>
      </c>
      <c r="BT183" s="186">
        <f t="shared" si="807"/>
        <v>0</v>
      </c>
      <c r="BU183" s="186">
        <f t="shared" ref="BU183:BU187" si="808">SUM(BR183:BT183)</f>
        <v>0</v>
      </c>
      <c r="BV183" s="180"/>
      <c r="BX183" s="186">
        <f>D183+Z183+BL183</f>
        <v>0</v>
      </c>
      <c r="BY183" s="187"/>
      <c r="BZ183" s="186">
        <f>E183+O183+BM183</f>
        <v>0</v>
      </c>
      <c r="CA183" s="187"/>
      <c r="CB183" s="186">
        <f>F183+AD183+BN183</f>
        <v>0</v>
      </c>
      <c r="CC183" s="187"/>
      <c r="CD183" s="186">
        <f>BX183+BZ183+CB183</f>
        <v>0</v>
      </c>
      <c r="CE183" s="187"/>
      <c r="CF183" s="180"/>
    </row>
    <row r="184" spans="1:84" x14ac:dyDescent="0.35">
      <c r="B184" s="201" t="s">
        <v>191</v>
      </c>
      <c r="C184" s="180"/>
      <c r="D184" s="186"/>
      <c r="E184" s="186"/>
      <c r="F184" s="186"/>
      <c r="G184" s="186">
        <f t="shared" si="796"/>
        <v>0</v>
      </c>
      <c r="H184" s="180"/>
      <c r="I184" s="207"/>
      <c r="J184" s="243"/>
      <c r="K184" s="244"/>
      <c r="L184" s="245"/>
      <c r="M184" s="246"/>
      <c r="N184" s="247"/>
      <c r="O184" s="247"/>
      <c r="P184" s="248"/>
      <c r="Q184" s="186">
        <f t="shared" si="797"/>
        <v>0</v>
      </c>
      <c r="R184" s="180"/>
      <c r="S184" s="180"/>
      <c r="T184" s="248"/>
      <c r="U184" s="248"/>
      <c r="V184" s="248"/>
      <c r="W184" s="186">
        <f t="shared" si="798"/>
        <v>0</v>
      </c>
      <c r="X184" s="180"/>
      <c r="Y184" s="179"/>
      <c r="Z184" s="248"/>
      <c r="AA184" s="187"/>
      <c r="AB184" s="248"/>
      <c r="AC184" s="187"/>
      <c r="AD184" s="248"/>
      <c r="AE184" s="187"/>
      <c r="AF184" s="186">
        <f t="shared" si="734"/>
        <v>0</v>
      </c>
      <c r="AG184" s="264"/>
      <c r="AH184" s="180"/>
      <c r="AI184" s="180"/>
      <c r="AJ184" s="180"/>
      <c r="AK184" s="179"/>
      <c r="AL184" s="233">
        <f t="shared" ref="AL184:AL187" si="809">BI184</f>
        <v>0</v>
      </c>
      <c r="AM184" s="225">
        <f t="shared" si="799"/>
        <v>0</v>
      </c>
      <c r="AN184" s="234">
        <f t="shared" si="800"/>
        <v>0</v>
      </c>
      <c r="AO184" s="185">
        <f t="shared" si="801"/>
        <v>0</v>
      </c>
      <c r="AP184" s="185">
        <f t="shared" si="802"/>
        <v>0</v>
      </c>
      <c r="AQ184" s="186">
        <f t="shared" si="803"/>
        <v>0</v>
      </c>
      <c r="AR184" s="186">
        <f t="shared" si="804"/>
        <v>0</v>
      </c>
      <c r="AS184" s="180"/>
      <c r="AT184" s="180"/>
      <c r="AU184" s="186">
        <f>D184+Z184+AO184</f>
        <v>0</v>
      </c>
      <c r="AV184" s="187"/>
      <c r="AW184" s="185">
        <f>E184+AB184++AP184</f>
        <v>0</v>
      </c>
      <c r="AX184" s="187"/>
      <c r="AY184" s="186">
        <f>F184+AD184+AQ184</f>
        <v>0</v>
      </c>
      <c r="AZ184" s="187"/>
      <c r="BA184" s="186">
        <f t="shared" si="805"/>
        <v>0</v>
      </c>
      <c r="BB184" s="187"/>
      <c r="BC184" s="180"/>
      <c r="BD184" s="180"/>
      <c r="BE184" s="180"/>
      <c r="BF184" s="180"/>
      <c r="BI184" s="244"/>
      <c r="BJ184" s="245"/>
      <c r="BK184" s="246"/>
      <c r="BL184" s="247"/>
      <c r="BM184" s="247"/>
      <c r="BN184" s="248"/>
      <c r="BO184" s="186">
        <f t="shared" si="806"/>
        <v>0</v>
      </c>
      <c r="BP184" s="180"/>
      <c r="BR184" s="186">
        <f t="shared" si="807"/>
        <v>0</v>
      </c>
      <c r="BS184" s="185">
        <f t="shared" si="807"/>
        <v>0</v>
      </c>
      <c r="BT184" s="186">
        <f t="shared" si="807"/>
        <v>0</v>
      </c>
      <c r="BU184" s="186">
        <f t="shared" si="808"/>
        <v>0</v>
      </c>
      <c r="BV184" s="180"/>
      <c r="BX184" s="186">
        <f>D184+Z184+BL184</f>
        <v>0</v>
      </c>
      <c r="BY184" s="187"/>
      <c r="BZ184" s="186">
        <f>E184+O184+BM184</f>
        <v>0</v>
      </c>
      <c r="CA184" s="187"/>
      <c r="CB184" s="186">
        <f>F184+AD184+BN184</f>
        <v>0</v>
      </c>
      <c r="CC184" s="187"/>
      <c r="CD184" s="186">
        <f t="shared" ref="CD184:CD187" si="810">BX184+BZ184+CB184</f>
        <v>0</v>
      </c>
      <c r="CE184" s="187"/>
      <c r="CF184" s="180"/>
    </row>
    <row r="185" spans="1:84" x14ac:dyDescent="0.35">
      <c r="B185" s="201" t="s">
        <v>191</v>
      </c>
      <c r="C185" s="180"/>
      <c r="D185" s="186"/>
      <c r="E185" s="186"/>
      <c r="F185" s="186"/>
      <c r="G185" s="186">
        <f t="shared" si="796"/>
        <v>0</v>
      </c>
      <c r="H185" s="180"/>
      <c r="I185" s="207"/>
      <c r="J185" s="243"/>
      <c r="K185" s="244"/>
      <c r="L185" s="245"/>
      <c r="M185" s="246"/>
      <c r="N185" s="247"/>
      <c r="O185" s="247"/>
      <c r="P185" s="248"/>
      <c r="Q185" s="186">
        <f t="shared" si="797"/>
        <v>0</v>
      </c>
      <c r="R185" s="180"/>
      <c r="S185" s="180"/>
      <c r="T185" s="248"/>
      <c r="U185" s="248"/>
      <c r="V185" s="248"/>
      <c r="W185" s="186">
        <f t="shared" si="798"/>
        <v>0</v>
      </c>
      <c r="X185" s="180"/>
      <c r="Y185" s="179"/>
      <c r="Z185" s="248"/>
      <c r="AA185" s="187"/>
      <c r="AB185" s="248"/>
      <c r="AC185" s="187"/>
      <c r="AD185" s="248"/>
      <c r="AE185" s="187"/>
      <c r="AF185" s="186">
        <f t="shared" si="734"/>
        <v>0</v>
      </c>
      <c r="AG185" s="264"/>
      <c r="AH185" s="180"/>
      <c r="AI185" s="180"/>
      <c r="AJ185" s="180"/>
      <c r="AK185" s="179"/>
      <c r="AL185" s="233">
        <f t="shared" si="809"/>
        <v>0</v>
      </c>
      <c r="AM185" s="225">
        <f t="shared" si="799"/>
        <v>0</v>
      </c>
      <c r="AN185" s="234">
        <f t="shared" si="800"/>
        <v>0</v>
      </c>
      <c r="AO185" s="185">
        <f t="shared" si="801"/>
        <v>0</v>
      </c>
      <c r="AP185" s="185">
        <f t="shared" si="802"/>
        <v>0</v>
      </c>
      <c r="AQ185" s="186">
        <f t="shared" si="803"/>
        <v>0</v>
      </c>
      <c r="AR185" s="186">
        <f t="shared" si="804"/>
        <v>0</v>
      </c>
      <c r="AS185" s="180"/>
      <c r="AT185" s="180"/>
      <c r="AU185" s="186">
        <f>D185+Z185+AO185</f>
        <v>0</v>
      </c>
      <c r="AV185" s="187"/>
      <c r="AW185" s="185">
        <f>E185+AB185++AP185</f>
        <v>0</v>
      </c>
      <c r="AX185" s="187"/>
      <c r="AY185" s="186">
        <f>F185+AD185+AQ185</f>
        <v>0</v>
      </c>
      <c r="AZ185" s="187"/>
      <c r="BA185" s="186">
        <f t="shared" si="805"/>
        <v>0</v>
      </c>
      <c r="BB185" s="187"/>
      <c r="BC185" s="180"/>
      <c r="BD185" s="180"/>
      <c r="BE185" s="180"/>
      <c r="BF185" s="180"/>
      <c r="BI185" s="244"/>
      <c r="BJ185" s="245"/>
      <c r="BK185" s="246"/>
      <c r="BL185" s="247"/>
      <c r="BM185" s="247"/>
      <c r="BN185" s="248"/>
      <c r="BO185" s="186">
        <f t="shared" si="806"/>
        <v>0</v>
      </c>
      <c r="BP185" s="180"/>
      <c r="BR185" s="186">
        <f t="shared" si="807"/>
        <v>0</v>
      </c>
      <c r="BS185" s="185">
        <f t="shared" si="807"/>
        <v>0</v>
      </c>
      <c r="BT185" s="186">
        <f t="shared" si="807"/>
        <v>0</v>
      </c>
      <c r="BU185" s="186">
        <f t="shared" si="808"/>
        <v>0</v>
      </c>
      <c r="BV185" s="180"/>
      <c r="BX185" s="186">
        <f>D185+Z185+BL185</f>
        <v>0</v>
      </c>
      <c r="BY185" s="187"/>
      <c r="BZ185" s="186">
        <f>E185+O185+BM185</f>
        <v>0</v>
      </c>
      <c r="CA185" s="187"/>
      <c r="CB185" s="186">
        <f>F185+AD185+BN185</f>
        <v>0</v>
      </c>
      <c r="CC185" s="187"/>
      <c r="CD185" s="186">
        <f t="shared" si="810"/>
        <v>0</v>
      </c>
      <c r="CE185" s="187"/>
      <c r="CF185" s="180"/>
    </row>
    <row r="186" spans="1:84" x14ac:dyDescent="0.35">
      <c r="B186" s="201" t="s">
        <v>191</v>
      </c>
      <c r="C186" s="180"/>
      <c r="D186" s="186"/>
      <c r="E186" s="186"/>
      <c r="F186" s="186"/>
      <c r="G186" s="186">
        <f t="shared" si="796"/>
        <v>0</v>
      </c>
      <c r="H186" s="180"/>
      <c r="I186" s="207"/>
      <c r="J186" s="243"/>
      <c r="K186" s="244"/>
      <c r="L186" s="245"/>
      <c r="M186" s="246"/>
      <c r="N186" s="247"/>
      <c r="O186" s="247"/>
      <c r="P186" s="248"/>
      <c r="Q186" s="186">
        <f t="shared" si="797"/>
        <v>0</v>
      </c>
      <c r="R186" s="180"/>
      <c r="S186" s="180"/>
      <c r="T186" s="248"/>
      <c r="U186" s="248"/>
      <c r="V186" s="248"/>
      <c r="W186" s="186">
        <f t="shared" si="798"/>
        <v>0</v>
      </c>
      <c r="X186" s="180"/>
      <c r="Y186" s="179"/>
      <c r="Z186" s="248"/>
      <c r="AA186" s="187"/>
      <c r="AB186" s="248"/>
      <c r="AC186" s="187"/>
      <c r="AD186" s="248"/>
      <c r="AE186" s="187"/>
      <c r="AF186" s="186">
        <f t="shared" si="734"/>
        <v>0</v>
      </c>
      <c r="AG186" s="264"/>
      <c r="AH186" s="180"/>
      <c r="AI186" s="180"/>
      <c r="AJ186" s="180"/>
      <c r="AK186" s="179"/>
      <c r="AL186" s="233">
        <f t="shared" si="809"/>
        <v>0</v>
      </c>
      <c r="AM186" s="225">
        <f t="shared" si="799"/>
        <v>0</v>
      </c>
      <c r="AN186" s="234">
        <f t="shared" si="800"/>
        <v>0</v>
      </c>
      <c r="AO186" s="185">
        <f t="shared" si="801"/>
        <v>0</v>
      </c>
      <c r="AP186" s="185">
        <f t="shared" si="802"/>
        <v>0</v>
      </c>
      <c r="AQ186" s="186">
        <f t="shared" si="803"/>
        <v>0</v>
      </c>
      <c r="AR186" s="186">
        <f t="shared" si="804"/>
        <v>0</v>
      </c>
      <c r="AS186" s="180"/>
      <c r="AT186" s="180"/>
      <c r="AU186" s="186">
        <f>D186+Z186+AO186</f>
        <v>0</v>
      </c>
      <c r="AV186" s="187"/>
      <c r="AW186" s="185">
        <f>E186+AB186++AP186</f>
        <v>0</v>
      </c>
      <c r="AX186" s="187"/>
      <c r="AY186" s="186">
        <f>F186+AD186+AQ186</f>
        <v>0</v>
      </c>
      <c r="AZ186" s="187"/>
      <c r="BA186" s="186">
        <f t="shared" si="805"/>
        <v>0</v>
      </c>
      <c r="BB186" s="187"/>
      <c r="BC186" s="180"/>
      <c r="BD186" s="180"/>
      <c r="BE186" s="180"/>
      <c r="BF186" s="180"/>
      <c r="BI186" s="244"/>
      <c r="BJ186" s="245"/>
      <c r="BK186" s="246"/>
      <c r="BL186" s="247"/>
      <c r="BM186" s="247"/>
      <c r="BN186" s="248"/>
      <c r="BO186" s="186">
        <f t="shared" si="806"/>
        <v>0</v>
      </c>
      <c r="BP186" s="180"/>
      <c r="BR186" s="186">
        <f t="shared" si="807"/>
        <v>0</v>
      </c>
      <c r="BS186" s="185">
        <f t="shared" si="807"/>
        <v>0</v>
      </c>
      <c r="BT186" s="186">
        <f t="shared" si="807"/>
        <v>0</v>
      </c>
      <c r="BU186" s="186">
        <f t="shared" si="808"/>
        <v>0</v>
      </c>
      <c r="BV186" s="180"/>
      <c r="BX186" s="186">
        <f>D186+Z186+BL186</f>
        <v>0</v>
      </c>
      <c r="BY186" s="187"/>
      <c r="BZ186" s="186">
        <f>E186+O186+BM186</f>
        <v>0</v>
      </c>
      <c r="CA186" s="187"/>
      <c r="CB186" s="186">
        <f>F186+AD186+BN186</f>
        <v>0</v>
      </c>
      <c r="CC186" s="187"/>
      <c r="CD186" s="186">
        <f t="shared" si="810"/>
        <v>0</v>
      </c>
      <c r="CE186" s="187"/>
      <c r="CF186" s="180"/>
    </row>
    <row r="187" spans="1:84" x14ac:dyDescent="0.35">
      <c r="B187" s="201" t="s">
        <v>191</v>
      </c>
      <c r="C187" s="180"/>
      <c r="D187" s="186"/>
      <c r="E187" s="186"/>
      <c r="F187" s="186"/>
      <c r="G187" s="186">
        <f t="shared" si="796"/>
        <v>0</v>
      </c>
      <c r="H187" s="180"/>
      <c r="I187" s="207"/>
      <c r="J187" s="243"/>
      <c r="K187" s="244"/>
      <c r="L187" s="245"/>
      <c r="M187" s="246"/>
      <c r="N187" s="247"/>
      <c r="O187" s="247"/>
      <c r="P187" s="248"/>
      <c r="Q187" s="186">
        <f t="shared" si="797"/>
        <v>0</v>
      </c>
      <c r="R187" s="180"/>
      <c r="S187" s="180"/>
      <c r="T187" s="248"/>
      <c r="U187" s="248"/>
      <c r="V187" s="248"/>
      <c r="W187" s="186">
        <f t="shared" si="798"/>
        <v>0</v>
      </c>
      <c r="X187" s="180"/>
      <c r="Y187" s="179"/>
      <c r="Z187" s="248"/>
      <c r="AA187" s="187"/>
      <c r="AB187" s="248"/>
      <c r="AC187" s="187"/>
      <c r="AD187" s="248"/>
      <c r="AE187" s="187"/>
      <c r="AF187" s="186">
        <f t="shared" si="734"/>
        <v>0</v>
      </c>
      <c r="AG187" s="264"/>
      <c r="AH187" s="180"/>
      <c r="AI187" s="180"/>
      <c r="AJ187" s="180"/>
      <c r="AK187" s="179"/>
      <c r="AL187" s="233">
        <f t="shared" si="809"/>
        <v>0</v>
      </c>
      <c r="AM187" s="225">
        <f t="shared" si="799"/>
        <v>0</v>
      </c>
      <c r="AN187" s="234">
        <f t="shared" si="800"/>
        <v>0</v>
      </c>
      <c r="AO187" s="185">
        <f t="shared" si="801"/>
        <v>0</v>
      </c>
      <c r="AP187" s="185">
        <f t="shared" si="802"/>
        <v>0</v>
      </c>
      <c r="AQ187" s="186">
        <f t="shared" si="803"/>
        <v>0</v>
      </c>
      <c r="AR187" s="186">
        <f t="shared" si="804"/>
        <v>0</v>
      </c>
      <c r="AS187" s="180"/>
      <c r="AT187" s="180"/>
      <c r="AU187" s="186">
        <f>D187+Z187+AO187</f>
        <v>0</v>
      </c>
      <c r="AV187" s="187"/>
      <c r="AW187" s="185">
        <f>E187+AB187++AP187</f>
        <v>0</v>
      </c>
      <c r="AX187" s="187"/>
      <c r="AY187" s="186">
        <f>F187+AD187+AQ187</f>
        <v>0</v>
      </c>
      <c r="AZ187" s="187"/>
      <c r="BA187" s="186">
        <f t="shared" si="805"/>
        <v>0</v>
      </c>
      <c r="BB187" s="187"/>
      <c r="BC187" s="180"/>
      <c r="BD187" s="180"/>
      <c r="BE187" s="180"/>
      <c r="BF187" s="180"/>
      <c r="BI187" s="244"/>
      <c r="BJ187" s="245"/>
      <c r="BK187" s="246"/>
      <c r="BL187" s="247"/>
      <c r="BM187" s="247"/>
      <c r="BN187" s="248"/>
      <c r="BO187" s="186">
        <f t="shared" si="806"/>
        <v>0</v>
      </c>
      <c r="BP187" s="180"/>
      <c r="BR187" s="186">
        <f t="shared" si="807"/>
        <v>0</v>
      </c>
      <c r="BS187" s="185">
        <f t="shared" si="807"/>
        <v>0</v>
      </c>
      <c r="BT187" s="186">
        <f t="shared" si="807"/>
        <v>0</v>
      </c>
      <c r="BU187" s="186">
        <f t="shared" si="808"/>
        <v>0</v>
      </c>
      <c r="BV187" s="180"/>
      <c r="BX187" s="186">
        <f>D187+Z187+BL187</f>
        <v>0</v>
      </c>
      <c r="BY187" s="187"/>
      <c r="BZ187" s="186">
        <f>E187+O187+BM187</f>
        <v>0</v>
      </c>
      <c r="CA187" s="187"/>
      <c r="CB187" s="186">
        <f>F187+AD187+BN187</f>
        <v>0</v>
      </c>
      <c r="CC187" s="187"/>
      <c r="CD187" s="186">
        <f t="shared" si="810"/>
        <v>0</v>
      </c>
      <c r="CE187" s="187"/>
      <c r="CF187" s="180"/>
    </row>
    <row r="188" spans="1:84" s="79" customFormat="1" x14ac:dyDescent="0.35">
      <c r="A188" s="190">
        <v>6.4</v>
      </c>
      <c r="B188" s="200" t="s">
        <v>169</v>
      </c>
      <c r="C188" s="179"/>
      <c r="D188" s="184">
        <v>0</v>
      </c>
      <c r="E188" s="179">
        <v>0</v>
      </c>
      <c r="F188" s="179">
        <v>0</v>
      </c>
      <c r="G188" s="179">
        <f t="shared" ref="G188" si="811">SUM(G189:G193)</f>
        <v>0</v>
      </c>
      <c r="H188" s="179"/>
      <c r="I188" s="206"/>
      <c r="J188" s="199"/>
      <c r="K188" s="232"/>
      <c r="L188" s="224"/>
      <c r="M188" s="217"/>
      <c r="N188" s="184">
        <f t="shared" ref="N188:P188" si="812">SUM(N189:N193)</f>
        <v>0</v>
      </c>
      <c r="O188" s="179">
        <f t="shared" si="812"/>
        <v>0</v>
      </c>
      <c r="P188" s="179">
        <f t="shared" si="812"/>
        <v>0</v>
      </c>
      <c r="Q188" s="179">
        <f t="shared" ref="Q188:W188" si="813">SUM(Q189:Q193)</f>
        <v>0</v>
      </c>
      <c r="R188" s="179"/>
      <c r="S188" s="179"/>
      <c r="T188" s="184">
        <f t="shared" ref="T188:V188" si="814">SUM(T189:T193)</f>
        <v>0</v>
      </c>
      <c r="U188" s="179">
        <f t="shared" si="814"/>
        <v>0</v>
      </c>
      <c r="V188" s="179">
        <f t="shared" si="814"/>
        <v>0</v>
      </c>
      <c r="W188" s="179">
        <f t="shared" si="813"/>
        <v>0</v>
      </c>
      <c r="X188" s="179"/>
      <c r="Y188" s="179"/>
      <c r="Z188" s="184">
        <f t="shared" ref="Z188" si="815">SUM(Z189:Z193)</f>
        <v>0</v>
      </c>
      <c r="AA188" s="179"/>
      <c r="AB188" s="179">
        <f t="shared" ref="AB188" si="816">SUM(AB189:AB193)</f>
        <v>0</v>
      </c>
      <c r="AC188" s="179"/>
      <c r="AD188" s="179">
        <f t="shared" ref="AD188" si="817">SUM(AD189:AD193)</f>
        <v>0</v>
      </c>
      <c r="AE188" s="179"/>
      <c r="AF188" s="179">
        <f t="shared" si="734"/>
        <v>0</v>
      </c>
      <c r="AG188" s="206"/>
      <c r="AH188" s="179"/>
      <c r="AI188" s="179"/>
      <c r="AJ188" s="179"/>
      <c r="AK188" s="179"/>
      <c r="AL188" s="232"/>
      <c r="AM188" s="224"/>
      <c r="AN188" s="217"/>
      <c r="AO188" s="184">
        <f t="shared" ref="AO188:AQ188" si="818">SUM(AO189:AO193)</f>
        <v>0</v>
      </c>
      <c r="AP188" s="179">
        <f t="shared" si="818"/>
        <v>0</v>
      </c>
      <c r="AQ188" s="179">
        <f t="shared" si="818"/>
        <v>0</v>
      </c>
      <c r="AR188" s="179">
        <f t="shared" ref="AR188" si="819">SUM(AR189:AR193)</f>
        <v>0</v>
      </c>
      <c r="AS188" s="179"/>
      <c r="AT188" s="179"/>
      <c r="AU188" s="184">
        <f>SUM(AU189:AU193)</f>
        <v>0</v>
      </c>
      <c r="AV188" s="179"/>
      <c r="AW188" s="179">
        <f>SUM(AW189:AW193)</f>
        <v>0</v>
      </c>
      <c r="AX188" s="179"/>
      <c r="AY188" s="179">
        <f>SUM(AY189:AY193)</f>
        <v>0</v>
      </c>
      <c r="AZ188" s="179"/>
      <c r="BA188" s="179">
        <f t="shared" ref="BA188" si="820">SUM(BA189:BA193)</f>
        <v>0</v>
      </c>
      <c r="BB188" s="179"/>
      <c r="BC188" s="179"/>
      <c r="BD188" s="179"/>
      <c r="BE188" s="179"/>
      <c r="BF188" s="179"/>
      <c r="BG188" s="78"/>
      <c r="BH188" s="78"/>
      <c r="BI188" s="232"/>
      <c r="BJ188" s="224"/>
      <c r="BK188" s="217"/>
      <c r="BL188" s="184">
        <f t="shared" ref="BL188:BN188" si="821">SUM(BL189:BL193)</f>
        <v>0</v>
      </c>
      <c r="BM188" s="179">
        <f t="shared" si="821"/>
        <v>0</v>
      </c>
      <c r="BN188" s="179">
        <f t="shared" si="821"/>
        <v>0</v>
      </c>
      <c r="BO188" s="179">
        <f t="shared" ref="BO188" si="822">SUM(BO189:BO193)</f>
        <v>0</v>
      </c>
      <c r="BP188" s="179"/>
      <c r="BQ188" s="78"/>
      <c r="BR188" s="184">
        <f>SUM(BR189:BR193)</f>
        <v>0</v>
      </c>
      <c r="BS188" s="179">
        <f>SUM(BS189:BS193)</f>
        <v>0</v>
      </c>
      <c r="BT188" s="179">
        <f>SUM(BT189:BT193)</f>
        <v>0</v>
      </c>
      <c r="BU188" s="179">
        <f t="shared" ref="BU188" si="823">SUM(BU189:BU193)</f>
        <v>0</v>
      </c>
      <c r="BV188" s="179"/>
      <c r="BW188" s="78"/>
      <c r="BX188" s="184">
        <f>SUM(BX189:BX193)</f>
        <v>0</v>
      </c>
      <c r="BY188" s="179"/>
      <c r="BZ188" s="179">
        <f>SUM(BZ189:BZ193)</f>
        <v>0</v>
      </c>
      <c r="CA188" s="179"/>
      <c r="CB188" s="179">
        <f>SUM(CB189:CB193)</f>
        <v>0</v>
      </c>
      <c r="CC188" s="179"/>
      <c r="CD188" s="179">
        <f t="shared" ref="CD188" si="824">SUM(CD189:CD193)</f>
        <v>0</v>
      </c>
      <c r="CE188" s="179"/>
      <c r="CF188" s="179"/>
    </row>
    <row r="189" spans="1:84" x14ac:dyDescent="0.35">
      <c r="B189" s="201" t="s">
        <v>191</v>
      </c>
      <c r="C189" s="180"/>
      <c r="D189" s="186"/>
      <c r="E189" s="186"/>
      <c r="F189" s="186"/>
      <c r="G189" s="186">
        <f t="shared" ref="G189:G193" si="825">SUM(D189:F189)</f>
        <v>0</v>
      </c>
      <c r="H189" s="180"/>
      <c r="I189" s="207"/>
      <c r="J189" s="243"/>
      <c r="K189" s="244"/>
      <c r="L189" s="245"/>
      <c r="M189" s="246"/>
      <c r="N189" s="247"/>
      <c r="O189" s="247"/>
      <c r="P189" s="248"/>
      <c r="Q189" s="186">
        <f t="shared" ref="Q189:Q193" si="826">SUM(N189:P189)</f>
        <v>0</v>
      </c>
      <c r="R189" s="180"/>
      <c r="S189" s="180"/>
      <c r="T189" s="248"/>
      <c r="U189" s="248"/>
      <c r="V189" s="248"/>
      <c r="W189" s="186">
        <f t="shared" ref="W189:W193" si="827">SUM(T189:V189)</f>
        <v>0</v>
      </c>
      <c r="X189" s="180"/>
      <c r="Y189" s="179"/>
      <c r="Z189" s="248"/>
      <c r="AA189" s="187"/>
      <c r="AB189" s="248"/>
      <c r="AC189" s="187"/>
      <c r="AD189" s="248"/>
      <c r="AE189" s="187"/>
      <c r="AF189" s="186">
        <f t="shared" si="734"/>
        <v>0</v>
      </c>
      <c r="AG189" s="264"/>
      <c r="AH189" s="180"/>
      <c r="AI189" s="180"/>
      <c r="AJ189" s="180"/>
      <c r="AK189" s="179"/>
      <c r="AL189" s="233">
        <f>BI189</f>
        <v>0</v>
      </c>
      <c r="AM189" s="225">
        <f t="shared" ref="AM189:AM193" si="828">BJ189</f>
        <v>0</v>
      </c>
      <c r="AN189" s="234">
        <f t="shared" ref="AN189:AN193" si="829">BK189</f>
        <v>0</v>
      </c>
      <c r="AO189" s="185">
        <f t="shared" ref="AO189:AO193" si="830">BL189</f>
        <v>0</v>
      </c>
      <c r="AP189" s="185">
        <f t="shared" ref="AP189:AP193" si="831">BM189</f>
        <v>0</v>
      </c>
      <c r="AQ189" s="186">
        <f t="shared" ref="AQ189:AQ193" si="832">BN189</f>
        <v>0</v>
      </c>
      <c r="AR189" s="186">
        <f t="shared" ref="AR189:AR193" si="833">SUM(AO189:AQ189)</f>
        <v>0</v>
      </c>
      <c r="AS189" s="180"/>
      <c r="AT189" s="180"/>
      <c r="AU189" s="186">
        <f>D189+Z189+AO189</f>
        <v>0</v>
      </c>
      <c r="AV189" s="187"/>
      <c r="AW189" s="185">
        <f>E189+AB189++AP189</f>
        <v>0</v>
      </c>
      <c r="AX189" s="187"/>
      <c r="AY189" s="186">
        <f>F189+AD189+AQ189</f>
        <v>0</v>
      </c>
      <c r="AZ189" s="187"/>
      <c r="BA189" s="186">
        <f t="shared" ref="BA189:BA193" si="834">SUM(AU189:AY189)</f>
        <v>0</v>
      </c>
      <c r="BB189" s="187"/>
      <c r="BC189" s="180"/>
      <c r="BD189" s="180"/>
      <c r="BE189" s="180"/>
      <c r="BF189" s="180"/>
      <c r="BI189" s="244"/>
      <c r="BJ189" s="245"/>
      <c r="BK189" s="246"/>
      <c r="BL189" s="247"/>
      <c r="BM189" s="247"/>
      <c r="BN189" s="248"/>
      <c r="BO189" s="186">
        <f t="shared" ref="BO189:BO193" si="835">SUM(BL189:BN189)</f>
        <v>0</v>
      </c>
      <c r="BP189" s="180"/>
      <c r="BR189" s="186">
        <f t="shared" ref="BR189:BT193" si="836">D189+N189+BL189</f>
        <v>0</v>
      </c>
      <c r="BS189" s="185">
        <f t="shared" si="836"/>
        <v>0</v>
      </c>
      <c r="BT189" s="186">
        <f t="shared" si="836"/>
        <v>0</v>
      </c>
      <c r="BU189" s="186">
        <f t="shared" ref="BU189:BU193" si="837">SUM(BR189:BT189)</f>
        <v>0</v>
      </c>
      <c r="BV189" s="180"/>
      <c r="BX189" s="186">
        <f>D189+Z189+BL189</f>
        <v>0</v>
      </c>
      <c r="BY189" s="187"/>
      <c r="BZ189" s="186">
        <f>E189+O189+BM189</f>
        <v>0</v>
      </c>
      <c r="CA189" s="187"/>
      <c r="CB189" s="186">
        <f>F189+AD189+BN189</f>
        <v>0</v>
      </c>
      <c r="CC189" s="187"/>
      <c r="CD189" s="186">
        <f>BX189+BZ189+CB189</f>
        <v>0</v>
      </c>
      <c r="CE189" s="187"/>
      <c r="CF189" s="180"/>
    </row>
    <row r="190" spans="1:84" x14ac:dyDescent="0.35">
      <c r="B190" s="201" t="s">
        <v>191</v>
      </c>
      <c r="C190" s="180"/>
      <c r="D190" s="186"/>
      <c r="E190" s="186"/>
      <c r="F190" s="186"/>
      <c r="G190" s="186">
        <f t="shared" si="825"/>
        <v>0</v>
      </c>
      <c r="H190" s="180"/>
      <c r="I190" s="207"/>
      <c r="J190" s="243"/>
      <c r="K190" s="244"/>
      <c r="L190" s="245"/>
      <c r="M190" s="246"/>
      <c r="N190" s="247"/>
      <c r="O190" s="247"/>
      <c r="P190" s="248"/>
      <c r="Q190" s="186">
        <f t="shared" si="826"/>
        <v>0</v>
      </c>
      <c r="R190" s="180"/>
      <c r="S190" s="180"/>
      <c r="T190" s="248"/>
      <c r="U190" s="248"/>
      <c r="V190" s="248"/>
      <c r="W190" s="186">
        <f t="shared" si="827"/>
        <v>0</v>
      </c>
      <c r="X190" s="180"/>
      <c r="Y190" s="179"/>
      <c r="Z190" s="248"/>
      <c r="AA190" s="187"/>
      <c r="AB190" s="248"/>
      <c r="AC190" s="187"/>
      <c r="AD190" s="248"/>
      <c r="AE190" s="187"/>
      <c r="AF190" s="186">
        <f t="shared" si="734"/>
        <v>0</v>
      </c>
      <c r="AG190" s="264"/>
      <c r="AH190" s="180"/>
      <c r="AI190" s="180"/>
      <c r="AJ190" s="180"/>
      <c r="AK190" s="179"/>
      <c r="AL190" s="233">
        <f t="shared" ref="AL190:AL193" si="838">BI190</f>
        <v>0</v>
      </c>
      <c r="AM190" s="225">
        <f t="shared" si="828"/>
        <v>0</v>
      </c>
      <c r="AN190" s="234">
        <f t="shared" si="829"/>
        <v>0</v>
      </c>
      <c r="AO190" s="185">
        <f t="shared" si="830"/>
        <v>0</v>
      </c>
      <c r="AP190" s="185">
        <f t="shared" si="831"/>
        <v>0</v>
      </c>
      <c r="AQ190" s="186">
        <f t="shared" si="832"/>
        <v>0</v>
      </c>
      <c r="AR190" s="186">
        <f t="shared" si="833"/>
        <v>0</v>
      </c>
      <c r="AS190" s="180"/>
      <c r="AT190" s="180"/>
      <c r="AU190" s="186">
        <f>D190+Z190+AO190</f>
        <v>0</v>
      </c>
      <c r="AV190" s="187"/>
      <c r="AW190" s="185">
        <f>E190+AB190++AP190</f>
        <v>0</v>
      </c>
      <c r="AX190" s="187"/>
      <c r="AY190" s="186">
        <f>F190+AD190+AQ190</f>
        <v>0</v>
      </c>
      <c r="AZ190" s="187"/>
      <c r="BA190" s="186">
        <f t="shared" si="834"/>
        <v>0</v>
      </c>
      <c r="BB190" s="187"/>
      <c r="BC190" s="180"/>
      <c r="BD190" s="180"/>
      <c r="BE190" s="180"/>
      <c r="BF190" s="180"/>
      <c r="BI190" s="244"/>
      <c r="BJ190" s="245"/>
      <c r="BK190" s="246"/>
      <c r="BL190" s="247"/>
      <c r="BM190" s="247"/>
      <c r="BN190" s="248"/>
      <c r="BO190" s="186">
        <f t="shared" si="835"/>
        <v>0</v>
      </c>
      <c r="BP190" s="180"/>
      <c r="BR190" s="186">
        <f t="shared" si="836"/>
        <v>0</v>
      </c>
      <c r="BS190" s="185">
        <f t="shared" si="836"/>
        <v>0</v>
      </c>
      <c r="BT190" s="186">
        <f t="shared" si="836"/>
        <v>0</v>
      </c>
      <c r="BU190" s="186">
        <f t="shared" si="837"/>
        <v>0</v>
      </c>
      <c r="BV190" s="180"/>
      <c r="BX190" s="186">
        <f>D190+Z190+BL190</f>
        <v>0</v>
      </c>
      <c r="BY190" s="187"/>
      <c r="BZ190" s="186">
        <f>E190+O190+BM190</f>
        <v>0</v>
      </c>
      <c r="CA190" s="187"/>
      <c r="CB190" s="186">
        <f>F190+AD190+BN190</f>
        <v>0</v>
      </c>
      <c r="CC190" s="187"/>
      <c r="CD190" s="186">
        <f t="shared" ref="CD190:CD193" si="839">BX190+BZ190+CB190</f>
        <v>0</v>
      </c>
      <c r="CE190" s="187"/>
      <c r="CF190" s="180"/>
    </row>
    <row r="191" spans="1:84" x14ac:dyDescent="0.35">
      <c r="B191" s="201" t="s">
        <v>191</v>
      </c>
      <c r="C191" s="180"/>
      <c r="D191" s="186"/>
      <c r="E191" s="186"/>
      <c r="F191" s="186"/>
      <c r="G191" s="186">
        <f t="shared" si="825"/>
        <v>0</v>
      </c>
      <c r="H191" s="180"/>
      <c r="I191" s="207"/>
      <c r="J191" s="243"/>
      <c r="K191" s="244"/>
      <c r="L191" s="245"/>
      <c r="M191" s="246"/>
      <c r="N191" s="247"/>
      <c r="O191" s="247"/>
      <c r="P191" s="248"/>
      <c r="Q191" s="186">
        <f t="shared" si="826"/>
        <v>0</v>
      </c>
      <c r="R191" s="180"/>
      <c r="S191" s="180"/>
      <c r="T191" s="248"/>
      <c r="U191" s="248"/>
      <c r="V191" s="248"/>
      <c r="W191" s="186">
        <f t="shared" si="827"/>
        <v>0</v>
      </c>
      <c r="X191" s="180"/>
      <c r="Y191" s="179"/>
      <c r="Z191" s="248"/>
      <c r="AA191" s="187"/>
      <c r="AB191" s="248"/>
      <c r="AC191" s="187"/>
      <c r="AD191" s="248"/>
      <c r="AE191" s="187"/>
      <c r="AF191" s="186">
        <f t="shared" si="734"/>
        <v>0</v>
      </c>
      <c r="AG191" s="264"/>
      <c r="AH191" s="180"/>
      <c r="AI191" s="180"/>
      <c r="AJ191" s="180"/>
      <c r="AK191" s="179"/>
      <c r="AL191" s="233">
        <f t="shared" si="838"/>
        <v>0</v>
      </c>
      <c r="AM191" s="225">
        <f t="shared" si="828"/>
        <v>0</v>
      </c>
      <c r="AN191" s="234">
        <f t="shared" si="829"/>
        <v>0</v>
      </c>
      <c r="AO191" s="185">
        <f t="shared" si="830"/>
        <v>0</v>
      </c>
      <c r="AP191" s="185">
        <f t="shared" si="831"/>
        <v>0</v>
      </c>
      <c r="AQ191" s="186">
        <f t="shared" si="832"/>
        <v>0</v>
      </c>
      <c r="AR191" s="186">
        <f t="shared" si="833"/>
        <v>0</v>
      </c>
      <c r="AS191" s="180"/>
      <c r="AT191" s="180"/>
      <c r="AU191" s="186">
        <f>D191+Z191+AO191</f>
        <v>0</v>
      </c>
      <c r="AV191" s="187"/>
      <c r="AW191" s="185">
        <f>E191+AB191++AP191</f>
        <v>0</v>
      </c>
      <c r="AX191" s="187"/>
      <c r="AY191" s="186">
        <f>F191+AD191+AQ191</f>
        <v>0</v>
      </c>
      <c r="AZ191" s="187"/>
      <c r="BA191" s="186">
        <f t="shared" si="834"/>
        <v>0</v>
      </c>
      <c r="BB191" s="187"/>
      <c r="BC191" s="180"/>
      <c r="BD191" s="180"/>
      <c r="BE191" s="180"/>
      <c r="BF191" s="180"/>
      <c r="BI191" s="244"/>
      <c r="BJ191" s="245"/>
      <c r="BK191" s="246"/>
      <c r="BL191" s="247"/>
      <c r="BM191" s="247"/>
      <c r="BN191" s="248"/>
      <c r="BO191" s="186">
        <f t="shared" si="835"/>
        <v>0</v>
      </c>
      <c r="BP191" s="180"/>
      <c r="BR191" s="186">
        <f t="shared" si="836"/>
        <v>0</v>
      </c>
      <c r="BS191" s="185">
        <f t="shared" si="836"/>
        <v>0</v>
      </c>
      <c r="BT191" s="186">
        <f t="shared" si="836"/>
        <v>0</v>
      </c>
      <c r="BU191" s="186">
        <f t="shared" si="837"/>
        <v>0</v>
      </c>
      <c r="BV191" s="180"/>
      <c r="BX191" s="186">
        <f>D191+Z191+BL191</f>
        <v>0</v>
      </c>
      <c r="BY191" s="187"/>
      <c r="BZ191" s="186">
        <f>E191+O191+BM191</f>
        <v>0</v>
      </c>
      <c r="CA191" s="187"/>
      <c r="CB191" s="186">
        <f>F191+AD191+BN191</f>
        <v>0</v>
      </c>
      <c r="CC191" s="187"/>
      <c r="CD191" s="186">
        <f t="shared" si="839"/>
        <v>0</v>
      </c>
      <c r="CE191" s="187"/>
      <c r="CF191" s="180"/>
    </row>
    <row r="192" spans="1:84" x14ac:dyDescent="0.35">
      <c r="B192" s="201" t="s">
        <v>191</v>
      </c>
      <c r="C192" s="180"/>
      <c r="D192" s="186"/>
      <c r="E192" s="186"/>
      <c r="F192" s="186"/>
      <c r="G192" s="186">
        <f t="shared" si="825"/>
        <v>0</v>
      </c>
      <c r="H192" s="180"/>
      <c r="I192" s="207"/>
      <c r="J192" s="243"/>
      <c r="K192" s="244"/>
      <c r="L192" s="245"/>
      <c r="M192" s="246"/>
      <c r="N192" s="247"/>
      <c r="O192" s="247"/>
      <c r="P192" s="248"/>
      <c r="Q192" s="186">
        <f t="shared" si="826"/>
        <v>0</v>
      </c>
      <c r="R192" s="180"/>
      <c r="S192" s="180"/>
      <c r="T192" s="248"/>
      <c r="U192" s="248"/>
      <c r="V192" s="248"/>
      <c r="W192" s="186">
        <f t="shared" si="827"/>
        <v>0</v>
      </c>
      <c r="X192" s="180"/>
      <c r="Y192" s="179"/>
      <c r="Z192" s="248"/>
      <c r="AA192" s="187"/>
      <c r="AB192" s="248"/>
      <c r="AC192" s="187"/>
      <c r="AD192" s="248"/>
      <c r="AE192" s="187"/>
      <c r="AF192" s="186">
        <f t="shared" si="734"/>
        <v>0</v>
      </c>
      <c r="AG192" s="264"/>
      <c r="AH192" s="180"/>
      <c r="AI192" s="180"/>
      <c r="AJ192" s="180"/>
      <c r="AK192" s="179"/>
      <c r="AL192" s="233">
        <f t="shared" si="838"/>
        <v>0</v>
      </c>
      <c r="AM192" s="225">
        <f t="shared" si="828"/>
        <v>0</v>
      </c>
      <c r="AN192" s="234">
        <f t="shared" si="829"/>
        <v>0</v>
      </c>
      <c r="AO192" s="185">
        <f t="shared" si="830"/>
        <v>0</v>
      </c>
      <c r="AP192" s="185">
        <f t="shared" si="831"/>
        <v>0</v>
      </c>
      <c r="AQ192" s="186">
        <f t="shared" si="832"/>
        <v>0</v>
      </c>
      <c r="AR192" s="186">
        <f t="shared" si="833"/>
        <v>0</v>
      </c>
      <c r="AS192" s="180"/>
      <c r="AT192" s="180"/>
      <c r="AU192" s="186">
        <f>D192+Z192+AO192</f>
        <v>0</v>
      </c>
      <c r="AV192" s="187"/>
      <c r="AW192" s="185">
        <f>E192+AB192++AP192</f>
        <v>0</v>
      </c>
      <c r="AX192" s="187"/>
      <c r="AY192" s="186">
        <f>F192+AD192+AQ192</f>
        <v>0</v>
      </c>
      <c r="AZ192" s="187"/>
      <c r="BA192" s="186">
        <f t="shared" si="834"/>
        <v>0</v>
      </c>
      <c r="BB192" s="187"/>
      <c r="BC192" s="180"/>
      <c r="BD192" s="180"/>
      <c r="BE192" s="180"/>
      <c r="BF192" s="180"/>
      <c r="BI192" s="244"/>
      <c r="BJ192" s="245"/>
      <c r="BK192" s="246"/>
      <c r="BL192" s="247"/>
      <c r="BM192" s="247"/>
      <c r="BN192" s="248"/>
      <c r="BO192" s="186">
        <f t="shared" si="835"/>
        <v>0</v>
      </c>
      <c r="BP192" s="180"/>
      <c r="BR192" s="186">
        <f t="shared" si="836"/>
        <v>0</v>
      </c>
      <c r="BS192" s="185">
        <f t="shared" si="836"/>
        <v>0</v>
      </c>
      <c r="BT192" s="186">
        <f t="shared" si="836"/>
        <v>0</v>
      </c>
      <c r="BU192" s="186">
        <f t="shared" si="837"/>
        <v>0</v>
      </c>
      <c r="BV192" s="180"/>
      <c r="BX192" s="186">
        <f>D192+Z192+BL192</f>
        <v>0</v>
      </c>
      <c r="BY192" s="187"/>
      <c r="BZ192" s="186">
        <f>E192+O192+BM192</f>
        <v>0</v>
      </c>
      <c r="CA192" s="187"/>
      <c r="CB192" s="186">
        <f>F192+AD192+BN192</f>
        <v>0</v>
      </c>
      <c r="CC192" s="187"/>
      <c r="CD192" s="186">
        <f t="shared" si="839"/>
        <v>0</v>
      </c>
      <c r="CE192" s="187"/>
      <c r="CF192" s="180"/>
    </row>
    <row r="193" spans="1:84" x14ac:dyDescent="0.35">
      <c r="B193" s="201" t="s">
        <v>191</v>
      </c>
      <c r="C193" s="180"/>
      <c r="D193" s="186"/>
      <c r="E193" s="186"/>
      <c r="F193" s="186"/>
      <c r="G193" s="186">
        <f t="shared" si="825"/>
        <v>0</v>
      </c>
      <c r="H193" s="180"/>
      <c r="I193" s="207"/>
      <c r="J193" s="243"/>
      <c r="K193" s="244"/>
      <c r="L193" s="245"/>
      <c r="M193" s="246"/>
      <c r="N193" s="247"/>
      <c r="O193" s="247"/>
      <c r="P193" s="248"/>
      <c r="Q193" s="186">
        <f t="shared" si="826"/>
        <v>0</v>
      </c>
      <c r="R193" s="180"/>
      <c r="S193" s="180"/>
      <c r="T193" s="248"/>
      <c r="U193" s="248"/>
      <c r="V193" s="248"/>
      <c r="W193" s="186">
        <f t="shared" si="827"/>
        <v>0</v>
      </c>
      <c r="X193" s="180"/>
      <c r="Y193" s="179"/>
      <c r="Z193" s="248"/>
      <c r="AA193" s="187"/>
      <c r="AB193" s="248"/>
      <c r="AC193" s="187"/>
      <c r="AD193" s="248"/>
      <c r="AE193" s="187"/>
      <c r="AF193" s="186">
        <f t="shared" si="734"/>
        <v>0</v>
      </c>
      <c r="AG193" s="264"/>
      <c r="AH193" s="180"/>
      <c r="AI193" s="180"/>
      <c r="AJ193" s="180"/>
      <c r="AK193" s="179"/>
      <c r="AL193" s="233">
        <f t="shared" si="838"/>
        <v>0</v>
      </c>
      <c r="AM193" s="225">
        <f t="shared" si="828"/>
        <v>0</v>
      </c>
      <c r="AN193" s="234">
        <f t="shared" si="829"/>
        <v>0</v>
      </c>
      <c r="AO193" s="185">
        <f t="shared" si="830"/>
        <v>0</v>
      </c>
      <c r="AP193" s="185">
        <f t="shared" si="831"/>
        <v>0</v>
      </c>
      <c r="AQ193" s="186">
        <f t="shared" si="832"/>
        <v>0</v>
      </c>
      <c r="AR193" s="186">
        <f t="shared" si="833"/>
        <v>0</v>
      </c>
      <c r="AS193" s="180"/>
      <c r="AT193" s="180"/>
      <c r="AU193" s="186">
        <f>D193+Z193+AO193</f>
        <v>0</v>
      </c>
      <c r="AV193" s="187"/>
      <c r="AW193" s="185">
        <f>E193+AB193++AP193</f>
        <v>0</v>
      </c>
      <c r="AX193" s="187"/>
      <c r="AY193" s="186">
        <f>F193+AD193+AQ193</f>
        <v>0</v>
      </c>
      <c r="AZ193" s="187"/>
      <c r="BA193" s="186">
        <f t="shared" si="834"/>
        <v>0</v>
      </c>
      <c r="BB193" s="187"/>
      <c r="BC193" s="180"/>
      <c r="BD193" s="180"/>
      <c r="BE193" s="180"/>
      <c r="BF193" s="180"/>
      <c r="BI193" s="244"/>
      <c r="BJ193" s="245"/>
      <c r="BK193" s="246"/>
      <c r="BL193" s="247"/>
      <c r="BM193" s="247"/>
      <c r="BN193" s="248"/>
      <c r="BO193" s="186">
        <f t="shared" si="835"/>
        <v>0</v>
      </c>
      <c r="BP193" s="180"/>
      <c r="BR193" s="186">
        <f t="shared" si="836"/>
        <v>0</v>
      </c>
      <c r="BS193" s="185">
        <f t="shared" si="836"/>
        <v>0</v>
      </c>
      <c r="BT193" s="186">
        <f t="shared" si="836"/>
        <v>0</v>
      </c>
      <c r="BU193" s="186">
        <f t="shared" si="837"/>
        <v>0</v>
      </c>
      <c r="BV193" s="180"/>
      <c r="BX193" s="186">
        <f>D193+Z193+BL193</f>
        <v>0</v>
      </c>
      <c r="BY193" s="187"/>
      <c r="BZ193" s="186">
        <f>E193+O193+BM193</f>
        <v>0</v>
      </c>
      <c r="CA193" s="187"/>
      <c r="CB193" s="186">
        <f>F193+AD193+BN193</f>
        <v>0</v>
      </c>
      <c r="CC193" s="187"/>
      <c r="CD193" s="186">
        <f t="shared" si="839"/>
        <v>0</v>
      </c>
      <c r="CE193" s="187"/>
      <c r="CF193" s="180"/>
    </row>
    <row r="194" spans="1:84" s="79" customFormat="1" x14ac:dyDescent="0.35">
      <c r="A194" s="190">
        <v>6.5</v>
      </c>
      <c r="B194" s="200" t="s">
        <v>169</v>
      </c>
      <c r="C194" s="179"/>
      <c r="D194" s="184">
        <v>0</v>
      </c>
      <c r="E194" s="179">
        <v>0</v>
      </c>
      <c r="F194" s="179">
        <v>0</v>
      </c>
      <c r="G194" s="179">
        <f t="shared" ref="G194" si="840">SUM(G195:G199)</f>
        <v>0</v>
      </c>
      <c r="H194" s="179"/>
      <c r="I194" s="206"/>
      <c r="J194" s="199"/>
      <c r="K194" s="232"/>
      <c r="L194" s="224"/>
      <c r="M194" s="217"/>
      <c r="N194" s="179">
        <f t="shared" ref="N194:P194" si="841">SUM(N195:N199)</f>
        <v>0</v>
      </c>
      <c r="O194" s="179">
        <f t="shared" si="841"/>
        <v>0</v>
      </c>
      <c r="P194" s="179">
        <f t="shared" si="841"/>
        <v>0</v>
      </c>
      <c r="Q194" s="179">
        <f t="shared" ref="Q194:W194" si="842">SUM(Q195:Q199)</f>
        <v>0</v>
      </c>
      <c r="R194" s="179"/>
      <c r="S194" s="179"/>
      <c r="T194" s="184">
        <f t="shared" ref="T194:V194" si="843">SUM(T195:T199)</f>
        <v>0</v>
      </c>
      <c r="U194" s="179">
        <f t="shared" si="843"/>
        <v>0</v>
      </c>
      <c r="V194" s="179">
        <f t="shared" si="843"/>
        <v>0</v>
      </c>
      <c r="W194" s="179">
        <f t="shared" si="842"/>
        <v>0</v>
      </c>
      <c r="X194" s="179"/>
      <c r="Y194" s="179"/>
      <c r="Z194" s="184">
        <f t="shared" ref="Z194" si="844">SUM(Z195:Z199)</f>
        <v>0</v>
      </c>
      <c r="AA194" s="179"/>
      <c r="AB194" s="179">
        <f t="shared" ref="AB194" si="845">SUM(AB195:AB199)</f>
        <v>0</v>
      </c>
      <c r="AC194" s="179"/>
      <c r="AD194" s="179">
        <f t="shared" ref="AD194" si="846">SUM(AD195:AD199)</f>
        <v>0</v>
      </c>
      <c r="AE194" s="179"/>
      <c r="AF194" s="179">
        <f t="shared" si="734"/>
        <v>0</v>
      </c>
      <c r="AG194" s="206"/>
      <c r="AH194" s="179"/>
      <c r="AI194" s="179"/>
      <c r="AJ194" s="179"/>
      <c r="AK194" s="179"/>
      <c r="AL194" s="232"/>
      <c r="AM194" s="224"/>
      <c r="AN194" s="217"/>
      <c r="AO194" s="179">
        <f t="shared" ref="AO194:AQ194" si="847">SUM(AO195:AO199)</f>
        <v>0</v>
      </c>
      <c r="AP194" s="179">
        <f t="shared" si="847"/>
        <v>0</v>
      </c>
      <c r="AQ194" s="179">
        <f t="shared" si="847"/>
        <v>0</v>
      </c>
      <c r="AR194" s="179">
        <f t="shared" ref="AR194" si="848">SUM(AR195:AR199)</f>
        <v>0</v>
      </c>
      <c r="AS194" s="179"/>
      <c r="AT194" s="179"/>
      <c r="AU194" s="179">
        <f>SUM(AU195:AU199)</f>
        <v>0</v>
      </c>
      <c r="AV194" s="179"/>
      <c r="AW194" s="179">
        <f>SUM(AW195:AW199)</f>
        <v>0</v>
      </c>
      <c r="AX194" s="179"/>
      <c r="AY194" s="179">
        <f>SUM(AY195:AY199)</f>
        <v>0</v>
      </c>
      <c r="AZ194" s="179"/>
      <c r="BA194" s="179">
        <f t="shared" ref="BA194" si="849">SUM(BA195:BA199)</f>
        <v>0</v>
      </c>
      <c r="BB194" s="179"/>
      <c r="BC194" s="179"/>
      <c r="BD194" s="179"/>
      <c r="BE194" s="179"/>
      <c r="BF194" s="179"/>
      <c r="BG194" s="78"/>
      <c r="BH194" s="78"/>
      <c r="BI194" s="232"/>
      <c r="BJ194" s="224"/>
      <c r="BK194" s="217"/>
      <c r="BL194" s="179">
        <f t="shared" ref="BL194:BO194" si="850">SUM(BL195:BL199)</f>
        <v>0</v>
      </c>
      <c r="BM194" s="179">
        <f t="shared" si="850"/>
        <v>0</v>
      </c>
      <c r="BN194" s="179">
        <f t="shared" si="850"/>
        <v>0</v>
      </c>
      <c r="BO194" s="179">
        <f t="shared" si="850"/>
        <v>0</v>
      </c>
      <c r="BP194" s="179"/>
      <c r="BQ194" s="78"/>
      <c r="BR194" s="179">
        <f>SUM(BR195:BR199)</f>
        <v>0</v>
      </c>
      <c r="BS194" s="179">
        <f>SUM(BS195:BS199)</f>
        <v>0</v>
      </c>
      <c r="BT194" s="179">
        <f>SUM(BT195:BT199)</f>
        <v>0</v>
      </c>
      <c r="BU194" s="179">
        <f t="shared" ref="BU194" si="851">SUM(BU195:BU199)</f>
        <v>0</v>
      </c>
      <c r="BV194" s="179"/>
      <c r="BW194" s="78"/>
      <c r="BX194" s="184">
        <f>SUM(BX195:BX199)</f>
        <v>0</v>
      </c>
      <c r="BY194" s="179"/>
      <c r="BZ194" s="179">
        <f>SUM(BZ195:BZ199)</f>
        <v>0</v>
      </c>
      <c r="CA194" s="179"/>
      <c r="CB194" s="179">
        <f>SUM(CB195:CB199)</f>
        <v>0</v>
      </c>
      <c r="CC194" s="179"/>
      <c r="CD194" s="179">
        <f t="shared" ref="CD194" si="852">SUM(CD195:CD199)</f>
        <v>0</v>
      </c>
      <c r="CE194" s="179"/>
      <c r="CF194" s="179"/>
    </row>
    <row r="195" spans="1:84" x14ac:dyDescent="0.35">
      <c r="B195" s="201" t="s">
        <v>191</v>
      </c>
      <c r="C195" s="180"/>
      <c r="D195" s="186"/>
      <c r="E195" s="186"/>
      <c r="F195" s="186"/>
      <c r="G195" s="186">
        <f t="shared" ref="G195:G199" si="853">SUM(D195:F195)</f>
        <v>0</v>
      </c>
      <c r="H195" s="180"/>
      <c r="I195" s="207"/>
      <c r="J195" s="243"/>
      <c r="K195" s="244"/>
      <c r="L195" s="245"/>
      <c r="M195" s="246"/>
      <c r="N195" s="247"/>
      <c r="O195" s="247"/>
      <c r="P195" s="248"/>
      <c r="Q195" s="186">
        <f t="shared" ref="Q195:Q199" si="854">SUM(N195:P195)</f>
        <v>0</v>
      </c>
      <c r="R195" s="180"/>
      <c r="S195" s="180"/>
      <c r="T195" s="248"/>
      <c r="U195" s="248"/>
      <c r="V195" s="248"/>
      <c r="W195" s="186">
        <f t="shared" ref="W195:W199" si="855">SUM(T195:V195)</f>
        <v>0</v>
      </c>
      <c r="X195" s="180"/>
      <c r="Y195" s="179"/>
      <c r="Z195" s="248"/>
      <c r="AA195" s="187"/>
      <c r="AB195" s="248"/>
      <c r="AC195" s="187"/>
      <c r="AD195" s="248"/>
      <c r="AE195" s="187"/>
      <c r="AF195" s="186">
        <f t="shared" si="734"/>
        <v>0</v>
      </c>
      <c r="AG195" s="264"/>
      <c r="AH195" s="180"/>
      <c r="AI195" s="180"/>
      <c r="AJ195" s="180"/>
      <c r="AK195" s="179"/>
      <c r="AL195" s="233">
        <f>BI195</f>
        <v>0</v>
      </c>
      <c r="AM195" s="225">
        <f t="shared" ref="AM195:AM199" si="856">BJ195</f>
        <v>0</v>
      </c>
      <c r="AN195" s="234">
        <f t="shared" ref="AN195:AN199" si="857">BK195</f>
        <v>0</v>
      </c>
      <c r="AO195" s="185">
        <f t="shared" ref="AO195:AO199" si="858">BL195</f>
        <v>0</v>
      </c>
      <c r="AP195" s="185">
        <f t="shared" ref="AP195:AP199" si="859">BM195</f>
        <v>0</v>
      </c>
      <c r="AQ195" s="186">
        <f t="shared" ref="AQ195:AQ199" si="860">BN195</f>
        <v>0</v>
      </c>
      <c r="AR195" s="186">
        <f t="shared" ref="AR195:AR199" si="861">SUM(AO195:AQ195)</f>
        <v>0</v>
      </c>
      <c r="AS195" s="180"/>
      <c r="AT195" s="180"/>
      <c r="AU195" s="186">
        <f>D195+Z195+AO195</f>
        <v>0</v>
      </c>
      <c r="AV195" s="187"/>
      <c r="AW195" s="185">
        <f>E195+AB195++AP195</f>
        <v>0</v>
      </c>
      <c r="AX195" s="187"/>
      <c r="AY195" s="186">
        <f>F195+AD195+AQ195</f>
        <v>0</v>
      </c>
      <c r="AZ195" s="187"/>
      <c r="BA195" s="186">
        <f t="shared" ref="BA195:BA199" si="862">SUM(AU195:AY195)</f>
        <v>0</v>
      </c>
      <c r="BB195" s="187"/>
      <c r="BC195" s="180"/>
      <c r="BD195" s="180"/>
      <c r="BE195" s="180"/>
      <c r="BF195" s="180"/>
      <c r="BI195" s="244"/>
      <c r="BJ195" s="245"/>
      <c r="BK195" s="246"/>
      <c r="BL195" s="247"/>
      <c r="BM195" s="247"/>
      <c r="BN195" s="248"/>
      <c r="BO195" s="186">
        <f t="shared" ref="BO195:BO199" si="863">SUM(BL195:BN195)</f>
        <v>0</v>
      </c>
      <c r="BP195" s="180"/>
      <c r="BR195" s="186">
        <f t="shared" ref="BR195:BT199" si="864">D195+N195+BL195</f>
        <v>0</v>
      </c>
      <c r="BS195" s="185">
        <f t="shared" si="864"/>
        <v>0</v>
      </c>
      <c r="BT195" s="186">
        <f t="shared" si="864"/>
        <v>0</v>
      </c>
      <c r="BU195" s="186">
        <f t="shared" ref="BU195:BU199" si="865">SUM(BR195:BT195)</f>
        <v>0</v>
      </c>
      <c r="BV195" s="180"/>
      <c r="BX195" s="186">
        <f>D195+Z195+BL195</f>
        <v>0</v>
      </c>
      <c r="BY195" s="187"/>
      <c r="BZ195" s="186">
        <f>E195+O195+BM195</f>
        <v>0</v>
      </c>
      <c r="CA195" s="187"/>
      <c r="CB195" s="186">
        <f>F195+AD195+BN195</f>
        <v>0</v>
      </c>
      <c r="CC195" s="187"/>
      <c r="CD195" s="186">
        <f>BX195+BZ195+CB195</f>
        <v>0</v>
      </c>
      <c r="CE195" s="187"/>
      <c r="CF195" s="180"/>
    </row>
    <row r="196" spans="1:84" x14ac:dyDescent="0.35">
      <c r="B196" s="201" t="s">
        <v>191</v>
      </c>
      <c r="C196" s="180"/>
      <c r="D196" s="186"/>
      <c r="E196" s="186"/>
      <c r="F196" s="186"/>
      <c r="G196" s="186">
        <f t="shared" si="853"/>
        <v>0</v>
      </c>
      <c r="H196" s="180"/>
      <c r="I196" s="207"/>
      <c r="J196" s="243"/>
      <c r="K196" s="244"/>
      <c r="L196" s="245"/>
      <c r="M196" s="246"/>
      <c r="N196" s="247"/>
      <c r="O196" s="247"/>
      <c r="P196" s="248"/>
      <c r="Q196" s="186">
        <f t="shared" si="854"/>
        <v>0</v>
      </c>
      <c r="R196" s="180"/>
      <c r="S196" s="180"/>
      <c r="T196" s="248"/>
      <c r="U196" s="248"/>
      <c r="V196" s="248"/>
      <c r="W196" s="186">
        <f t="shared" si="855"/>
        <v>0</v>
      </c>
      <c r="X196" s="180"/>
      <c r="Y196" s="179"/>
      <c r="Z196" s="248"/>
      <c r="AA196" s="187"/>
      <c r="AB196" s="248"/>
      <c r="AC196" s="187"/>
      <c r="AD196" s="248"/>
      <c r="AE196" s="187"/>
      <c r="AF196" s="186">
        <f t="shared" si="734"/>
        <v>0</v>
      </c>
      <c r="AG196" s="264"/>
      <c r="AH196" s="180"/>
      <c r="AI196" s="180"/>
      <c r="AJ196" s="180"/>
      <c r="AK196" s="179"/>
      <c r="AL196" s="233">
        <f t="shared" ref="AL196:AL199" si="866">BI196</f>
        <v>0</v>
      </c>
      <c r="AM196" s="225">
        <f t="shared" si="856"/>
        <v>0</v>
      </c>
      <c r="AN196" s="234">
        <f t="shared" si="857"/>
        <v>0</v>
      </c>
      <c r="AO196" s="185">
        <f t="shared" si="858"/>
        <v>0</v>
      </c>
      <c r="AP196" s="185">
        <f t="shared" si="859"/>
        <v>0</v>
      </c>
      <c r="AQ196" s="186">
        <f t="shared" si="860"/>
        <v>0</v>
      </c>
      <c r="AR196" s="186">
        <f t="shared" si="861"/>
        <v>0</v>
      </c>
      <c r="AS196" s="180"/>
      <c r="AT196" s="180"/>
      <c r="AU196" s="186">
        <f>D196+Z196+AO196</f>
        <v>0</v>
      </c>
      <c r="AV196" s="187"/>
      <c r="AW196" s="185">
        <f>E196+AB196++AP196</f>
        <v>0</v>
      </c>
      <c r="AX196" s="187"/>
      <c r="AY196" s="186">
        <f>F196+AD196+AQ196</f>
        <v>0</v>
      </c>
      <c r="AZ196" s="187"/>
      <c r="BA196" s="186">
        <f t="shared" si="862"/>
        <v>0</v>
      </c>
      <c r="BB196" s="187"/>
      <c r="BC196" s="180"/>
      <c r="BD196" s="180"/>
      <c r="BE196" s="180"/>
      <c r="BF196" s="180"/>
      <c r="BI196" s="244"/>
      <c r="BJ196" s="245"/>
      <c r="BK196" s="246"/>
      <c r="BL196" s="247"/>
      <c r="BM196" s="247"/>
      <c r="BN196" s="248"/>
      <c r="BO196" s="186">
        <f t="shared" si="863"/>
        <v>0</v>
      </c>
      <c r="BP196" s="180"/>
      <c r="BR196" s="186">
        <f t="shared" si="864"/>
        <v>0</v>
      </c>
      <c r="BS196" s="185">
        <f t="shared" si="864"/>
        <v>0</v>
      </c>
      <c r="BT196" s="186">
        <f t="shared" si="864"/>
        <v>0</v>
      </c>
      <c r="BU196" s="186">
        <f t="shared" si="865"/>
        <v>0</v>
      </c>
      <c r="BV196" s="180"/>
      <c r="BX196" s="186">
        <f>D196+Z196+BL196</f>
        <v>0</v>
      </c>
      <c r="BY196" s="187"/>
      <c r="BZ196" s="186">
        <f>E196+O196+BM196</f>
        <v>0</v>
      </c>
      <c r="CA196" s="187"/>
      <c r="CB196" s="186">
        <f>F196+AD196+BN196</f>
        <v>0</v>
      </c>
      <c r="CC196" s="187"/>
      <c r="CD196" s="186">
        <f t="shared" ref="CD196:CD199" si="867">BX196+BZ196+CB196</f>
        <v>0</v>
      </c>
      <c r="CE196" s="187"/>
      <c r="CF196" s="180"/>
    </row>
    <row r="197" spans="1:84" x14ac:dyDescent="0.35">
      <c r="B197" s="201" t="s">
        <v>191</v>
      </c>
      <c r="C197" s="180"/>
      <c r="D197" s="186"/>
      <c r="E197" s="186"/>
      <c r="F197" s="186"/>
      <c r="G197" s="186">
        <f t="shared" si="853"/>
        <v>0</v>
      </c>
      <c r="H197" s="180"/>
      <c r="I197" s="207"/>
      <c r="J197" s="243"/>
      <c r="K197" s="244"/>
      <c r="L197" s="245"/>
      <c r="M197" s="246"/>
      <c r="N197" s="247"/>
      <c r="O197" s="247"/>
      <c r="P197" s="248"/>
      <c r="Q197" s="186">
        <f t="shared" si="854"/>
        <v>0</v>
      </c>
      <c r="R197" s="180"/>
      <c r="S197" s="180"/>
      <c r="T197" s="248"/>
      <c r="U197" s="248"/>
      <c r="V197" s="248"/>
      <c r="W197" s="186">
        <f t="shared" si="855"/>
        <v>0</v>
      </c>
      <c r="X197" s="180"/>
      <c r="Y197" s="179"/>
      <c r="Z197" s="248"/>
      <c r="AA197" s="187"/>
      <c r="AB197" s="248"/>
      <c r="AC197" s="187"/>
      <c r="AD197" s="248"/>
      <c r="AE197" s="187"/>
      <c r="AF197" s="186">
        <f t="shared" si="734"/>
        <v>0</v>
      </c>
      <c r="AG197" s="264"/>
      <c r="AH197" s="180"/>
      <c r="AI197" s="180"/>
      <c r="AJ197" s="180"/>
      <c r="AK197" s="179"/>
      <c r="AL197" s="233">
        <f t="shared" si="866"/>
        <v>0</v>
      </c>
      <c r="AM197" s="225">
        <f t="shared" si="856"/>
        <v>0</v>
      </c>
      <c r="AN197" s="234">
        <f t="shared" si="857"/>
        <v>0</v>
      </c>
      <c r="AO197" s="185">
        <f t="shared" si="858"/>
        <v>0</v>
      </c>
      <c r="AP197" s="185">
        <f t="shared" si="859"/>
        <v>0</v>
      </c>
      <c r="AQ197" s="186">
        <f t="shared" si="860"/>
        <v>0</v>
      </c>
      <c r="AR197" s="186">
        <f t="shared" si="861"/>
        <v>0</v>
      </c>
      <c r="AS197" s="180"/>
      <c r="AT197" s="180"/>
      <c r="AU197" s="186">
        <f>D197+Z197+AO197</f>
        <v>0</v>
      </c>
      <c r="AV197" s="187"/>
      <c r="AW197" s="185">
        <f>E197+AB197++AP197</f>
        <v>0</v>
      </c>
      <c r="AX197" s="187"/>
      <c r="AY197" s="186">
        <f>F197+AD197+AQ197</f>
        <v>0</v>
      </c>
      <c r="AZ197" s="187"/>
      <c r="BA197" s="186">
        <f t="shared" si="862"/>
        <v>0</v>
      </c>
      <c r="BB197" s="187"/>
      <c r="BC197" s="180"/>
      <c r="BD197" s="180"/>
      <c r="BE197" s="180"/>
      <c r="BF197" s="180"/>
      <c r="BI197" s="244"/>
      <c r="BJ197" s="245"/>
      <c r="BK197" s="246"/>
      <c r="BL197" s="247"/>
      <c r="BM197" s="247"/>
      <c r="BN197" s="248"/>
      <c r="BO197" s="186">
        <f t="shared" si="863"/>
        <v>0</v>
      </c>
      <c r="BP197" s="180"/>
      <c r="BR197" s="186">
        <f t="shared" si="864"/>
        <v>0</v>
      </c>
      <c r="BS197" s="185">
        <f t="shared" si="864"/>
        <v>0</v>
      </c>
      <c r="BT197" s="186">
        <f t="shared" si="864"/>
        <v>0</v>
      </c>
      <c r="BU197" s="186">
        <f t="shared" si="865"/>
        <v>0</v>
      </c>
      <c r="BV197" s="180"/>
      <c r="BX197" s="186">
        <f>D197+Z197+BL197</f>
        <v>0</v>
      </c>
      <c r="BY197" s="187"/>
      <c r="BZ197" s="186">
        <f>E197+O197+BM197</f>
        <v>0</v>
      </c>
      <c r="CA197" s="187"/>
      <c r="CB197" s="186">
        <f>F197+AD197+BN197</f>
        <v>0</v>
      </c>
      <c r="CC197" s="187"/>
      <c r="CD197" s="186">
        <f t="shared" si="867"/>
        <v>0</v>
      </c>
      <c r="CE197" s="187"/>
      <c r="CF197" s="180"/>
    </row>
    <row r="198" spans="1:84" x14ac:dyDescent="0.35">
      <c r="B198" s="201" t="s">
        <v>191</v>
      </c>
      <c r="C198" s="180"/>
      <c r="D198" s="186"/>
      <c r="E198" s="186"/>
      <c r="F198" s="186"/>
      <c r="G198" s="186">
        <f t="shared" si="853"/>
        <v>0</v>
      </c>
      <c r="H198" s="180"/>
      <c r="I198" s="207"/>
      <c r="J198" s="243"/>
      <c r="K198" s="244"/>
      <c r="L198" s="245"/>
      <c r="M198" s="246"/>
      <c r="N198" s="247"/>
      <c r="O198" s="247"/>
      <c r="P198" s="248"/>
      <c r="Q198" s="186">
        <f t="shared" si="854"/>
        <v>0</v>
      </c>
      <c r="R198" s="180"/>
      <c r="S198" s="180"/>
      <c r="T198" s="248"/>
      <c r="U198" s="248"/>
      <c r="V198" s="248"/>
      <c r="W198" s="186">
        <f t="shared" si="855"/>
        <v>0</v>
      </c>
      <c r="X198" s="180"/>
      <c r="Y198" s="179"/>
      <c r="Z198" s="248"/>
      <c r="AA198" s="187"/>
      <c r="AB198" s="248"/>
      <c r="AC198" s="187"/>
      <c r="AD198" s="248"/>
      <c r="AE198" s="187"/>
      <c r="AF198" s="186">
        <f t="shared" si="734"/>
        <v>0</v>
      </c>
      <c r="AG198" s="264"/>
      <c r="AH198" s="180"/>
      <c r="AI198" s="180"/>
      <c r="AJ198" s="180"/>
      <c r="AK198" s="179"/>
      <c r="AL198" s="233">
        <f t="shared" si="866"/>
        <v>0</v>
      </c>
      <c r="AM198" s="225">
        <f t="shared" si="856"/>
        <v>0</v>
      </c>
      <c r="AN198" s="234">
        <f t="shared" si="857"/>
        <v>0</v>
      </c>
      <c r="AO198" s="185">
        <f t="shared" si="858"/>
        <v>0</v>
      </c>
      <c r="AP198" s="185">
        <f t="shared" si="859"/>
        <v>0</v>
      </c>
      <c r="AQ198" s="186">
        <f t="shared" si="860"/>
        <v>0</v>
      </c>
      <c r="AR198" s="186">
        <f t="shared" si="861"/>
        <v>0</v>
      </c>
      <c r="AS198" s="180"/>
      <c r="AT198" s="180"/>
      <c r="AU198" s="186">
        <f>D198+Z198+AO198</f>
        <v>0</v>
      </c>
      <c r="AV198" s="187"/>
      <c r="AW198" s="185">
        <f>E198+AB198++AP198</f>
        <v>0</v>
      </c>
      <c r="AX198" s="187"/>
      <c r="AY198" s="186">
        <f>F198+AD198+AQ198</f>
        <v>0</v>
      </c>
      <c r="AZ198" s="187"/>
      <c r="BA198" s="186">
        <f t="shared" si="862"/>
        <v>0</v>
      </c>
      <c r="BB198" s="187"/>
      <c r="BC198" s="180"/>
      <c r="BD198" s="180"/>
      <c r="BE198" s="180"/>
      <c r="BF198" s="180"/>
      <c r="BI198" s="244"/>
      <c r="BJ198" s="245"/>
      <c r="BK198" s="246"/>
      <c r="BL198" s="247"/>
      <c r="BM198" s="247"/>
      <c r="BN198" s="248"/>
      <c r="BO198" s="186">
        <f t="shared" si="863"/>
        <v>0</v>
      </c>
      <c r="BP198" s="180"/>
      <c r="BR198" s="186">
        <f t="shared" si="864"/>
        <v>0</v>
      </c>
      <c r="BS198" s="185">
        <f t="shared" si="864"/>
        <v>0</v>
      </c>
      <c r="BT198" s="186">
        <f t="shared" si="864"/>
        <v>0</v>
      </c>
      <c r="BU198" s="186">
        <f t="shared" si="865"/>
        <v>0</v>
      </c>
      <c r="BV198" s="180"/>
      <c r="BX198" s="186">
        <f>D198+Z198+BL198</f>
        <v>0</v>
      </c>
      <c r="BY198" s="187"/>
      <c r="BZ198" s="186">
        <f>E198+O198+BM198</f>
        <v>0</v>
      </c>
      <c r="CA198" s="187"/>
      <c r="CB198" s="186">
        <f>F198+AD198+BN198</f>
        <v>0</v>
      </c>
      <c r="CC198" s="187"/>
      <c r="CD198" s="186">
        <f t="shared" si="867"/>
        <v>0</v>
      </c>
      <c r="CE198" s="187"/>
      <c r="CF198" s="180"/>
    </row>
    <row r="199" spans="1:84" x14ac:dyDescent="0.35">
      <c r="B199" s="201" t="s">
        <v>191</v>
      </c>
      <c r="C199" s="180"/>
      <c r="D199" s="186"/>
      <c r="E199" s="186"/>
      <c r="F199" s="186"/>
      <c r="G199" s="186">
        <f t="shared" si="853"/>
        <v>0</v>
      </c>
      <c r="H199" s="180"/>
      <c r="I199" s="207"/>
      <c r="J199" s="243"/>
      <c r="K199" s="244"/>
      <c r="L199" s="245"/>
      <c r="M199" s="246"/>
      <c r="N199" s="247"/>
      <c r="O199" s="247"/>
      <c r="P199" s="248"/>
      <c r="Q199" s="186">
        <f t="shared" si="854"/>
        <v>0</v>
      </c>
      <c r="R199" s="180"/>
      <c r="S199" s="180"/>
      <c r="T199" s="248"/>
      <c r="U199" s="248"/>
      <c r="V199" s="248"/>
      <c r="W199" s="186">
        <f t="shared" si="855"/>
        <v>0</v>
      </c>
      <c r="X199" s="180"/>
      <c r="Y199" s="179"/>
      <c r="Z199" s="248"/>
      <c r="AA199" s="187"/>
      <c r="AB199" s="248"/>
      <c r="AC199" s="187"/>
      <c r="AD199" s="248"/>
      <c r="AE199" s="187"/>
      <c r="AF199" s="186">
        <f t="shared" si="734"/>
        <v>0</v>
      </c>
      <c r="AG199" s="264"/>
      <c r="AH199" s="180"/>
      <c r="AI199" s="180"/>
      <c r="AJ199" s="180"/>
      <c r="AK199" s="179"/>
      <c r="AL199" s="233">
        <f t="shared" si="866"/>
        <v>0</v>
      </c>
      <c r="AM199" s="225">
        <f t="shared" si="856"/>
        <v>0</v>
      </c>
      <c r="AN199" s="234">
        <f t="shared" si="857"/>
        <v>0</v>
      </c>
      <c r="AO199" s="185">
        <f t="shared" si="858"/>
        <v>0</v>
      </c>
      <c r="AP199" s="185">
        <f t="shared" si="859"/>
        <v>0</v>
      </c>
      <c r="AQ199" s="186">
        <f t="shared" si="860"/>
        <v>0</v>
      </c>
      <c r="AR199" s="186">
        <f t="shared" si="861"/>
        <v>0</v>
      </c>
      <c r="AS199" s="180"/>
      <c r="AT199" s="180"/>
      <c r="AU199" s="186">
        <f>D199+Z199+AO199</f>
        <v>0</v>
      </c>
      <c r="AV199" s="187"/>
      <c r="AW199" s="185">
        <f>E199+AB199++AP199</f>
        <v>0</v>
      </c>
      <c r="AX199" s="187"/>
      <c r="AY199" s="186">
        <f>F199+AD199+AQ199</f>
        <v>0</v>
      </c>
      <c r="AZ199" s="187"/>
      <c r="BA199" s="186">
        <f t="shared" si="862"/>
        <v>0</v>
      </c>
      <c r="BB199" s="187"/>
      <c r="BC199" s="180"/>
      <c r="BD199" s="180"/>
      <c r="BE199" s="180"/>
      <c r="BF199" s="180"/>
      <c r="BI199" s="244"/>
      <c r="BJ199" s="245"/>
      <c r="BK199" s="246"/>
      <c r="BL199" s="247"/>
      <c r="BM199" s="247"/>
      <c r="BN199" s="248"/>
      <c r="BO199" s="186">
        <f t="shared" si="863"/>
        <v>0</v>
      </c>
      <c r="BP199" s="180"/>
      <c r="BR199" s="186">
        <f t="shared" si="864"/>
        <v>0</v>
      </c>
      <c r="BS199" s="185">
        <f t="shared" si="864"/>
        <v>0</v>
      </c>
      <c r="BT199" s="186">
        <f t="shared" si="864"/>
        <v>0</v>
      </c>
      <c r="BU199" s="186">
        <f t="shared" si="865"/>
        <v>0</v>
      </c>
      <c r="BV199" s="180"/>
      <c r="BX199" s="186">
        <f>D199+Z199+BL199</f>
        <v>0</v>
      </c>
      <c r="BY199" s="187"/>
      <c r="BZ199" s="186">
        <f>E199+O199+BM199</f>
        <v>0</v>
      </c>
      <c r="CA199" s="187"/>
      <c r="CB199" s="186">
        <f>F199+AD199+BN199</f>
        <v>0</v>
      </c>
      <c r="CC199" s="187"/>
      <c r="CD199" s="186">
        <f t="shared" si="867"/>
        <v>0</v>
      </c>
      <c r="CE199" s="187"/>
      <c r="CF199" s="180"/>
    </row>
    <row r="200" spans="1:84" x14ac:dyDescent="0.35">
      <c r="C200" s="179"/>
      <c r="D200" s="159"/>
      <c r="E200" s="159"/>
      <c r="F200" s="159"/>
      <c r="G200" s="179"/>
      <c r="H200" s="179"/>
      <c r="I200" s="206"/>
      <c r="N200" s="159"/>
      <c r="O200" s="159"/>
      <c r="P200" s="159"/>
      <c r="Q200" s="179"/>
      <c r="R200" s="179"/>
      <c r="S200" s="179"/>
      <c r="T200" s="159"/>
      <c r="U200" s="159"/>
      <c r="V200" s="159"/>
      <c r="W200" s="179"/>
      <c r="X200" s="179"/>
      <c r="Y200" s="179"/>
      <c r="Z200" s="159"/>
      <c r="AA200" s="159"/>
      <c r="AB200" s="159"/>
      <c r="AC200" s="159"/>
      <c r="AD200" s="159"/>
      <c r="AE200" s="159"/>
      <c r="AF200" s="179"/>
      <c r="AG200" s="207"/>
      <c r="AH200" s="179"/>
      <c r="AI200" s="179"/>
      <c r="AJ200" s="179"/>
      <c r="AK200" s="179"/>
      <c r="AO200" s="159"/>
      <c r="AP200" s="159"/>
      <c r="AQ200" s="159"/>
      <c r="AR200" s="179"/>
      <c r="AS200" s="179"/>
      <c r="AT200" s="179"/>
      <c r="AU200" s="159"/>
      <c r="AV200" s="159"/>
      <c r="AW200" s="159"/>
      <c r="AX200" s="159"/>
      <c r="AY200" s="159"/>
      <c r="AZ200" s="159"/>
      <c r="BA200" s="179"/>
      <c r="BB200" s="159"/>
      <c r="BC200" s="179"/>
      <c r="BD200" s="179"/>
      <c r="BE200" s="179"/>
      <c r="BF200" s="179"/>
      <c r="BL200" s="159"/>
      <c r="BM200" s="159"/>
      <c r="BN200" s="159"/>
      <c r="BO200" s="179"/>
      <c r="BP200" s="179"/>
      <c r="BR200" s="159"/>
      <c r="BS200" s="159"/>
      <c r="BT200" s="159"/>
      <c r="BU200" s="179"/>
      <c r="BV200" s="179"/>
      <c r="BX200" s="159"/>
      <c r="BY200" s="159"/>
      <c r="BZ200" s="159"/>
      <c r="CA200" s="159"/>
      <c r="CB200" s="159"/>
      <c r="CC200" s="159"/>
      <c r="CD200" s="179"/>
      <c r="CE200" s="159"/>
      <c r="CF200" s="179"/>
    </row>
    <row r="201" spans="1:84" s="79" customFormat="1" x14ac:dyDescent="0.35">
      <c r="A201" s="190">
        <v>7</v>
      </c>
      <c r="B201" s="79" t="s">
        <v>168</v>
      </c>
      <c r="C201" s="178"/>
      <c r="D201" s="250">
        <v>0</v>
      </c>
      <c r="E201" s="250">
        <v>0</v>
      </c>
      <c r="F201" s="250">
        <v>0</v>
      </c>
      <c r="G201" s="250">
        <f t="shared" ref="G201" si="868">G202+G208+G214+G220+G226</f>
        <v>0</v>
      </c>
      <c r="H201" s="178"/>
      <c r="I201" s="205"/>
      <c r="J201" s="251"/>
      <c r="K201" s="251"/>
      <c r="L201" s="251"/>
      <c r="M201" s="251"/>
      <c r="N201" s="250">
        <f>N202+N208+N214+N220+N226</f>
        <v>0</v>
      </c>
      <c r="O201" s="250">
        <f t="shared" ref="O201:Q201" si="869">O202+O208+O214+O220+O226</f>
        <v>0</v>
      </c>
      <c r="P201" s="250">
        <f t="shared" si="869"/>
        <v>0</v>
      </c>
      <c r="Q201" s="250">
        <f t="shared" si="869"/>
        <v>0</v>
      </c>
      <c r="R201" s="178"/>
      <c r="S201" s="178"/>
      <c r="T201" s="250">
        <f>T202+T208+T214+T220+T226</f>
        <v>0</v>
      </c>
      <c r="U201" s="250">
        <f t="shared" ref="U201:V201" si="870">U202+U208+U214+U220+U226</f>
        <v>0</v>
      </c>
      <c r="V201" s="250">
        <f t="shared" si="870"/>
        <v>0</v>
      </c>
      <c r="W201" s="250">
        <f t="shared" ref="W201" si="871">W202+W208+W214+W220+W226</f>
        <v>0</v>
      </c>
      <c r="X201" s="178"/>
      <c r="Y201" s="179"/>
      <c r="Z201" s="250">
        <f>Z202+Z208+Z214+Z220+Z226</f>
        <v>0</v>
      </c>
      <c r="AA201" s="249">
        <f>IFERROR((Z201-N201)/N201,0)</f>
        <v>0</v>
      </c>
      <c r="AB201" s="250">
        <f>AB202+AB208+AB214+AB220+AB226</f>
        <v>0</v>
      </c>
      <c r="AC201" s="249">
        <f>IFERROR((AB201-O201)/O201,0)</f>
        <v>0</v>
      </c>
      <c r="AD201" s="250">
        <f>AD202+AD208+AD214+AD220+AD226</f>
        <v>0</v>
      </c>
      <c r="AE201" s="249">
        <f>IFERROR((AD201-P201)/P201,0)</f>
        <v>0</v>
      </c>
      <c r="AF201" s="250">
        <f>AF202+AF208+AF214+AF220+AF226</f>
        <v>0</v>
      </c>
      <c r="AG201" s="249">
        <f>IFERROR((AF201-Q201)/Q201,0)</f>
        <v>0</v>
      </c>
      <c r="AH201" s="268"/>
      <c r="AI201" s="186" t="s">
        <v>193</v>
      </c>
      <c r="AJ201" s="178"/>
      <c r="AK201" s="179"/>
      <c r="AL201" s="251"/>
      <c r="AM201" s="251"/>
      <c r="AN201" s="251"/>
      <c r="AO201" s="250">
        <f>AO202+AO208+AO214+AO220+AO226</f>
        <v>0</v>
      </c>
      <c r="AP201" s="250">
        <f t="shared" ref="AP201:AR201" si="872">AP202+AP208+AP214+AP220+AP226</f>
        <v>0</v>
      </c>
      <c r="AQ201" s="250">
        <f t="shared" si="872"/>
        <v>0</v>
      </c>
      <c r="AR201" s="250">
        <f t="shared" si="872"/>
        <v>0</v>
      </c>
      <c r="AS201" s="178"/>
      <c r="AT201" s="178"/>
      <c r="AU201" s="250">
        <f>AU202+AU208+AU214+AU220+AU226</f>
        <v>0</v>
      </c>
      <c r="AV201" s="249">
        <f>IFERROR((AU201-BR201)/BR201,0)</f>
        <v>0</v>
      </c>
      <c r="AW201" s="250">
        <f t="shared" ref="AW201:BA201" si="873">AW202+AW208+AW214+AW220+AW226</f>
        <v>0</v>
      </c>
      <c r="AX201" s="249">
        <f>IFERROR((AW201-BS201)/BS201,0)</f>
        <v>0</v>
      </c>
      <c r="AY201" s="250">
        <f t="shared" si="873"/>
        <v>0</v>
      </c>
      <c r="AZ201" s="249">
        <f>IFERROR((AY201-BT201)/BT201,0)</f>
        <v>0</v>
      </c>
      <c r="BA201" s="250">
        <f t="shared" si="873"/>
        <v>0</v>
      </c>
      <c r="BB201" s="249">
        <f>IFERROR((BA201-BU201)/BU201,0)</f>
        <v>0</v>
      </c>
      <c r="BC201" s="268"/>
      <c r="BD201" s="186" t="s">
        <v>193</v>
      </c>
      <c r="BE201" s="178"/>
      <c r="BF201" s="178"/>
      <c r="BG201" s="78"/>
      <c r="BH201" s="78"/>
      <c r="BI201" s="251"/>
      <c r="BJ201" s="251"/>
      <c r="BK201" s="251"/>
      <c r="BL201" s="250">
        <f>BL202+BL208+BL214+BL220+BL226</f>
        <v>0</v>
      </c>
      <c r="BM201" s="250">
        <f t="shared" ref="BM201:BO201" si="874">BM202+BM208+BM214+BM220+BM226</f>
        <v>0</v>
      </c>
      <c r="BN201" s="250">
        <f t="shared" si="874"/>
        <v>0</v>
      </c>
      <c r="BO201" s="250">
        <f t="shared" si="874"/>
        <v>0</v>
      </c>
      <c r="BP201" s="178"/>
      <c r="BQ201" s="78"/>
      <c r="BR201" s="250">
        <f>BR202+BR208+BR214+BR220+BR226</f>
        <v>0</v>
      </c>
      <c r="BS201" s="250">
        <f t="shared" ref="BS201:BU201" si="875">BS202+BS208+BS214+BS220+BS226</f>
        <v>0</v>
      </c>
      <c r="BT201" s="250">
        <f t="shared" si="875"/>
        <v>0</v>
      </c>
      <c r="BU201" s="250">
        <f t="shared" si="875"/>
        <v>0</v>
      </c>
      <c r="BV201" s="178"/>
      <c r="BW201" s="78"/>
      <c r="BX201" s="250">
        <f>BX202+BX208+BX214+BX220+BX226</f>
        <v>0</v>
      </c>
      <c r="BY201" s="249">
        <f>IFERROR((BX201-BR201)/BR201,0)</f>
        <v>0</v>
      </c>
      <c r="BZ201" s="250">
        <f>BZ202+BZ208+BZ214+BZ220+BZ226</f>
        <v>0</v>
      </c>
      <c r="CA201" s="249">
        <f>IFERROR((BZ201-BS201)/BS201,0)</f>
        <v>0</v>
      </c>
      <c r="CB201" s="250">
        <f>CB202+CB208+CB214+CB220+CB226</f>
        <v>0</v>
      </c>
      <c r="CC201" s="249">
        <f>IFERROR((CB201-BT201)/BT201,0)</f>
        <v>0</v>
      </c>
      <c r="CD201" s="250">
        <f>CD202+CD208+CD214+CD220+CD226</f>
        <v>0</v>
      </c>
      <c r="CE201" s="249">
        <f>IFERROR((CD201-BU201)/BU201,0)</f>
        <v>0</v>
      </c>
      <c r="CF201" s="178"/>
    </row>
    <row r="202" spans="1:84" s="79" customFormat="1" x14ac:dyDescent="0.35">
      <c r="A202" s="190">
        <v>7.1</v>
      </c>
      <c r="B202" s="200" t="s">
        <v>138</v>
      </c>
      <c r="C202" s="179"/>
      <c r="D202" s="203">
        <v>0</v>
      </c>
      <c r="E202" s="179">
        <v>0</v>
      </c>
      <c r="F202" s="179">
        <v>0</v>
      </c>
      <c r="G202" s="179">
        <f t="shared" ref="G202" si="876">SUM(G203:G207)</f>
        <v>0</v>
      </c>
      <c r="H202" s="179"/>
      <c r="I202" s="206"/>
      <c r="J202" s="202"/>
      <c r="K202" s="232"/>
      <c r="L202" s="224"/>
      <c r="M202" s="217"/>
      <c r="N202" s="203">
        <f t="shared" ref="N202:W202" si="877">SUM(N203:N207)</f>
        <v>0</v>
      </c>
      <c r="O202" s="179">
        <f t="shared" si="877"/>
        <v>0</v>
      </c>
      <c r="P202" s="179">
        <f t="shared" si="877"/>
        <v>0</v>
      </c>
      <c r="Q202" s="179">
        <f t="shared" si="877"/>
        <v>0</v>
      </c>
      <c r="R202" s="179"/>
      <c r="S202" s="179"/>
      <c r="T202" s="203">
        <f t="shared" ref="T202:V202" si="878">SUM(T203:T207)</f>
        <v>0</v>
      </c>
      <c r="U202" s="179">
        <f t="shared" si="878"/>
        <v>0</v>
      </c>
      <c r="V202" s="179">
        <f t="shared" si="878"/>
        <v>0</v>
      </c>
      <c r="W202" s="179">
        <f t="shared" si="877"/>
        <v>0</v>
      </c>
      <c r="X202" s="179"/>
      <c r="Y202" s="179"/>
      <c r="Z202" s="203">
        <f t="shared" ref="Z202" si="879">SUM(Z203:Z207)</f>
        <v>0</v>
      </c>
      <c r="AA202" s="179"/>
      <c r="AB202" s="179">
        <f t="shared" ref="AB202" si="880">SUM(AB203:AB207)</f>
        <v>0</v>
      </c>
      <c r="AC202" s="179"/>
      <c r="AD202" s="179">
        <f t="shared" ref="AD202" si="881">SUM(AD203:AD207)</f>
        <v>0</v>
      </c>
      <c r="AE202" s="179"/>
      <c r="AF202" s="179">
        <f t="shared" ref="AF202:AF207" si="882">Z202+AB202+AD202</f>
        <v>0</v>
      </c>
      <c r="AG202" s="206"/>
      <c r="AH202" s="179"/>
      <c r="AI202" s="179"/>
      <c r="AJ202" s="179"/>
      <c r="AK202" s="179"/>
      <c r="AL202" s="232"/>
      <c r="AM202" s="224"/>
      <c r="AN202" s="217"/>
      <c r="AO202" s="203">
        <f t="shared" ref="AO202:AR202" si="883">SUM(AO203:AO207)</f>
        <v>0</v>
      </c>
      <c r="AP202" s="179">
        <f t="shared" si="883"/>
        <v>0</v>
      </c>
      <c r="AQ202" s="179">
        <f t="shared" si="883"/>
        <v>0</v>
      </c>
      <c r="AR202" s="179">
        <f t="shared" si="883"/>
        <v>0</v>
      </c>
      <c r="AS202" s="179"/>
      <c r="AT202" s="179"/>
      <c r="AU202" s="203">
        <f>SUM(AU203:AU207)</f>
        <v>0</v>
      </c>
      <c r="AV202" s="179"/>
      <c r="AW202" s="179">
        <f>SUM(AW203:AW207)</f>
        <v>0</v>
      </c>
      <c r="AX202" s="179"/>
      <c r="AY202" s="179">
        <f>SUM(AY203:AY207)</f>
        <v>0</v>
      </c>
      <c r="AZ202" s="179"/>
      <c r="BA202" s="179">
        <f t="shared" ref="BA202" si="884">SUM(BA203:BA207)</f>
        <v>0</v>
      </c>
      <c r="BB202" s="179"/>
      <c r="BC202" s="179"/>
      <c r="BD202" s="179"/>
      <c r="BE202" s="179"/>
      <c r="BF202" s="179"/>
      <c r="BG202" s="78"/>
      <c r="BH202" s="78"/>
      <c r="BI202" s="232"/>
      <c r="BJ202" s="224"/>
      <c r="BK202" s="217"/>
      <c r="BL202" s="203">
        <f t="shared" ref="BL202:BO202" si="885">SUM(BL203:BL207)</f>
        <v>0</v>
      </c>
      <c r="BM202" s="179">
        <f t="shared" si="885"/>
        <v>0</v>
      </c>
      <c r="BN202" s="179">
        <f t="shared" si="885"/>
        <v>0</v>
      </c>
      <c r="BO202" s="179">
        <f t="shared" si="885"/>
        <v>0</v>
      </c>
      <c r="BP202" s="179"/>
      <c r="BQ202" s="78"/>
      <c r="BR202" s="203">
        <f>SUM(BR203:BR207)</f>
        <v>0</v>
      </c>
      <c r="BS202" s="179">
        <f>SUM(BS203:BS207)</f>
        <v>0</v>
      </c>
      <c r="BT202" s="179">
        <f>SUM(BT203:BT207)</f>
        <v>0</v>
      </c>
      <c r="BU202" s="179">
        <f t="shared" ref="BU202" si="886">SUM(BU203:BU207)</f>
        <v>0</v>
      </c>
      <c r="BV202" s="179"/>
      <c r="BW202" s="78"/>
      <c r="BX202" s="203">
        <f>SUM(BX203:BX207)</f>
        <v>0</v>
      </c>
      <c r="BY202" s="179"/>
      <c r="BZ202" s="179">
        <f>SUM(BZ203:BZ207)</f>
        <v>0</v>
      </c>
      <c r="CA202" s="179"/>
      <c r="CB202" s="179">
        <f>SUM(CB203:CB207)</f>
        <v>0</v>
      </c>
      <c r="CC202" s="179"/>
      <c r="CD202" s="179">
        <f t="shared" ref="CD202" si="887">SUM(CD203:CD207)</f>
        <v>0</v>
      </c>
      <c r="CE202" s="179"/>
      <c r="CF202" s="179"/>
    </row>
    <row r="203" spans="1:84" s="79" customFormat="1" ht="29" x14ac:dyDescent="0.35">
      <c r="A203" s="190"/>
      <c r="B203" s="201" t="s">
        <v>107</v>
      </c>
      <c r="C203" s="180"/>
      <c r="D203" s="186"/>
      <c r="E203" s="186"/>
      <c r="F203" s="186"/>
      <c r="G203" s="186">
        <f t="shared" ref="G203:G207" si="888">SUM(D203:F203)</f>
        <v>0</v>
      </c>
      <c r="H203" s="180"/>
      <c r="I203" s="207"/>
      <c r="J203" s="243" t="s">
        <v>135</v>
      </c>
      <c r="K203" s="244"/>
      <c r="L203" s="245"/>
      <c r="M203" s="246"/>
      <c r="N203" s="247"/>
      <c r="O203" s="247"/>
      <c r="P203" s="248"/>
      <c r="Q203" s="186">
        <f t="shared" ref="Q203:Q207" si="889">SUM(N203:P203)</f>
        <v>0</v>
      </c>
      <c r="R203" s="180"/>
      <c r="S203" s="180"/>
      <c r="T203" s="248"/>
      <c r="U203" s="248"/>
      <c r="V203" s="248"/>
      <c r="W203" s="186">
        <f t="shared" ref="W203:W207" si="890">SUM(T203:V203)</f>
        <v>0</v>
      </c>
      <c r="X203" s="180"/>
      <c r="Y203" s="179"/>
      <c r="Z203" s="248"/>
      <c r="AA203" s="187"/>
      <c r="AB203" s="248"/>
      <c r="AC203" s="187"/>
      <c r="AD203" s="248"/>
      <c r="AE203" s="187"/>
      <c r="AF203" s="186">
        <f t="shared" si="882"/>
        <v>0</v>
      </c>
      <c r="AG203" s="264"/>
      <c r="AH203" s="180"/>
      <c r="AI203" s="180"/>
      <c r="AJ203" s="180"/>
      <c r="AK203" s="179"/>
      <c r="AL203" s="233">
        <f>BI203</f>
        <v>0</v>
      </c>
      <c r="AM203" s="225">
        <f t="shared" ref="AM203:AM207" si="891">BJ203</f>
        <v>0</v>
      </c>
      <c r="AN203" s="234">
        <f t="shared" ref="AN203:AN207" si="892">BK203</f>
        <v>0</v>
      </c>
      <c r="AO203" s="185">
        <f t="shared" ref="AO203:AO207" si="893">BL203</f>
        <v>0</v>
      </c>
      <c r="AP203" s="185">
        <f t="shared" ref="AP203:AP207" si="894">BM203</f>
        <v>0</v>
      </c>
      <c r="AQ203" s="186">
        <f t="shared" ref="AQ203:AQ207" si="895">BN203</f>
        <v>0</v>
      </c>
      <c r="AR203" s="186">
        <f t="shared" ref="AR203:AR207" si="896">SUM(AO203:AQ203)</f>
        <v>0</v>
      </c>
      <c r="AS203" s="180"/>
      <c r="AT203" s="180"/>
      <c r="AU203" s="186">
        <f>D203+Z203+AO203</f>
        <v>0</v>
      </c>
      <c r="AV203" s="187"/>
      <c r="AW203" s="185">
        <f>E203+AB203++AP203</f>
        <v>0</v>
      </c>
      <c r="AX203" s="187"/>
      <c r="AY203" s="186">
        <f>F203+AD203+AQ203</f>
        <v>0</v>
      </c>
      <c r="AZ203" s="187"/>
      <c r="BA203" s="186">
        <f t="shared" ref="BA203:BA207" si="897">SUM(AU203:AY203)</f>
        <v>0</v>
      </c>
      <c r="BB203" s="187"/>
      <c r="BC203" s="180"/>
      <c r="BD203" s="180"/>
      <c r="BE203" s="180"/>
      <c r="BF203" s="180"/>
      <c r="BG203" s="78"/>
      <c r="BH203" s="78"/>
      <c r="BI203" s="244"/>
      <c r="BJ203" s="245"/>
      <c r="BK203" s="246"/>
      <c r="BL203" s="247"/>
      <c r="BM203" s="247"/>
      <c r="BN203" s="248"/>
      <c r="BO203" s="186">
        <f t="shared" ref="BO203:BO207" si="898">SUM(BL203:BN203)</f>
        <v>0</v>
      </c>
      <c r="BP203" s="180"/>
      <c r="BQ203" s="78"/>
      <c r="BR203" s="186">
        <f t="shared" ref="BR203:BT207" si="899">D203+N203+BL203</f>
        <v>0</v>
      </c>
      <c r="BS203" s="185">
        <f t="shared" si="899"/>
        <v>0</v>
      </c>
      <c r="BT203" s="186">
        <f t="shared" si="899"/>
        <v>0</v>
      </c>
      <c r="BU203" s="186">
        <f t="shared" ref="BU203:BU207" si="900">SUM(BR203:BT203)</f>
        <v>0</v>
      </c>
      <c r="BV203" s="180"/>
      <c r="BW203" s="78"/>
      <c r="BX203" s="186">
        <f>D203+Z203+BL203</f>
        <v>0</v>
      </c>
      <c r="BY203" s="187"/>
      <c r="BZ203" s="186">
        <f>E203+O203+BM203</f>
        <v>0</v>
      </c>
      <c r="CA203" s="187"/>
      <c r="CB203" s="186">
        <f>F203+AD203+BN203</f>
        <v>0</v>
      </c>
      <c r="CC203" s="187"/>
      <c r="CD203" s="186">
        <f>BX203+BZ203+CB203</f>
        <v>0</v>
      </c>
      <c r="CE203" s="187"/>
      <c r="CF203" s="180"/>
    </row>
    <row r="204" spans="1:84" s="79" customFormat="1" ht="29" x14ac:dyDescent="0.35">
      <c r="A204" s="190"/>
      <c r="B204" s="201" t="s">
        <v>109</v>
      </c>
      <c r="C204" s="180"/>
      <c r="D204" s="186"/>
      <c r="E204" s="186"/>
      <c r="F204" s="186"/>
      <c r="G204" s="186">
        <f t="shared" si="888"/>
        <v>0</v>
      </c>
      <c r="H204" s="180"/>
      <c r="I204" s="207"/>
      <c r="J204" s="243"/>
      <c r="K204" s="244"/>
      <c r="L204" s="245"/>
      <c r="M204" s="246"/>
      <c r="N204" s="247"/>
      <c r="O204" s="247"/>
      <c r="P204" s="248"/>
      <c r="Q204" s="186">
        <f t="shared" si="889"/>
        <v>0</v>
      </c>
      <c r="R204" s="180"/>
      <c r="S204" s="180"/>
      <c r="T204" s="248"/>
      <c r="U204" s="248"/>
      <c r="V204" s="248"/>
      <c r="W204" s="186">
        <f t="shared" si="890"/>
        <v>0</v>
      </c>
      <c r="X204" s="180"/>
      <c r="Y204" s="179"/>
      <c r="Z204" s="248"/>
      <c r="AA204" s="187"/>
      <c r="AB204" s="248"/>
      <c r="AC204" s="187"/>
      <c r="AD204" s="248"/>
      <c r="AE204" s="187"/>
      <c r="AF204" s="186">
        <f t="shared" si="882"/>
        <v>0</v>
      </c>
      <c r="AG204" s="264"/>
      <c r="AH204" s="180"/>
      <c r="AI204" s="180"/>
      <c r="AJ204" s="180"/>
      <c r="AK204" s="179"/>
      <c r="AL204" s="233">
        <f t="shared" ref="AL204:AL207" si="901">BI204</f>
        <v>0</v>
      </c>
      <c r="AM204" s="225">
        <f t="shared" si="891"/>
        <v>0</v>
      </c>
      <c r="AN204" s="234">
        <f t="shared" si="892"/>
        <v>0</v>
      </c>
      <c r="AO204" s="185">
        <f t="shared" si="893"/>
        <v>0</v>
      </c>
      <c r="AP204" s="185">
        <f t="shared" si="894"/>
        <v>0</v>
      </c>
      <c r="AQ204" s="186">
        <f t="shared" si="895"/>
        <v>0</v>
      </c>
      <c r="AR204" s="186">
        <f t="shared" si="896"/>
        <v>0</v>
      </c>
      <c r="AS204" s="180"/>
      <c r="AT204" s="180"/>
      <c r="AU204" s="186">
        <f>D204+Z204+AO204</f>
        <v>0</v>
      </c>
      <c r="AV204" s="187"/>
      <c r="AW204" s="185">
        <f>E204+AB204++AP204</f>
        <v>0</v>
      </c>
      <c r="AX204" s="187"/>
      <c r="AY204" s="186">
        <f>F204+AD204+AQ204</f>
        <v>0</v>
      </c>
      <c r="AZ204" s="187"/>
      <c r="BA204" s="186">
        <f t="shared" si="897"/>
        <v>0</v>
      </c>
      <c r="BB204" s="187"/>
      <c r="BC204" s="180"/>
      <c r="BD204" s="180"/>
      <c r="BE204" s="180"/>
      <c r="BF204" s="180"/>
      <c r="BG204" s="78"/>
      <c r="BH204" s="78"/>
      <c r="BI204" s="244"/>
      <c r="BJ204" s="245"/>
      <c r="BK204" s="246"/>
      <c r="BL204" s="247"/>
      <c r="BM204" s="247"/>
      <c r="BN204" s="248"/>
      <c r="BO204" s="186">
        <f t="shared" si="898"/>
        <v>0</v>
      </c>
      <c r="BP204" s="180"/>
      <c r="BQ204" s="78"/>
      <c r="BR204" s="186">
        <f t="shared" si="899"/>
        <v>0</v>
      </c>
      <c r="BS204" s="185">
        <f t="shared" si="899"/>
        <v>0</v>
      </c>
      <c r="BT204" s="186">
        <f t="shared" si="899"/>
        <v>0</v>
      </c>
      <c r="BU204" s="186">
        <f t="shared" si="900"/>
        <v>0</v>
      </c>
      <c r="BV204" s="180"/>
      <c r="BW204" s="78"/>
      <c r="BX204" s="186">
        <f>D204+Z204+BL204</f>
        <v>0</v>
      </c>
      <c r="BY204" s="187"/>
      <c r="BZ204" s="186">
        <f>E204+O204+BM204</f>
        <v>0</v>
      </c>
      <c r="CA204" s="187"/>
      <c r="CB204" s="186">
        <f>F204+AD204+BN204</f>
        <v>0</v>
      </c>
      <c r="CC204" s="187"/>
      <c r="CD204" s="186">
        <f t="shared" ref="CD204:CD207" si="902">BX204+BZ204+CB204</f>
        <v>0</v>
      </c>
      <c r="CE204" s="187"/>
      <c r="CF204" s="180"/>
    </row>
    <row r="205" spans="1:84" s="79" customFormat="1" x14ac:dyDescent="0.35">
      <c r="A205" s="190"/>
      <c r="B205" s="201" t="s">
        <v>191</v>
      </c>
      <c r="C205" s="180"/>
      <c r="D205" s="186"/>
      <c r="E205" s="186"/>
      <c r="F205" s="186"/>
      <c r="G205" s="186">
        <f t="shared" si="888"/>
        <v>0</v>
      </c>
      <c r="H205" s="180"/>
      <c r="I205" s="207"/>
      <c r="J205" s="243"/>
      <c r="K205" s="244"/>
      <c r="L205" s="245"/>
      <c r="M205" s="246"/>
      <c r="N205" s="247"/>
      <c r="O205" s="247"/>
      <c r="P205" s="248"/>
      <c r="Q205" s="186">
        <f t="shared" si="889"/>
        <v>0</v>
      </c>
      <c r="R205" s="180"/>
      <c r="S205" s="180"/>
      <c r="T205" s="248"/>
      <c r="U205" s="248"/>
      <c r="V205" s="248"/>
      <c r="W205" s="186">
        <f t="shared" si="890"/>
        <v>0</v>
      </c>
      <c r="X205" s="180"/>
      <c r="Y205" s="179"/>
      <c r="Z205" s="248"/>
      <c r="AA205" s="187"/>
      <c r="AB205" s="248"/>
      <c r="AC205" s="187"/>
      <c r="AD205" s="248"/>
      <c r="AE205" s="187"/>
      <c r="AF205" s="186">
        <f t="shared" si="882"/>
        <v>0</v>
      </c>
      <c r="AG205" s="264"/>
      <c r="AH205" s="180"/>
      <c r="AI205" s="180"/>
      <c r="AJ205" s="180"/>
      <c r="AK205" s="179"/>
      <c r="AL205" s="233">
        <f t="shared" si="901"/>
        <v>0</v>
      </c>
      <c r="AM205" s="225">
        <f t="shared" si="891"/>
        <v>0</v>
      </c>
      <c r="AN205" s="234">
        <f t="shared" si="892"/>
        <v>0</v>
      </c>
      <c r="AO205" s="185">
        <f t="shared" si="893"/>
        <v>0</v>
      </c>
      <c r="AP205" s="185">
        <f t="shared" si="894"/>
        <v>0</v>
      </c>
      <c r="AQ205" s="186">
        <f t="shared" si="895"/>
        <v>0</v>
      </c>
      <c r="AR205" s="186">
        <f t="shared" si="896"/>
        <v>0</v>
      </c>
      <c r="AS205" s="180"/>
      <c r="AT205" s="180"/>
      <c r="AU205" s="186">
        <f>D205+Z205+AO205</f>
        <v>0</v>
      </c>
      <c r="AV205" s="187"/>
      <c r="AW205" s="185">
        <f>E205+AB205++AP205</f>
        <v>0</v>
      </c>
      <c r="AX205" s="187"/>
      <c r="AY205" s="186">
        <f>F205+AD205+AQ205</f>
        <v>0</v>
      </c>
      <c r="AZ205" s="187"/>
      <c r="BA205" s="186">
        <f t="shared" si="897"/>
        <v>0</v>
      </c>
      <c r="BB205" s="187"/>
      <c r="BC205" s="180"/>
      <c r="BD205" s="180"/>
      <c r="BE205" s="180"/>
      <c r="BF205" s="180"/>
      <c r="BG205" s="78"/>
      <c r="BH205" s="78"/>
      <c r="BI205" s="244"/>
      <c r="BJ205" s="245"/>
      <c r="BK205" s="246"/>
      <c r="BL205" s="247"/>
      <c r="BM205" s="247"/>
      <c r="BN205" s="248"/>
      <c r="BO205" s="186">
        <f t="shared" si="898"/>
        <v>0</v>
      </c>
      <c r="BP205" s="180"/>
      <c r="BQ205" s="78"/>
      <c r="BR205" s="186">
        <f t="shared" si="899"/>
        <v>0</v>
      </c>
      <c r="BS205" s="185">
        <f t="shared" si="899"/>
        <v>0</v>
      </c>
      <c r="BT205" s="186">
        <f t="shared" si="899"/>
        <v>0</v>
      </c>
      <c r="BU205" s="186">
        <f t="shared" si="900"/>
        <v>0</v>
      </c>
      <c r="BV205" s="180"/>
      <c r="BW205" s="78"/>
      <c r="BX205" s="186">
        <f>D205+Z205+BL205</f>
        <v>0</v>
      </c>
      <c r="BY205" s="187"/>
      <c r="BZ205" s="186">
        <f>E205+O205+BM205</f>
        <v>0</v>
      </c>
      <c r="CA205" s="187"/>
      <c r="CB205" s="186">
        <f>F205+AD205+BN205</f>
        <v>0</v>
      </c>
      <c r="CC205" s="187"/>
      <c r="CD205" s="186">
        <f t="shared" si="902"/>
        <v>0</v>
      </c>
      <c r="CE205" s="187"/>
      <c r="CF205" s="180"/>
    </row>
    <row r="206" spans="1:84" s="79" customFormat="1" x14ac:dyDescent="0.35">
      <c r="A206" s="190"/>
      <c r="B206" s="201" t="s">
        <v>191</v>
      </c>
      <c r="C206" s="180"/>
      <c r="D206" s="186"/>
      <c r="E206" s="186"/>
      <c r="F206" s="186"/>
      <c r="G206" s="186">
        <f t="shared" si="888"/>
        <v>0</v>
      </c>
      <c r="H206" s="180"/>
      <c r="I206" s="207"/>
      <c r="J206" s="243"/>
      <c r="K206" s="244"/>
      <c r="L206" s="245"/>
      <c r="M206" s="246"/>
      <c r="N206" s="247"/>
      <c r="O206" s="247"/>
      <c r="P206" s="248"/>
      <c r="Q206" s="186">
        <f t="shared" si="889"/>
        <v>0</v>
      </c>
      <c r="R206" s="180"/>
      <c r="S206" s="180"/>
      <c r="T206" s="248"/>
      <c r="U206" s="248"/>
      <c r="V206" s="248"/>
      <c r="W206" s="186">
        <f t="shared" si="890"/>
        <v>0</v>
      </c>
      <c r="X206" s="180"/>
      <c r="Y206" s="179"/>
      <c r="Z206" s="248"/>
      <c r="AA206" s="187"/>
      <c r="AB206" s="248"/>
      <c r="AC206" s="187"/>
      <c r="AD206" s="248"/>
      <c r="AE206" s="187"/>
      <c r="AF206" s="186">
        <f t="shared" si="882"/>
        <v>0</v>
      </c>
      <c r="AG206" s="264"/>
      <c r="AH206" s="180"/>
      <c r="AI206" s="180"/>
      <c r="AJ206" s="180"/>
      <c r="AK206" s="179"/>
      <c r="AL206" s="233">
        <f t="shared" si="901"/>
        <v>0</v>
      </c>
      <c r="AM206" s="225">
        <f t="shared" si="891"/>
        <v>0</v>
      </c>
      <c r="AN206" s="234">
        <f t="shared" si="892"/>
        <v>0</v>
      </c>
      <c r="AO206" s="185">
        <f t="shared" si="893"/>
        <v>0</v>
      </c>
      <c r="AP206" s="185">
        <f t="shared" si="894"/>
        <v>0</v>
      </c>
      <c r="AQ206" s="186">
        <f t="shared" si="895"/>
        <v>0</v>
      </c>
      <c r="AR206" s="186">
        <f t="shared" si="896"/>
        <v>0</v>
      </c>
      <c r="AS206" s="180"/>
      <c r="AT206" s="180"/>
      <c r="AU206" s="186">
        <f>D206+Z206+AO206</f>
        <v>0</v>
      </c>
      <c r="AV206" s="187"/>
      <c r="AW206" s="185">
        <f>E206+AB206++AP206</f>
        <v>0</v>
      </c>
      <c r="AX206" s="187"/>
      <c r="AY206" s="186">
        <f>F206+AD206+AQ206</f>
        <v>0</v>
      </c>
      <c r="AZ206" s="187"/>
      <c r="BA206" s="186">
        <f t="shared" si="897"/>
        <v>0</v>
      </c>
      <c r="BB206" s="187"/>
      <c r="BC206" s="180"/>
      <c r="BD206" s="180"/>
      <c r="BE206" s="180"/>
      <c r="BF206" s="180"/>
      <c r="BG206" s="78"/>
      <c r="BH206" s="78"/>
      <c r="BI206" s="244"/>
      <c r="BJ206" s="245"/>
      <c r="BK206" s="246"/>
      <c r="BL206" s="247"/>
      <c r="BM206" s="247"/>
      <c r="BN206" s="248"/>
      <c r="BO206" s="186">
        <f t="shared" si="898"/>
        <v>0</v>
      </c>
      <c r="BP206" s="180"/>
      <c r="BQ206" s="78"/>
      <c r="BR206" s="186">
        <f t="shared" si="899"/>
        <v>0</v>
      </c>
      <c r="BS206" s="185">
        <f t="shared" si="899"/>
        <v>0</v>
      </c>
      <c r="BT206" s="186">
        <f t="shared" si="899"/>
        <v>0</v>
      </c>
      <c r="BU206" s="186">
        <f t="shared" si="900"/>
        <v>0</v>
      </c>
      <c r="BV206" s="180"/>
      <c r="BW206" s="78"/>
      <c r="BX206" s="186">
        <f>D206+Z206+BL206</f>
        <v>0</v>
      </c>
      <c r="BY206" s="187"/>
      <c r="BZ206" s="186">
        <f>E206+O206+BM206</f>
        <v>0</v>
      </c>
      <c r="CA206" s="187"/>
      <c r="CB206" s="186">
        <f>F206+AD206+BN206</f>
        <v>0</v>
      </c>
      <c r="CC206" s="187"/>
      <c r="CD206" s="186">
        <f t="shared" si="902"/>
        <v>0</v>
      </c>
      <c r="CE206" s="187"/>
      <c r="CF206" s="180"/>
    </row>
    <row r="207" spans="1:84" s="79" customFormat="1" x14ac:dyDescent="0.35">
      <c r="A207" s="190"/>
      <c r="B207" s="201" t="s">
        <v>191</v>
      </c>
      <c r="C207" s="180"/>
      <c r="D207" s="186"/>
      <c r="E207" s="186"/>
      <c r="F207" s="186"/>
      <c r="G207" s="186">
        <f t="shared" si="888"/>
        <v>0</v>
      </c>
      <c r="H207" s="180"/>
      <c r="I207" s="207"/>
      <c r="J207" s="243"/>
      <c r="K207" s="244"/>
      <c r="L207" s="245"/>
      <c r="M207" s="246"/>
      <c r="N207" s="247"/>
      <c r="O207" s="247"/>
      <c r="P207" s="248"/>
      <c r="Q207" s="186">
        <f t="shared" si="889"/>
        <v>0</v>
      </c>
      <c r="R207" s="180"/>
      <c r="S207" s="180"/>
      <c r="T207" s="248"/>
      <c r="U207" s="248"/>
      <c r="V207" s="248"/>
      <c r="W207" s="186">
        <f t="shared" si="890"/>
        <v>0</v>
      </c>
      <c r="X207" s="180"/>
      <c r="Y207" s="179"/>
      <c r="Z207" s="248"/>
      <c r="AA207" s="187"/>
      <c r="AB207" s="248"/>
      <c r="AC207" s="187"/>
      <c r="AD207" s="248"/>
      <c r="AE207" s="187"/>
      <c r="AF207" s="186">
        <f t="shared" si="882"/>
        <v>0</v>
      </c>
      <c r="AG207" s="264"/>
      <c r="AH207" s="180"/>
      <c r="AI207" s="180"/>
      <c r="AJ207" s="180"/>
      <c r="AK207" s="179"/>
      <c r="AL207" s="233">
        <f t="shared" si="901"/>
        <v>0</v>
      </c>
      <c r="AM207" s="225">
        <f t="shared" si="891"/>
        <v>0</v>
      </c>
      <c r="AN207" s="234">
        <f t="shared" si="892"/>
        <v>0</v>
      </c>
      <c r="AO207" s="185">
        <f t="shared" si="893"/>
        <v>0</v>
      </c>
      <c r="AP207" s="185">
        <f t="shared" si="894"/>
        <v>0</v>
      </c>
      <c r="AQ207" s="186">
        <f t="shared" si="895"/>
        <v>0</v>
      </c>
      <c r="AR207" s="186">
        <f t="shared" si="896"/>
        <v>0</v>
      </c>
      <c r="AS207" s="180"/>
      <c r="AT207" s="180"/>
      <c r="AU207" s="186">
        <f>D207+Z207+AO207</f>
        <v>0</v>
      </c>
      <c r="AV207" s="187"/>
      <c r="AW207" s="185">
        <f>E207+AB207++AP207</f>
        <v>0</v>
      </c>
      <c r="AX207" s="187"/>
      <c r="AY207" s="186">
        <f>F207+AD207+AQ207</f>
        <v>0</v>
      </c>
      <c r="AZ207" s="187"/>
      <c r="BA207" s="186">
        <f t="shared" si="897"/>
        <v>0</v>
      </c>
      <c r="BB207" s="187"/>
      <c r="BC207" s="180"/>
      <c r="BD207" s="180"/>
      <c r="BE207" s="180"/>
      <c r="BF207" s="180"/>
      <c r="BG207" s="78"/>
      <c r="BH207" s="78"/>
      <c r="BI207" s="244"/>
      <c r="BJ207" s="245"/>
      <c r="BK207" s="246"/>
      <c r="BL207" s="247"/>
      <c r="BM207" s="247"/>
      <c r="BN207" s="248"/>
      <c r="BO207" s="186">
        <f t="shared" si="898"/>
        <v>0</v>
      </c>
      <c r="BP207" s="180"/>
      <c r="BQ207" s="78"/>
      <c r="BR207" s="186">
        <f t="shared" si="899"/>
        <v>0</v>
      </c>
      <c r="BS207" s="185">
        <f t="shared" si="899"/>
        <v>0</v>
      </c>
      <c r="BT207" s="186">
        <f t="shared" si="899"/>
        <v>0</v>
      </c>
      <c r="BU207" s="186">
        <f t="shared" si="900"/>
        <v>0</v>
      </c>
      <c r="BV207" s="180"/>
      <c r="BW207" s="78"/>
      <c r="BX207" s="186">
        <f>D207+Z207+BL207</f>
        <v>0</v>
      </c>
      <c r="BY207" s="187"/>
      <c r="BZ207" s="186">
        <f>E207+O207+BM207</f>
        <v>0</v>
      </c>
      <c r="CA207" s="187"/>
      <c r="CB207" s="186">
        <f>F207+AD207+BN207</f>
        <v>0</v>
      </c>
      <c r="CC207" s="187"/>
      <c r="CD207" s="186">
        <f t="shared" si="902"/>
        <v>0</v>
      </c>
      <c r="CE207" s="187"/>
      <c r="CF207" s="180"/>
    </row>
    <row r="208" spans="1:84" s="79" customFormat="1" x14ac:dyDescent="0.35">
      <c r="A208" s="190">
        <v>7.2</v>
      </c>
      <c r="B208" s="200" t="s">
        <v>169</v>
      </c>
      <c r="C208" s="179"/>
      <c r="D208" s="184">
        <v>0</v>
      </c>
      <c r="E208" s="179">
        <v>0</v>
      </c>
      <c r="F208" s="179">
        <v>0</v>
      </c>
      <c r="G208" s="179">
        <f t="shared" ref="G208" si="903">SUM(G209:G213)</f>
        <v>0</v>
      </c>
      <c r="H208" s="179"/>
      <c r="I208" s="206"/>
      <c r="J208" s="199"/>
      <c r="K208" s="232"/>
      <c r="L208" s="224"/>
      <c r="M208" s="217"/>
      <c r="N208" s="184">
        <f t="shared" ref="N208:P208" si="904">SUM(N209:N213)</f>
        <v>0</v>
      </c>
      <c r="O208" s="179">
        <f t="shared" si="904"/>
        <v>0</v>
      </c>
      <c r="P208" s="179">
        <f t="shared" si="904"/>
        <v>0</v>
      </c>
      <c r="Q208" s="179">
        <f t="shared" ref="Q208:W208" si="905">SUM(Q209:Q213)</f>
        <v>0</v>
      </c>
      <c r="R208" s="179"/>
      <c r="S208" s="179"/>
      <c r="T208" s="184">
        <f t="shared" ref="T208:V208" si="906">SUM(T209:T213)</f>
        <v>0</v>
      </c>
      <c r="U208" s="179">
        <f t="shared" si="906"/>
        <v>0</v>
      </c>
      <c r="V208" s="179">
        <f t="shared" si="906"/>
        <v>0</v>
      </c>
      <c r="W208" s="179">
        <f t="shared" si="905"/>
        <v>0</v>
      </c>
      <c r="X208" s="179"/>
      <c r="Y208" s="179"/>
      <c r="Z208" s="184">
        <f t="shared" ref="Z208" si="907">SUM(Z209:Z213)</f>
        <v>0</v>
      </c>
      <c r="AA208" s="179"/>
      <c r="AB208" s="179">
        <f t="shared" ref="AB208" si="908">SUM(AB209:AB213)</f>
        <v>0</v>
      </c>
      <c r="AC208" s="179"/>
      <c r="AD208" s="179">
        <f t="shared" ref="AD208" si="909">SUM(AD209:AD213)</f>
        <v>0</v>
      </c>
      <c r="AE208" s="179"/>
      <c r="AF208" s="179">
        <f t="shared" ref="AF208:AF213" si="910">Z208+AB208+AD208</f>
        <v>0</v>
      </c>
      <c r="AG208" s="206"/>
      <c r="AH208" s="179"/>
      <c r="AI208" s="179"/>
      <c r="AJ208" s="179"/>
      <c r="AK208" s="179"/>
      <c r="AL208" s="232"/>
      <c r="AM208" s="224"/>
      <c r="AN208" s="217"/>
      <c r="AO208" s="184">
        <f t="shared" ref="AO208:AQ208" si="911">SUM(AO209:AO213)</f>
        <v>0</v>
      </c>
      <c r="AP208" s="179">
        <f t="shared" si="911"/>
        <v>0</v>
      </c>
      <c r="AQ208" s="179">
        <f t="shared" si="911"/>
        <v>0</v>
      </c>
      <c r="AR208" s="179">
        <f t="shared" ref="AR208" si="912">SUM(AR209:AR213)</f>
        <v>0</v>
      </c>
      <c r="AS208" s="179"/>
      <c r="AT208" s="179"/>
      <c r="AU208" s="184">
        <f>SUM(AU209:AU213)</f>
        <v>0</v>
      </c>
      <c r="AV208" s="179"/>
      <c r="AW208" s="179">
        <f>SUM(AW209:AW213)</f>
        <v>0</v>
      </c>
      <c r="AX208" s="179"/>
      <c r="AY208" s="179">
        <f>SUM(AY209:AY213)</f>
        <v>0</v>
      </c>
      <c r="AZ208" s="179"/>
      <c r="BA208" s="179">
        <f t="shared" ref="BA208" si="913">SUM(BA209:BA213)</f>
        <v>0</v>
      </c>
      <c r="BB208" s="179"/>
      <c r="BC208" s="179"/>
      <c r="BD208" s="179"/>
      <c r="BE208" s="179"/>
      <c r="BF208" s="179"/>
      <c r="BG208" s="78"/>
      <c r="BH208" s="78"/>
      <c r="BI208" s="232"/>
      <c r="BJ208" s="224"/>
      <c r="BK208" s="217"/>
      <c r="BL208" s="184">
        <f t="shared" ref="BL208:BO208" si="914">SUM(BL209:BL213)</f>
        <v>0</v>
      </c>
      <c r="BM208" s="179">
        <f t="shared" si="914"/>
        <v>0</v>
      </c>
      <c r="BN208" s="179">
        <f t="shared" si="914"/>
        <v>0</v>
      </c>
      <c r="BO208" s="179">
        <f t="shared" si="914"/>
        <v>0</v>
      </c>
      <c r="BP208" s="179"/>
      <c r="BQ208" s="78"/>
      <c r="BR208" s="184">
        <f>SUM(BR209:BR213)</f>
        <v>0</v>
      </c>
      <c r="BS208" s="179">
        <f>SUM(BS209:BS213)</f>
        <v>0</v>
      </c>
      <c r="BT208" s="179">
        <f>SUM(BT209:BT213)</f>
        <v>0</v>
      </c>
      <c r="BU208" s="179">
        <f t="shared" ref="BU208" si="915">SUM(BU209:BU213)</f>
        <v>0</v>
      </c>
      <c r="BV208" s="179"/>
      <c r="BW208" s="78"/>
      <c r="BX208" s="184">
        <f>SUM(BX209:BX213)</f>
        <v>0</v>
      </c>
      <c r="BY208" s="179"/>
      <c r="BZ208" s="179">
        <f>SUM(BZ209:BZ213)</f>
        <v>0</v>
      </c>
      <c r="CA208" s="179"/>
      <c r="CB208" s="179">
        <f>SUM(CB209:CB213)</f>
        <v>0</v>
      </c>
      <c r="CC208" s="179"/>
      <c r="CD208" s="179">
        <f t="shared" ref="CD208" si="916">SUM(CD209:CD213)</f>
        <v>0</v>
      </c>
      <c r="CE208" s="179"/>
      <c r="CF208" s="179"/>
    </row>
    <row r="209" spans="1:84" s="79" customFormat="1" x14ac:dyDescent="0.35">
      <c r="A209" s="190"/>
      <c r="B209" s="201" t="s">
        <v>191</v>
      </c>
      <c r="C209" s="180"/>
      <c r="D209" s="186"/>
      <c r="E209" s="186"/>
      <c r="F209" s="186"/>
      <c r="G209" s="186">
        <f t="shared" ref="G209:G213" si="917">SUM(D209:F209)</f>
        <v>0</v>
      </c>
      <c r="H209" s="180"/>
      <c r="I209" s="207"/>
      <c r="J209" s="243"/>
      <c r="K209" s="244"/>
      <c r="L209" s="245"/>
      <c r="M209" s="246"/>
      <c r="N209" s="247"/>
      <c r="O209" s="247"/>
      <c r="P209" s="248"/>
      <c r="Q209" s="186">
        <f t="shared" ref="Q209:Q213" si="918">SUM(N209:P209)</f>
        <v>0</v>
      </c>
      <c r="R209" s="180"/>
      <c r="S209" s="180"/>
      <c r="T209" s="248"/>
      <c r="U209" s="248"/>
      <c r="V209" s="248"/>
      <c r="W209" s="186">
        <f t="shared" ref="W209:W213" si="919">SUM(T209:V209)</f>
        <v>0</v>
      </c>
      <c r="X209" s="180"/>
      <c r="Y209" s="179"/>
      <c r="Z209" s="248"/>
      <c r="AA209" s="187"/>
      <c r="AB209" s="248"/>
      <c r="AC209" s="187"/>
      <c r="AD209" s="248"/>
      <c r="AE209" s="187"/>
      <c r="AF209" s="186">
        <f t="shared" si="910"/>
        <v>0</v>
      </c>
      <c r="AG209" s="264"/>
      <c r="AH209" s="180"/>
      <c r="AI209" s="180"/>
      <c r="AJ209" s="180"/>
      <c r="AK209" s="179"/>
      <c r="AL209" s="233">
        <f>BI209</f>
        <v>0</v>
      </c>
      <c r="AM209" s="225">
        <f t="shared" ref="AM209:AM213" si="920">BJ209</f>
        <v>0</v>
      </c>
      <c r="AN209" s="234">
        <f t="shared" ref="AN209:AN213" si="921">BK209</f>
        <v>0</v>
      </c>
      <c r="AO209" s="185">
        <f t="shared" ref="AO209:AO213" si="922">BL209</f>
        <v>0</v>
      </c>
      <c r="AP209" s="185">
        <f t="shared" ref="AP209:AP213" si="923">BM209</f>
        <v>0</v>
      </c>
      <c r="AQ209" s="186">
        <f t="shared" ref="AQ209:AQ213" si="924">BN209</f>
        <v>0</v>
      </c>
      <c r="AR209" s="186">
        <f t="shared" ref="AR209:AR213" si="925">SUM(AO209:AQ209)</f>
        <v>0</v>
      </c>
      <c r="AS209" s="180"/>
      <c r="AT209" s="180"/>
      <c r="AU209" s="186">
        <f>D209+Z209+AO209</f>
        <v>0</v>
      </c>
      <c r="AV209" s="187"/>
      <c r="AW209" s="185">
        <f>E209+AB209++AP209</f>
        <v>0</v>
      </c>
      <c r="AX209" s="187"/>
      <c r="AY209" s="186">
        <f>F209+AD209+AQ209</f>
        <v>0</v>
      </c>
      <c r="AZ209" s="187"/>
      <c r="BA209" s="186">
        <f t="shared" ref="BA209:BA213" si="926">SUM(AU209:AY209)</f>
        <v>0</v>
      </c>
      <c r="BB209" s="187"/>
      <c r="BC209" s="180"/>
      <c r="BD209" s="180"/>
      <c r="BE209" s="180"/>
      <c r="BF209" s="180"/>
      <c r="BG209" s="78"/>
      <c r="BH209" s="78"/>
      <c r="BI209" s="244"/>
      <c r="BJ209" s="245"/>
      <c r="BK209" s="246"/>
      <c r="BL209" s="247"/>
      <c r="BM209" s="247"/>
      <c r="BN209" s="248"/>
      <c r="BO209" s="186">
        <f t="shared" ref="BO209:BO213" si="927">SUM(BL209:BN209)</f>
        <v>0</v>
      </c>
      <c r="BP209" s="180"/>
      <c r="BQ209" s="78"/>
      <c r="BR209" s="186">
        <f t="shared" ref="BR209:BT213" si="928">D209+N209+BL209</f>
        <v>0</v>
      </c>
      <c r="BS209" s="185">
        <f t="shared" si="928"/>
        <v>0</v>
      </c>
      <c r="BT209" s="186">
        <f t="shared" si="928"/>
        <v>0</v>
      </c>
      <c r="BU209" s="186">
        <f t="shared" ref="BU209:BU213" si="929">SUM(BR209:BT209)</f>
        <v>0</v>
      </c>
      <c r="BV209" s="180"/>
      <c r="BW209" s="78"/>
      <c r="BX209" s="186">
        <f>D209+Z209+BL209</f>
        <v>0</v>
      </c>
      <c r="BY209" s="187"/>
      <c r="BZ209" s="186">
        <f>E209+O209+BM209</f>
        <v>0</v>
      </c>
      <c r="CA209" s="187"/>
      <c r="CB209" s="186">
        <f>F209+AD209+BN209</f>
        <v>0</v>
      </c>
      <c r="CC209" s="187"/>
      <c r="CD209" s="186">
        <f>BX209+BZ209+CB209</f>
        <v>0</v>
      </c>
      <c r="CE209" s="187"/>
      <c r="CF209" s="180"/>
    </row>
    <row r="210" spans="1:84" s="79" customFormat="1" x14ac:dyDescent="0.35">
      <c r="A210" s="190"/>
      <c r="B210" s="201" t="s">
        <v>191</v>
      </c>
      <c r="C210" s="180"/>
      <c r="D210" s="186"/>
      <c r="E210" s="186"/>
      <c r="F210" s="186"/>
      <c r="G210" s="186">
        <f t="shared" si="917"/>
        <v>0</v>
      </c>
      <c r="H210" s="180"/>
      <c r="I210" s="207"/>
      <c r="J210" s="243"/>
      <c r="K210" s="244"/>
      <c r="L210" s="245"/>
      <c r="M210" s="246"/>
      <c r="N210" s="247"/>
      <c r="O210" s="247"/>
      <c r="P210" s="248"/>
      <c r="Q210" s="186">
        <f t="shared" si="918"/>
        <v>0</v>
      </c>
      <c r="R210" s="180"/>
      <c r="S210" s="180"/>
      <c r="T210" s="248"/>
      <c r="U210" s="248"/>
      <c r="V210" s="248"/>
      <c r="W210" s="186">
        <f t="shared" si="919"/>
        <v>0</v>
      </c>
      <c r="X210" s="180"/>
      <c r="Y210" s="179"/>
      <c r="Z210" s="248"/>
      <c r="AA210" s="187"/>
      <c r="AB210" s="248"/>
      <c r="AC210" s="187"/>
      <c r="AD210" s="248"/>
      <c r="AE210" s="187"/>
      <c r="AF210" s="186">
        <f t="shared" si="910"/>
        <v>0</v>
      </c>
      <c r="AG210" s="264"/>
      <c r="AH210" s="180"/>
      <c r="AI210" s="180"/>
      <c r="AJ210" s="180"/>
      <c r="AK210" s="179"/>
      <c r="AL210" s="233">
        <f t="shared" ref="AL210:AL213" si="930">BI210</f>
        <v>0</v>
      </c>
      <c r="AM210" s="225">
        <f t="shared" si="920"/>
        <v>0</v>
      </c>
      <c r="AN210" s="234">
        <f t="shared" si="921"/>
        <v>0</v>
      </c>
      <c r="AO210" s="185">
        <f t="shared" si="922"/>
        <v>0</v>
      </c>
      <c r="AP210" s="185">
        <f t="shared" si="923"/>
        <v>0</v>
      </c>
      <c r="AQ210" s="186">
        <f t="shared" si="924"/>
        <v>0</v>
      </c>
      <c r="AR210" s="186">
        <f t="shared" si="925"/>
        <v>0</v>
      </c>
      <c r="AS210" s="180"/>
      <c r="AT210" s="180"/>
      <c r="AU210" s="186">
        <f>D210+Z210+AO210</f>
        <v>0</v>
      </c>
      <c r="AV210" s="187"/>
      <c r="AW210" s="185">
        <f>E210+AB210++AP210</f>
        <v>0</v>
      </c>
      <c r="AX210" s="187"/>
      <c r="AY210" s="186">
        <f>F210+AD210+AQ210</f>
        <v>0</v>
      </c>
      <c r="AZ210" s="187"/>
      <c r="BA210" s="186">
        <f t="shared" si="926"/>
        <v>0</v>
      </c>
      <c r="BB210" s="187"/>
      <c r="BC210" s="180"/>
      <c r="BD210" s="180"/>
      <c r="BE210" s="180"/>
      <c r="BF210" s="180"/>
      <c r="BG210" s="78"/>
      <c r="BH210" s="78"/>
      <c r="BI210" s="244"/>
      <c r="BJ210" s="245"/>
      <c r="BK210" s="246"/>
      <c r="BL210" s="247"/>
      <c r="BM210" s="247"/>
      <c r="BN210" s="248"/>
      <c r="BO210" s="186">
        <f t="shared" si="927"/>
        <v>0</v>
      </c>
      <c r="BP210" s="180"/>
      <c r="BQ210" s="78"/>
      <c r="BR210" s="186">
        <f t="shared" si="928"/>
        <v>0</v>
      </c>
      <c r="BS210" s="185">
        <f t="shared" si="928"/>
        <v>0</v>
      </c>
      <c r="BT210" s="186">
        <f t="shared" si="928"/>
        <v>0</v>
      </c>
      <c r="BU210" s="186">
        <f t="shared" si="929"/>
        <v>0</v>
      </c>
      <c r="BV210" s="180"/>
      <c r="BW210" s="78"/>
      <c r="BX210" s="186">
        <f>D210+Z210+BL210</f>
        <v>0</v>
      </c>
      <c r="BY210" s="187"/>
      <c r="BZ210" s="186">
        <f>E210+O210+BM210</f>
        <v>0</v>
      </c>
      <c r="CA210" s="187"/>
      <c r="CB210" s="186">
        <f>F210+AD210+BN210</f>
        <v>0</v>
      </c>
      <c r="CC210" s="187"/>
      <c r="CD210" s="186">
        <f t="shared" ref="CD210:CD213" si="931">BX210+BZ210+CB210</f>
        <v>0</v>
      </c>
      <c r="CE210" s="187"/>
      <c r="CF210" s="180"/>
    </row>
    <row r="211" spans="1:84" s="79" customFormat="1" x14ac:dyDescent="0.35">
      <c r="A211" s="190"/>
      <c r="B211" s="201" t="s">
        <v>191</v>
      </c>
      <c r="C211" s="180"/>
      <c r="D211" s="186"/>
      <c r="E211" s="186"/>
      <c r="F211" s="186"/>
      <c r="G211" s="186">
        <f t="shared" si="917"/>
        <v>0</v>
      </c>
      <c r="H211" s="180"/>
      <c r="I211" s="207"/>
      <c r="J211" s="243"/>
      <c r="K211" s="244"/>
      <c r="L211" s="245"/>
      <c r="M211" s="246"/>
      <c r="N211" s="247"/>
      <c r="O211" s="247"/>
      <c r="P211" s="248"/>
      <c r="Q211" s="186">
        <f t="shared" si="918"/>
        <v>0</v>
      </c>
      <c r="R211" s="180"/>
      <c r="S211" s="180"/>
      <c r="T211" s="248"/>
      <c r="U211" s="248"/>
      <c r="V211" s="248"/>
      <c r="W211" s="186">
        <f t="shared" si="919"/>
        <v>0</v>
      </c>
      <c r="X211" s="180"/>
      <c r="Y211" s="179"/>
      <c r="Z211" s="248"/>
      <c r="AA211" s="187"/>
      <c r="AB211" s="248"/>
      <c r="AC211" s="187"/>
      <c r="AD211" s="248"/>
      <c r="AE211" s="187"/>
      <c r="AF211" s="186">
        <f t="shared" si="910"/>
        <v>0</v>
      </c>
      <c r="AG211" s="264"/>
      <c r="AH211" s="180"/>
      <c r="AI211" s="180"/>
      <c r="AJ211" s="180"/>
      <c r="AK211" s="179"/>
      <c r="AL211" s="233">
        <f t="shared" si="930"/>
        <v>0</v>
      </c>
      <c r="AM211" s="225">
        <f t="shared" si="920"/>
        <v>0</v>
      </c>
      <c r="AN211" s="234">
        <f t="shared" si="921"/>
        <v>0</v>
      </c>
      <c r="AO211" s="185">
        <f t="shared" si="922"/>
        <v>0</v>
      </c>
      <c r="AP211" s="185">
        <f t="shared" si="923"/>
        <v>0</v>
      </c>
      <c r="AQ211" s="186">
        <f t="shared" si="924"/>
        <v>0</v>
      </c>
      <c r="AR211" s="186">
        <f t="shared" si="925"/>
        <v>0</v>
      </c>
      <c r="AS211" s="180"/>
      <c r="AT211" s="180"/>
      <c r="AU211" s="186">
        <f>D211+Z211+AO211</f>
        <v>0</v>
      </c>
      <c r="AV211" s="187"/>
      <c r="AW211" s="185">
        <f>E211+AB211++AP211</f>
        <v>0</v>
      </c>
      <c r="AX211" s="187"/>
      <c r="AY211" s="186">
        <f>F211+AD211+AQ211</f>
        <v>0</v>
      </c>
      <c r="AZ211" s="187"/>
      <c r="BA211" s="186">
        <f t="shared" si="926"/>
        <v>0</v>
      </c>
      <c r="BB211" s="187"/>
      <c r="BC211" s="180"/>
      <c r="BD211" s="180"/>
      <c r="BE211" s="180"/>
      <c r="BF211" s="180"/>
      <c r="BG211" s="78"/>
      <c r="BH211" s="78"/>
      <c r="BI211" s="244"/>
      <c r="BJ211" s="245"/>
      <c r="BK211" s="246"/>
      <c r="BL211" s="247"/>
      <c r="BM211" s="247"/>
      <c r="BN211" s="248"/>
      <c r="BO211" s="186">
        <f t="shared" si="927"/>
        <v>0</v>
      </c>
      <c r="BP211" s="180"/>
      <c r="BQ211" s="78"/>
      <c r="BR211" s="186">
        <f t="shared" si="928"/>
        <v>0</v>
      </c>
      <c r="BS211" s="185">
        <f t="shared" si="928"/>
        <v>0</v>
      </c>
      <c r="BT211" s="186">
        <f t="shared" si="928"/>
        <v>0</v>
      </c>
      <c r="BU211" s="186">
        <f t="shared" si="929"/>
        <v>0</v>
      </c>
      <c r="BV211" s="180"/>
      <c r="BW211" s="78"/>
      <c r="BX211" s="186">
        <f>D211+Z211+BL211</f>
        <v>0</v>
      </c>
      <c r="BY211" s="187"/>
      <c r="BZ211" s="186">
        <f>E211+O211+BM211</f>
        <v>0</v>
      </c>
      <c r="CA211" s="187"/>
      <c r="CB211" s="186">
        <f>F211+AD211+BN211</f>
        <v>0</v>
      </c>
      <c r="CC211" s="187"/>
      <c r="CD211" s="186">
        <f t="shared" si="931"/>
        <v>0</v>
      </c>
      <c r="CE211" s="187"/>
      <c r="CF211" s="180"/>
    </row>
    <row r="212" spans="1:84" s="79" customFormat="1" x14ac:dyDescent="0.35">
      <c r="A212" s="190"/>
      <c r="B212" s="201" t="s">
        <v>191</v>
      </c>
      <c r="C212" s="180"/>
      <c r="D212" s="186"/>
      <c r="E212" s="186"/>
      <c r="F212" s="186"/>
      <c r="G212" s="186">
        <f t="shared" si="917"/>
        <v>0</v>
      </c>
      <c r="H212" s="180"/>
      <c r="I212" s="207"/>
      <c r="J212" s="243"/>
      <c r="K212" s="244"/>
      <c r="L212" s="245"/>
      <c r="M212" s="246"/>
      <c r="N212" s="247"/>
      <c r="O212" s="247"/>
      <c r="P212" s="248"/>
      <c r="Q212" s="186">
        <f t="shared" si="918"/>
        <v>0</v>
      </c>
      <c r="R212" s="180"/>
      <c r="S212" s="180"/>
      <c r="T212" s="248"/>
      <c r="U212" s="248"/>
      <c r="V212" s="248"/>
      <c r="W212" s="186">
        <f t="shared" si="919"/>
        <v>0</v>
      </c>
      <c r="X212" s="180"/>
      <c r="Y212" s="179"/>
      <c r="Z212" s="248"/>
      <c r="AA212" s="187"/>
      <c r="AB212" s="248"/>
      <c r="AC212" s="187"/>
      <c r="AD212" s="248"/>
      <c r="AE212" s="187"/>
      <c r="AF212" s="186">
        <f t="shared" si="910"/>
        <v>0</v>
      </c>
      <c r="AG212" s="264"/>
      <c r="AH212" s="180"/>
      <c r="AI212" s="180"/>
      <c r="AJ212" s="180"/>
      <c r="AK212" s="179"/>
      <c r="AL212" s="233">
        <f t="shared" si="930"/>
        <v>0</v>
      </c>
      <c r="AM212" s="225">
        <f t="shared" si="920"/>
        <v>0</v>
      </c>
      <c r="AN212" s="234">
        <f t="shared" si="921"/>
        <v>0</v>
      </c>
      <c r="AO212" s="185">
        <f t="shared" si="922"/>
        <v>0</v>
      </c>
      <c r="AP212" s="185">
        <f t="shared" si="923"/>
        <v>0</v>
      </c>
      <c r="AQ212" s="186">
        <f t="shared" si="924"/>
        <v>0</v>
      </c>
      <c r="AR212" s="186">
        <f t="shared" si="925"/>
        <v>0</v>
      </c>
      <c r="AS212" s="180"/>
      <c r="AT212" s="180"/>
      <c r="AU212" s="186">
        <f>D212+Z212+AO212</f>
        <v>0</v>
      </c>
      <c r="AV212" s="187"/>
      <c r="AW212" s="185">
        <f>E212+AB212++AP212</f>
        <v>0</v>
      </c>
      <c r="AX212" s="187"/>
      <c r="AY212" s="186">
        <f>F212+AD212+AQ212</f>
        <v>0</v>
      </c>
      <c r="AZ212" s="187"/>
      <c r="BA212" s="186">
        <f t="shared" si="926"/>
        <v>0</v>
      </c>
      <c r="BB212" s="187"/>
      <c r="BC212" s="180"/>
      <c r="BD212" s="180"/>
      <c r="BE212" s="180"/>
      <c r="BF212" s="180"/>
      <c r="BG212" s="78"/>
      <c r="BH212" s="78"/>
      <c r="BI212" s="244"/>
      <c r="BJ212" s="245"/>
      <c r="BK212" s="246"/>
      <c r="BL212" s="247"/>
      <c r="BM212" s="247"/>
      <c r="BN212" s="248"/>
      <c r="BO212" s="186">
        <f t="shared" si="927"/>
        <v>0</v>
      </c>
      <c r="BP212" s="180"/>
      <c r="BQ212" s="78"/>
      <c r="BR212" s="186">
        <f t="shared" si="928"/>
        <v>0</v>
      </c>
      <c r="BS212" s="185">
        <f t="shared" si="928"/>
        <v>0</v>
      </c>
      <c r="BT212" s="186">
        <f t="shared" si="928"/>
        <v>0</v>
      </c>
      <c r="BU212" s="186">
        <f t="shared" si="929"/>
        <v>0</v>
      </c>
      <c r="BV212" s="180"/>
      <c r="BW212" s="78"/>
      <c r="BX212" s="186">
        <f>D212+Z212+BL212</f>
        <v>0</v>
      </c>
      <c r="BY212" s="187"/>
      <c r="BZ212" s="186">
        <f>E212+O212+BM212</f>
        <v>0</v>
      </c>
      <c r="CA212" s="187"/>
      <c r="CB212" s="186">
        <f>F212+AD212+BN212</f>
        <v>0</v>
      </c>
      <c r="CC212" s="187"/>
      <c r="CD212" s="186">
        <f t="shared" si="931"/>
        <v>0</v>
      </c>
      <c r="CE212" s="187"/>
      <c r="CF212" s="180"/>
    </row>
    <row r="213" spans="1:84" s="79" customFormat="1" x14ac:dyDescent="0.35">
      <c r="A213" s="190"/>
      <c r="B213" s="201" t="s">
        <v>191</v>
      </c>
      <c r="C213" s="180"/>
      <c r="D213" s="186"/>
      <c r="E213" s="186"/>
      <c r="F213" s="186"/>
      <c r="G213" s="186">
        <f t="shared" si="917"/>
        <v>0</v>
      </c>
      <c r="H213" s="180"/>
      <c r="I213" s="207"/>
      <c r="J213" s="243"/>
      <c r="K213" s="244"/>
      <c r="L213" s="245"/>
      <c r="M213" s="246"/>
      <c r="N213" s="247"/>
      <c r="O213" s="247"/>
      <c r="P213" s="248"/>
      <c r="Q213" s="186">
        <f t="shared" si="918"/>
        <v>0</v>
      </c>
      <c r="R213" s="180"/>
      <c r="S213" s="180"/>
      <c r="T213" s="248"/>
      <c r="U213" s="248"/>
      <c r="V213" s="248"/>
      <c r="W213" s="186">
        <f t="shared" si="919"/>
        <v>0</v>
      </c>
      <c r="X213" s="180"/>
      <c r="Y213" s="179"/>
      <c r="Z213" s="248"/>
      <c r="AA213" s="187"/>
      <c r="AB213" s="248"/>
      <c r="AC213" s="187"/>
      <c r="AD213" s="248"/>
      <c r="AE213" s="187"/>
      <c r="AF213" s="186">
        <f t="shared" si="910"/>
        <v>0</v>
      </c>
      <c r="AG213" s="264"/>
      <c r="AH213" s="180"/>
      <c r="AI213" s="180"/>
      <c r="AJ213" s="180"/>
      <c r="AK213" s="179"/>
      <c r="AL213" s="233">
        <f t="shared" si="930"/>
        <v>0</v>
      </c>
      <c r="AM213" s="225">
        <f t="shared" si="920"/>
        <v>0</v>
      </c>
      <c r="AN213" s="234">
        <f t="shared" si="921"/>
        <v>0</v>
      </c>
      <c r="AO213" s="185">
        <f t="shared" si="922"/>
        <v>0</v>
      </c>
      <c r="AP213" s="185">
        <f t="shared" si="923"/>
        <v>0</v>
      </c>
      <c r="AQ213" s="186">
        <f t="shared" si="924"/>
        <v>0</v>
      </c>
      <c r="AR213" s="186">
        <f t="shared" si="925"/>
        <v>0</v>
      </c>
      <c r="AS213" s="180"/>
      <c r="AT213" s="180"/>
      <c r="AU213" s="186">
        <f>D213+Z213+AO213</f>
        <v>0</v>
      </c>
      <c r="AV213" s="187"/>
      <c r="AW213" s="185">
        <f>E213+AB213++AP213</f>
        <v>0</v>
      </c>
      <c r="AX213" s="187"/>
      <c r="AY213" s="186">
        <f>F213+AD213+AQ213</f>
        <v>0</v>
      </c>
      <c r="AZ213" s="187"/>
      <c r="BA213" s="186">
        <f t="shared" si="926"/>
        <v>0</v>
      </c>
      <c r="BB213" s="187"/>
      <c r="BC213" s="180"/>
      <c r="BD213" s="180"/>
      <c r="BE213" s="180"/>
      <c r="BF213" s="180"/>
      <c r="BG213" s="78"/>
      <c r="BH213" s="78"/>
      <c r="BI213" s="244"/>
      <c r="BJ213" s="245"/>
      <c r="BK213" s="246"/>
      <c r="BL213" s="247"/>
      <c r="BM213" s="247"/>
      <c r="BN213" s="248"/>
      <c r="BO213" s="186">
        <f t="shared" si="927"/>
        <v>0</v>
      </c>
      <c r="BP213" s="180"/>
      <c r="BQ213" s="78"/>
      <c r="BR213" s="186">
        <f t="shared" si="928"/>
        <v>0</v>
      </c>
      <c r="BS213" s="185">
        <f t="shared" si="928"/>
        <v>0</v>
      </c>
      <c r="BT213" s="186">
        <f t="shared" si="928"/>
        <v>0</v>
      </c>
      <c r="BU213" s="186">
        <f t="shared" si="929"/>
        <v>0</v>
      </c>
      <c r="BV213" s="180"/>
      <c r="BW213" s="78"/>
      <c r="BX213" s="186">
        <f>D213+Z213+BL213</f>
        <v>0</v>
      </c>
      <c r="BY213" s="187"/>
      <c r="BZ213" s="186">
        <f>E213+O213+BM213</f>
        <v>0</v>
      </c>
      <c r="CA213" s="187"/>
      <c r="CB213" s="186">
        <f>F213+AD213+BN213</f>
        <v>0</v>
      </c>
      <c r="CC213" s="187"/>
      <c r="CD213" s="186">
        <f t="shared" si="931"/>
        <v>0</v>
      </c>
      <c r="CE213" s="187"/>
      <c r="CF213" s="180"/>
    </row>
    <row r="214" spans="1:84" s="79" customFormat="1" x14ac:dyDescent="0.35">
      <c r="A214" s="190">
        <v>7.3</v>
      </c>
      <c r="B214" s="200" t="s">
        <v>169</v>
      </c>
      <c r="C214" s="179"/>
      <c r="D214" s="184">
        <v>0</v>
      </c>
      <c r="E214" s="179">
        <v>0</v>
      </c>
      <c r="F214" s="179">
        <v>0</v>
      </c>
      <c r="G214" s="179">
        <f t="shared" ref="G214" si="932">SUM(G215:G219)</f>
        <v>0</v>
      </c>
      <c r="H214" s="179"/>
      <c r="I214" s="206"/>
      <c r="J214" s="199"/>
      <c r="K214" s="232"/>
      <c r="L214" s="224"/>
      <c r="M214" s="217"/>
      <c r="N214" s="184">
        <f t="shared" ref="N214:P214" si="933">SUM(N215:N219)</f>
        <v>0</v>
      </c>
      <c r="O214" s="179">
        <f t="shared" si="933"/>
        <v>0</v>
      </c>
      <c r="P214" s="179">
        <f t="shared" si="933"/>
        <v>0</v>
      </c>
      <c r="Q214" s="179">
        <f t="shared" ref="Q214:W214" si="934">SUM(Q215:Q219)</f>
        <v>0</v>
      </c>
      <c r="R214" s="179"/>
      <c r="S214" s="179"/>
      <c r="T214" s="184">
        <f t="shared" ref="T214:V214" si="935">SUM(T215:T219)</f>
        <v>0</v>
      </c>
      <c r="U214" s="179">
        <f t="shared" si="935"/>
        <v>0</v>
      </c>
      <c r="V214" s="179">
        <f t="shared" si="935"/>
        <v>0</v>
      </c>
      <c r="W214" s="179">
        <f t="shared" si="934"/>
        <v>0</v>
      </c>
      <c r="X214" s="179"/>
      <c r="Y214" s="179"/>
      <c r="Z214" s="184">
        <f t="shared" ref="Z214" si="936">SUM(Z215:Z219)</f>
        <v>0</v>
      </c>
      <c r="AA214" s="179"/>
      <c r="AB214" s="179">
        <f t="shared" ref="AB214" si="937">SUM(AB215:AB219)</f>
        <v>0</v>
      </c>
      <c r="AC214" s="179"/>
      <c r="AD214" s="179">
        <f t="shared" ref="AD214" si="938">SUM(AD215:AD219)</f>
        <v>0</v>
      </c>
      <c r="AE214" s="179"/>
      <c r="AF214" s="179">
        <f t="shared" ref="AF214:AF219" si="939">Z214+AB214+AD214</f>
        <v>0</v>
      </c>
      <c r="AG214" s="206"/>
      <c r="AH214" s="179"/>
      <c r="AI214" s="179"/>
      <c r="AJ214" s="179"/>
      <c r="AK214" s="179"/>
      <c r="AL214" s="232"/>
      <c r="AM214" s="224"/>
      <c r="AN214" s="217"/>
      <c r="AO214" s="184">
        <f t="shared" ref="AO214:AQ214" si="940">SUM(AO215:AO219)</f>
        <v>0</v>
      </c>
      <c r="AP214" s="179">
        <f t="shared" si="940"/>
        <v>0</v>
      </c>
      <c r="AQ214" s="179">
        <f t="shared" si="940"/>
        <v>0</v>
      </c>
      <c r="AR214" s="179">
        <f t="shared" ref="AR214" si="941">SUM(AR215:AR219)</f>
        <v>0</v>
      </c>
      <c r="AS214" s="179"/>
      <c r="AT214" s="179"/>
      <c r="AU214" s="184">
        <f>SUM(AU215:AU219)</f>
        <v>0</v>
      </c>
      <c r="AV214" s="179"/>
      <c r="AW214" s="179">
        <f>SUM(AW215:AW219)</f>
        <v>0</v>
      </c>
      <c r="AX214" s="179"/>
      <c r="AY214" s="179">
        <f>SUM(AY215:AY219)</f>
        <v>0</v>
      </c>
      <c r="AZ214" s="179"/>
      <c r="BA214" s="179">
        <f t="shared" ref="BA214" si="942">SUM(BA215:BA219)</f>
        <v>0</v>
      </c>
      <c r="BB214" s="179"/>
      <c r="BC214" s="179"/>
      <c r="BD214" s="179"/>
      <c r="BE214" s="179"/>
      <c r="BF214" s="179"/>
      <c r="BG214" s="78"/>
      <c r="BH214" s="78"/>
      <c r="BI214" s="232"/>
      <c r="BJ214" s="224"/>
      <c r="BK214" s="217"/>
      <c r="BL214" s="184">
        <f t="shared" ref="BL214:BO214" si="943">SUM(BL215:BL219)</f>
        <v>0</v>
      </c>
      <c r="BM214" s="179">
        <f t="shared" si="943"/>
        <v>0</v>
      </c>
      <c r="BN214" s="179">
        <f t="shared" si="943"/>
        <v>0</v>
      </c>
      <c r="BO214" s="179">
        <f t="shared" si="943"/>
        <v>0</v>
      </c>
      <c r="BP214" s="179"/>
      <c r="BQ214" s="78"/>
      <c r="BR214" s="184">
        <f>SUM(BR215:BR219)</f>
        <v>0</v>
      </c>
      <c r="BS214" s="179">
        <f>SUM(BS215:BS219)</f>
        <v>0</v>
      </c>
      <c r="BT214" s="179">
        <f>SUM(BT215:BT219)</f>
        <v>0</v>
      </c>
      <c r="BU214" s="179">
        <f t="shared" ref="BU214" si="944">SUM(BU215:BU219)</f>
        <v>0</v>
      </c>
      <c r="BV214" s="179"/>
      <c r="BW214" s="78"/>
      <c r="BX214" s="184">
        <f>SUM(BX215:BX219)</f>
        <v>0</v>
      </c>
      <c r="BY214" s="179"/>
      <c r="BZ214" s="179">
        <f>SUM(BZ215:BZ219)</f>
        <v>0</v>
      </c>
      <c r="CA214" s="179"/>
      <c r="CB214" s="179">
        <f>SUM(CB215:CB219)</f>
        <v>0</v>
      </c>
      <c r="CC214" s="179"/>
      <c r="CD214" s="179">
        <f t="shared" ref="CD214" si="945">SUM(CD215:CD219)</f>
        <v>0</v>
      </c>
      <c r="CE214" s="179"/>
      <c r="CF214" s="179"/>
    </row>
    <row r="215" spans="1:84" x14ac:dyDescent="0.35">
      <c r="B215" s="201" t="s">
        <v>191</v>
      </c>
      <c r="C215" s="180"/>
      <c r="D215" s="186"/>
      <c r="E215" s="186"/>
      <c r="F215" s="186"/>
      <c r="G215" s="186">
        <f t="shared" ref="G215:G219" si="946">SUM(D215:F215)</f>
        <v>0</v>
      </c>
      <c r="H215" s="180"/>
      <c r="I215" s="207"/>
      <c r="J215" s="243"/>
      <c r="K215" s="244"/>
      <c r="L215" s="245"/>
      <c r="M215" s="246"/>
      <c r="N215" s="247"/>
      <c r="O215" s="247"/>
      <c r="P215" s="248"/>
      <c r="Q215" s="186">
        <f t="shared" ref="Q215:Q219" si="947">SUM(N215:P215)</f>
        <v>0</v>
      </c>
      <c r="R215" s="180"/>
      <c r="S215" s="180"/>
      <c r="T215" s="248"/>
      <c r="U215" s="248"/>
      <c r="V215" s="248"/>
      <c r="W215" s="186">
        <f t="shared" ref="W215:W219" si="948">SUM(T215:V215)</f>
        <v>0</v>
      </c>
      <c r="X215" s="180"/>
      <c r="Y215" s="179"/>
      <c r="Z215" s="248"/>
      <c r="AA215" s="187"/>
      <c r="AB215" s="248"/>
      <c r="AC215" s="187"/>
      <c r="AD215" s="248"/>
      <c r="AE215" s="187"/>
      <c r="AF215" s="186">
        <f t="shared" si="939"/>
        <v>0</v>
      </c>
      <c r="AG215" s="264"/>
      <c r="AH215" s="180"/>
      <c r="AI215" s="180"/>
      <c r="AJ215" s="180"/>
      <c r="AK215" s="179"/>
      <c r="AL215" s="233">
        <f>BI215</f>
        <v>0</v>
      </c>
      <c r="AM215" s="225">
        <f t="shared" ref="AM215:AM219" si="949">BJ215</f>
        <v>0</v>
      </c>
      <c r="AN215" s="234">
        <f t="shared" ref="AN215:AN219" si="950">BK215</f>
        <v>0</v>
      </c>
      <c r="AO215" s="185">
        <f t="shared" ref="AO215:AO219" si="951">BL215</f>
        <v>0</v>
      </c>
      <c r="AP215" s="185">
        <f t="shared" ref="AP215:AP219" si="952">BM215</f>
        <v>0</v>
      </c>
      <c r="AQ215" s="186">
        <f t="shared" ref="AQ215:AQ219" si="953">BN215</f>
        <v>0</v>
      </c>
      <c r="AR215" s="186">
        <f t="shared" ref="AR215:AR219" si="954">SUM(AO215:AQ215)</f>
        <v>0</v>
      </c>
      <c r="AS215" s="180"/>
      <c r="AT215" s="180"/>
      <c r="AU215" s="186">
        <f>D215+Z215+AO215</f>
        <v>0</v>
      </c>
      <c r="AV215" s="187"/>
      <c r="AW215" s="185">
        <f>E215+AB215++AP215</f>
        <v>0</v>
      </c>
      <c r="AX215" s="187"/>
      <c r="AY215" s="186">
        <f>F215+AD215+AQ215</f>
        <v>0</v>
      </c>
      <c r="AZ215" s="187"/>
      <c r="BA215" s="186">
        <f t="shared" ref="BA215:BA219" si="955">SUM(AU215:AY215)</f>
        <v>0</v>
      </c>
      <c r="BB215" s="187"/>
      <c r="BC215" s="180"/>
      <c r="BD215" s="180"/>
      <c r="BE215" s="180"/>
      <c r="BF215" s="180"/>
      <c r="BI215" s="244"/>
      <c r="BJ215" s="245"/>
      <c r="BK215" s="246"/>
      <c r="BL215" s="247"/>
      <c r="BM215" s="247"/>
      <c r="BN215" s="248"/>
      <c r="BO215" s="186">
        <f t="shared" ref="BO215:BO219" si="956">SUM(BL215:BN215)</f>
        <v>0</v>
      </c>
      <c r="BP215" s="180"/>
      <c r="BR215" s="186">
        <f t="shared" ref="BR215:BT219" si="957">D215+N215+BL215</f>
        <v>0</v>
      </c>
      <c r="BS215" s="185">
        <f t="shared" si="957"/>
        <v>0</v>
      </c>
      <c r="BT215" s="186">
        <f t="shared" si="957"/>
        <v>0</v>
      </c>
      <c r="BU215" s="186">
        <f t="shared" ref="BU215:BU219" si="958">SUM(BR215:BT215)</f>
        <v>0</v>
      </c>
      <c r="BV215" s="180"/>
      <c r="BX215" s="186">
        <f>D215+Z215+BL215</f>
        <v>0</v>
      </c>
      <c r="BY215" s="187"/>
      <c r="BZ215" s="186">
        <f>E215+O215+BM215</f>
        <v>0</v>
      </c>
      <c r="CA215" s="187"/>
      <c r="CB215" s="186">
        <f>F215+AD215+BN215</f>
        <v>0</v>
      </c>
      <c r="CC215" s="187"/>
      <c r="CD215" s="186">
        <f>BX215+BZ215+CB215</f>
        <v>0</v>
      </c>
      <c r="CE215" s="187"/>
      <c r="CF215" s="180"/>
    </row>
    <row r="216" spans="1:84" x14ac:dyDescent="0.35">
      <c r="B216" s="201" t="s">
        <v>191</v>
      </c>
      <c r="C216" s="180"/>
      <c r="D216" s="186"/>
      <c r="E216" s="186"/>
      <c r="F216" s="186"/>
      <c r="G216" s="186">
        <f t="shared" si="946"/>
        <v>0</v>
      </c>
      <c r="H216" s="180"/>
      <c r="I216" s="207"/>
      <c r="J216" s="243"/>
      <c r="K216" s="244"/>
      <c r="L216" s="245"/>
      <c r="M216" s="246"/>
      <c r="N216" s="247"/>
      <c r="O216" s="247"/>
      <c r="P216" s="248"/>
      <c r="Q216" s="186">
        <f t="shared" si="947"/>
        <v>0</v>
      </c>
      <c r="R216" s="180"/>
      <c r="S216" s="180"/>
      <c r="T216" s="248"/>
      <c r="U216" s="248"/>
      <c r="V216" s="248"/>
      <c r="W216" s="186">
        <f t="shared" si="948"/>
        <v>0</v>
      </c>
      <c r="X216" s="180"/>
      <c r="Y216" s="179"/>
      <c r="Z216" s="248"/>
      <c r="AA216" s="187"/>
      <c r="AB216" s="248"/>
      <c r="AC216" s="187"/>
      <c r="AD216" s="248"/>
      <c r="AE216" s="187"/>
      <c r="AF216" s="186">
        <f t="shared" si="939"/>
        <v>0</v>
      </c>
      <c r="AG216" s="264"/>
      <c r="AH216" s="180"/>
      <c r="AI216" s="180"/>
      <c r="AJ216" s="180"/>
      <c r="AK216" s="179"/>
      <c r="AL216" s="233">
        <f t="shared" ref="AL216:AL219" si="959">BI216</f>
        <v>0</v>
      </c>
      <c r="AM216" s="225">
        <f t="shared" si="949"/>
        <v>0</v>
      </c>
      <c r="AN216" s="234">
        <f t="shared" si="950"/>
        <v>0</v>
      </c>
      <c r="AO216" s="185">
        <f t="shared" si="951"/>
        <v>0</v>
      </c>
      <c r="AP216" s="185">
        <f t="shared" si="952"/>
        <v>0</v>
      </c>
      <c r="AQ216" s="186">
        <f t="shared" si="953"/>
        <v>0</v>
      </c>
      <c r="AR216" s="186">
        <f t="shared" si="954"/>
        <v>0</v>
      </c>
      <c r="AS216" s="180"/>
      <c r="AT216" s="180"/>
      <c r="AU216" s="186">
        <f>D216+Z216+AO216</f>
        <v>0</v>
      </c>
      <c r="AV216" s="187"/>
      <c r="AW216" s="185">
        <f>E216+AB216++AP216</f>
        <v>0</v>
      </c>
      <c r="AX216" s="187"/>
      <c r="AY216" s="186">
        <f>F216+AD216+AQ216</f>
        <v>0</v>
      </c>
      <c r="AZ216" s="187"/>
      <c r="BA216" s="186">
        <f t="shared" si="955"/>
        <v>0</v>
      </c>
      <c r="BB216" s="187"/>
      <c r="BC216" s="180"/>
      <c r="BD216" s="180"/>
      <c r="BE216" s="180"/>
      <c r="BF216" s="180"/>
      <c r="BI216" s="244"/>
      <c r="BJ216" s="245"/>
      <c r="BK216" s="246"/>
      <c r="BL216" s="247"/>
      <c r="BM216" s="247"/>
      <c r="BN216" s="248"/>
      <c r="BO216" s="186">
        <f t="shared" si="956"/>
        <v>0</v>
      </c>
      <c r="BP216" s="180"/>
      <c r="BR216" s="186">
        <f t="shared" si="957"/>
        <v>0</v>
      </c>
      <c r="BS216" s="185">
        <f t="shared" si="957"/>
        <v>0</v>
      </c>
      <c r="BT216" s="186">
        <f t="shared" si="957"/>
        <v>0</v>
      </c>
      <c r="BU216" s="186">
        <f t="shared" si="958"/>
        <v>0</v>
      </c>
      <c r="BV216" s="180"/>
      <c r="BX216" s="186">
        <f>D216+Z216+BL216</f>
        <v>0</v>
      </c>
      <c r="BY216" s="187"/>
      <c r="BZ216" s="186">
        <f>E216+O216+BM216</f>
        <v>0</v>
      </c>
      <c r="CA216" s="187"/>
      <c r="CB216" s="186">
        <f>F216+AD216+BN216</f>
        <v>0</v>
      </c>
      <c r="CC216" s="187"/>
      <c r="CD216" s="186">
        <f t="shared" ref="CD216:CD219" si="960">BX216+BZ216+CB216</f>
        <v>0</v>
      </c>
      <c r="CE216" s="187"/>
      <c r="CF216" s="180"/>
    </row>
    <row r="217" spans="1:84" x14ac:dyDescent="0.35">
      <c r="B217" s="201" t="s">
        <v>191</v>
      </c>
      <c r="C217" s="180"/>
      <c r="D217" s="186"/>
      <c r="E217" s="186"/>
      <c r="F217" s="186"/>
      <c r="G217" s="186">
        <f t="shared" si="946"/>
        <v>0</v>
      </c>
      <c r="H217" s="180"/>
      <c r="I217" s="207"/>
      <c r="J217" s="243"/>
      <c r="K217" s="244"/>
      <c r="L217" s="245"/>
      <c r="M217" s="246"/>
      <c r="N217" s="247"/>
      <c r="O217" s="247"/>
      <c r="P217" s="248"/>
      <c r="Q217" s="186">
        <f t="shared" si="947"/>
        <v>0</v>
      </c>
      <c r="R217" s="180"/>
      <c r="S217" s="180"/>
      <c r="T217" s="248"/>
      <c r="U217" s="248"/>
      <c r="V217" s="248"/>
      <c r="W217" s="186">
        <f t="shared" si="948"/>
        <v>0</v>
      </c>
      <c r="X217" s="180"/>
      <c r="Y217" s="179"/>
      <c r="Z217" s="248"/>
      <c r="AA217" s="187"/>
      <c r="AB217" s="248"/>
      <c r="AC217" s="187"/>
      <c r="AD217" s="248"/>
      <c r="AE217" s="187"/>
      <c r="AF217" s="186">
        <f t="shared" si="939"/>
        <v>0</v>
      </c>
      <c r="AG217" s="264"/>
      <c r="AH217" s="180"/>
      <c r="AI217" s="180"/>
      <c r="AJ217" s="180"/>
      <c r="AK217" s="179"/>
      <c r="AL217" s="233">
        <f t="shared" si="959"/>
        <v>0</v>
      </c>
      <c r="AM217" s="225">
        <f t="shared" si="949"/>
        <v>0</v>
      </c>
      <c r="AN217" s="234">
        <f t="shared" si="950"/>
        <v>0</v>
      </c>
      <c r="AO217" s="185">
        <f t="shared" si="951"/>
        <v>0</v>
      </c>
      <c r="AP217" s="185">
        <f t="shared" si="952"/>
        <v>0</v>
      </c>
      <c r="AQ217" s="186">
        <f t="shared" si="953"/>
        <v>0</v>
      </c>
      <c r="AR217" s="186">
        <f t="shared" si="954"/>
        <v>0</v>
      </c>
      <c r="AS217" s="180"/>
      <c r="AT217" s="180"/>
      <c r="AU217" s="186">
        <f>D217+Z217+AO217</f>
        <v>0</v>
      </c>
      <c r="AV217" s="187"/>
      <c r="AW217" s="185">
        <f>E217+AB217++AP217</f>
        <v>0</v>
      </c>
      <c r="AX217" s="187"/>
      <c r="AY217" s="186">
        <f>F217+AD217+AQ217</f>
        <v>0</v>
      </c>
      <c r="AZ217" s="187"/>
      <c r="BA217" s="186">
        <f t="shared" si="955"/>
        <v>0</v>
      </c>
      <c r="BB217" s="187"/>
      <c r="BC217" s="180"/>
      <c r="BD217" s="180"/>
      <c r="BE217" s="180"/>
      <c r="BF217" s="180"/>
      <c r="BI217" s="244"/>
      <c r="BJ217" s="245"/>
      <c r="BK217" s="246"/>
      <c r="BL217" s="247"/>
      <c r="BM217" s="247"/>
      <c r="BN217" s="248"/>
      <c r="BO217" s="186">
        <f t="shared" si="956"/>
        <v>0</v>
      </c>
      <c r="BP217" s="180"/>
      <c r="BR217" s="186">
        <f t="shared" si="957"/>
        <v>0</v>
      </c>
      <c r="BS217" s="185">
        <f t="shared" si="957"/>
        <v>0</v>
      </c>
      <c r="BT217" s="186">
        <f t="shared" si="957"/>
        <v>0</v>
      </c>
      <c r="BU217" s="186">
        <f t="shared" si="958"/>
        <v>0</v>
      </c>
      <c r="BV217" s="180"/>
      <c r="BX217" s="186">
        <f>D217+Z217+BL217</f>
        <v>0</v>
      </c>
      <c r="BY217" s="187"/>
      <c r="BZ217" s="186">
        <f>E217+O217+BM217</f>
        <v>0</v>
      </c>
      <c r="CA217" s="187"/>
      <c r="CB217" s="186">
        <f>F217+AD217+BN217</f>
        <v>0</v>
      </c>
      <c r="CC217" s="187"/>
      <c r="CD217" s="186">
        <f t="shared" si="960"/>
        <v>0</v>
      </c>
      <c r="CE217" s="187"/>
      <c r="CF217" s="180"/>
    </row>
    <row r="218" spans="1:84" x14ac:dyDescent="0.35">
      <c r="B218" s="201" t="s">
        <v>191</v>
      </c>
      <c r="C218" s="180"/>
      <c r="D218" s="186"/>
      <c r="E218" s="186"/>
      <c r="F218" s="186"/>
      <c r="G218" s="186">
        <f t="shared" si="946"/>
        <v>0</v>
      </c>
      <c r="H218" s="180"/>
      <c r="I218" s="207"/>
      <c r="J218" s="243"/>
      <c r="K218" s="244"/>
      <c r="L218" s="245"/>
      <c r="M218" s="246"/>
      <c r="N218" s="247"/>
      <c r="O218" s="247"/>
      <c r="P218" s="248"/>
      <c r="Q218" s="186">
        <f t="shared" si="947"/>
        <v>0</v>
      </c>
      <c r="R218" s="180"/>
      <c r="S218" s="180"/>
      <c r="T218" s="248"/>
      <c r="U218" s="248"/>
      <c r="V218" s="248"/>
      <c r="W218" s="186">
        <f t="shared" si="948"/>
        <v>0</v>
      </c>
      <c r="X218" s="180"/>
      <c r="Y218" s="179"/>
      <c r="Z218" s="248"/>
      <c r="AA218" s="187"/>
      <c r="AB218" s="248"/>
      <c r="AC218" s="187"/>
      <c r="AD218" s="248"/>
      <c r="AE218" s="187"/>
      <c r="AF218" s="186">
        <f t="shared" si="939"/>
        <v>0</v>
      </c>
      <c r="AG218" s="264"/>
      <c r="AH218" s="180"/>
      <c r="AI218" s="180"/>
      <c r="AJ218" s="180"/>
      <c r="AK218" s="179"/>
      <c r="AL218" s="233">
        <f t="shared" si="959"/>
        <v>0</v>
      </c>
      <c r="AM218" s="225">
        <f t="shared" si="949"/>
        <v>0</v>
      </c>
      <c r="AN218" s="234">
        <f t="shared" si="950"/>
        <v>0</v>
      </c>
      <c r="AO218" s="185">
        <f t="shared" si="951"/>
        <v>0</v>
      </c>
      <c r="AP218" s="185">
        <f t="shared" si="952"/>
        <v>0</v>
      </c>
      <c r="AQ218" s="186">
        <f t="shared" si="953"/>
        <v>0</v>
      </c>
      <c r="AR218" s="186">
        <f t="shared" si="954"/>
        <v>0</v>
      </c>
      <c r="AS218" s="180"/>
      <c r="AT218" s="180"/>
      <c r="AU218" s="186">
        <f>D218+Z218+AO218</f>
        <v>0</v>
      </c>
      <c r="AV218" s="187"/>
      <c r="AW218" s="185">
        <f>E218+AB218++AP218</f>
        <v>0</v>
      </c>
      <c r="AX218" s="187"/>
      <c r="AY218" s="186">
        <f>F218+AD218+AQ218</f>
        <v>0</v>
      </c>
      <c r="AZ218" s="187"/>
      <c r="BA218" s="186">
        <f t="shared" si="955"/>
        <v>0</v>
      </c>
      <c r="BB218" s="187"/>
      <c r="BC218" s="180"/>
      <c r="BD218" s="180"/>
      <c r="BE218" s="180"/>
      <c r="BF218" s="180"/>
      <c r="BI218" s="244"/>
      <c r="BJ218" s="245"/>
      <c r="BK218" s="246"/>
      <c r="BL218" s="247"/>
      <c r="BM218" s="247"/>
      <c r="BN218" s="248"/>
      <c r="BO218" s="186">
        <f t="shared" si="956"/>
        <v>0</v>
      </c>
      <c r="BP218" s="180"/>
      <c r="BR218" s="186">
        <f t="shared" si="957"/>
        <v>0</v>
      </c>
      <c r="BS218" s="185">
        <f t="shared" si="957"/>
        <v>0</v>
      </c>
      <c r="BT218" s="186">
        <f t="shared" si="957"/>
        <v>0</v>
      </c>
      <c r="BU218" s="186">
        <f t="shared" si="958"/>
        <v>0</v>
      </c>
      <c r="BV218" s="180"/>
      <c r="BX218" s="186">
        <f>D218+Z218+BL218</f>
        <v>0</v>
      </c>
      <c r="BY218" s="187"/>
      <c r="BZ218" s="186">
        <f>E218+O218+BM218</f>
        <v>0</v>
      </c>
      <c r="CA218" s="187"/>
      <c r="CB218" s="186">
        <f>F218+AD218+BN218</f>
        <v>0</v>
      </c>
      <c r="CC218" s="187"/>
      <c r="CD218" s="186">
        <f t="shared" si="960"/>
        <v>0</v>
      </c>
      <c r="CE218" s="187"/>
      <c r="CF218" s="180"/>
    </row>
    <row r="219" spans="1:84" x14ac:dyDescent="0.35">
      <c r="B219" s="201" t="s">
        <v>191</v>
      </c>
      <c r="C219" s="180"/>
      <c r="D219" s="186"/>
      <c r="E219" s="186"/>
      <c r="F219" s="186"/>
      <c r="G219" s="186">
        <f t="shared" si="946"/>
        <v>0</v>
      </c>
      <c r="H219" s="180"/>
      <c r="I219" s="207"/>
      <c r="J219" s="243"/>
      <c r="K219" s="244"/>
      <c r="L219" s="245"/>
      <c r="M219" s="246"/>
      <c r="N219" s="247"/>
      <c r="O219" s="247"/>
      <c r="P219" s="248"/>
      <c r="Q219" s="186">
        <f t="shared" si="947"/>
        <v>0</v>
      </c>
      <c r="R219" s="180"/>
      <c r="S219" s="180"/>
      <c r="T219" s="248"/>
      <c r="U219" s="248"/>
      <c r="V219" s="248"/>
      <c r="W219" s="186">
        <f t="shared" si="948"/>
        <v>0</v>
      </c>
      <c r="X219" s="180"/>
      <c r="Y219" s="179"/>
      <c r="Z219" s="248"/>
      <c r="AA219" s="187"/>
      <c r="AB219" s="248"/>
      <c r="AC219" s="187"/>
      <c r="AD219" s="248"/>
      <c r="AE219" s="187"/>
      <c r="AF219" s="186">
        <f t="shared" si="939"/>
        <v>0</v>
      </c>
      <c r="AG219" s="264"/>
      <c r="AH219" s="180"/>
      <c r="AI219" s="180"/>
      <c r="AJ219" s="180"/>
      <c r="AK219" s="179"/>
      <c r="AL219" s="233">
        <f t="shared" si="959"/>
        <v>0</v>
      </c>
      <c r="AM219" s="225">
        <f t="shared" si="949"/>
        <v>0</v>
      </c>
      <c r="AN219" s="234">
        <f t="shared" si="950"/>
        <v>0</v>
      </c>
      <c r="AO219" s="185">
        <f t="shared" si="951"/>
        <v>0</v>
      </c>
      <c r="AP219" s="185">
        <f t="shared" si="952"/>
        <v>0</v>
      </c>
      <c r="AQ219" s="186">
        <f t="shared" si="953"/>
        <v>0</v>
      </c>
      <c r="AR219" s="186">
        <f t="shared" si="954"/>
        <v>0</v>
      </c>
      <c r="AS219" s="180"/>
      <c r="AT219" s="180"/>
      <c r="AU219" s="186">
        <f>D219+Z219+AO219</f>
        <v>0</v>
      </c>
      <c r="AV219" s="187"/>
      <c r="AW219" s="185">
        <f>E219+AB219++AP219</f>
        <v>0</v>
      </c>
      <c r="AX219" s="187"/>
      <c r="AY219" s="186">
        <f>F219+AD219+AQ219</f>
        <v>0</v>
      </c>
      <c r="AZ219" s="187"/>
      <c r="BA219" s="186">
        <f t="shared" si="955"/>
        <v>0</v>
      </c>
      <c r="BB219" s="187"/>
      <c r="BC219" s="180"/>
      <c r="BD219" s="180"/>
      <c r="BE219" s="180"/>
      <c r="BF219" s="180"/>
      <c r="BI219" s="244"/>
      <c r="BJ219" s="245"/>
      <c r="BK219" s="246"/>
      <c r="BL219" s="247"/>
      <c r="BM219" s="247"/>
      <c r="BN219" s="248"/>
      <c r="BO219" s="186">
        <f t="shared" si="956"/>
        <v>0</v>
      </c>
      <c r="BP219" s="180"/>
      <c r="BR219" s="186">
        <f t="shared" si="957"/>
        <v>0</v>
      </c>
      <c r="BS219" s="185">
        <f t="shared" si="957"/>
        <v>0</v>
      </c>
      <c r="BT219" s="186">
        <f t="shared" si="957"/>
        <v>0</v>
      </c>
      <c r="BU219" s="186">
        <f t="shared" si="958"/>
        <v>0</v>
      </c>
      <c r="BV219" s="180"/>
      <c r="BX219" s="186">
        <f>D219+Z219+BL219</f>
        <v>0</v>
      </c>
      <c r="BY219" s="187"/>
      <c r="BZ219" s="186">
        <f>E219+O219+BM219</f>
        <v>0</v>
      </c>
      <c r="CA219" s="187"/>
      <c r="CB219" s="186">
        <f>F219+AD219+BN219</f>
        <v>0</v>
      </c>
      <c r="CC219" s="187"/>
      <c r="CD219" s="186">
        <f t="shared" si="960"/>
        <v>0</v>
      </c>
      <c r="CE219" s="187"/>
      <c r="CF219" s="180"/>
    </row>
    <row r="220" spans="1:84" s="79" customFormat="1" x14ac:dyDescent="0.35">
      <c r="A220" s="190">
        <v>7.4</v>
      </c>
      <c r="B220" s="200" t="s">
        <v>169</v>
      </c>
      <c r="C220" s="179"/>
      <c r="D220" s="184">
        <v>0</v>
      </c>
      <c r="E220" s="179">
        <v>0</v>
      </c>
      <c r="F220" s="179">
        <v>0</v>
      </c>
      <c r="G220" s="179">
        <f t="shared" ref="G220" si="961">SUM(G221:G225)</f>
        <v>0</v>
      </c>
      <c r="H220" s="179"/>
      <c r="I220" s="206"/>
      <c r="J220" s="199"/>
      <c r="K220" s="232"/>
      <c r="L220" s="224"/>
      <c r="M220" s="217"/>
      <c r="N220" s="184">
        <f t="shared" ref="N220:P220" si="962">SUM(N221:N225)</f>
        <v>0</v>
      </c>
      <c r="O220" s="179">
        <f t="shared" si="962"/>
        <v>0</v>
      </c>
      <c r="P220" s="179">
        <f t="shared" si="962"/>
        <v>0</v>
      </c>
      <c r="Q220" s="179">
        <f t="shared" ref="Q220:W220" si="963">SUM(Q221:Q225)</f>
        <v>0</v>
      </c>
      <c r="R220" s="179"/>
      <c r="S220" s="179"/>
      <c r="T220" s="184">
        <f t="shared" ref="T220:V220" si="964">SUM(T221:T225)</f>
        <v>0</v>
      </c>
      <c r="U220" s="179">
        <f t="shared" si="964"/>
        <v>0</v>
      </c>
      <c r="V220" s="179">
        <f t="shared" si="964"/>
        <v>0</v>
      </c>
      <c r="W220" s="179">
        <f t="shared" si="963"/>
        <v>0</v>
      </c>
      <c r="X220" s="179"/>
      <c r="Y220" s="179"/>
      <c r="Z220" s="184">
        <f t="shared" ref="Z220" si="965">SUM(Z221:Z225)</f>
        <v>0</v>
      </c>
      <c r="AA220" s="179"/>
      <c r="AB220" s="179">
        <f t="shared" ref="AB220" si="966">SUM(AB221:AB225)</f>
        <v>0</v>
      </c>
      <c r="AC220" s="179"/>
      <c r="AD220" s="179">
        <f t="shared" ref="AD220" si="967">SUM(AD221:AD225)</f>
        <v>0</v>
      </c>
      <c r="AE220" s="179"/>
      <c r="AF220" s="179">
        <f t="shared" ref="AF220:AF225" si="968">Z220+AB220+AD220</f>
        <v>0</v>
      </c>
      <c r="AG220" s="206"/>
      <c r="AH220" s="179"/>
      <c r="AI220" s="179"/>
      <c r="AJ220" s="179"/>
      <c r="AK220" s="179"/>
      <c r="AL220" s="232"/>
      <c r="AM220" s="224"/>
      <c r="AN220" s="217"/>
      <c r="AO220" s="184">
        <f t="shared" ref="AO220:AQ220" si="969">SUM(AO221:AO225)</f>
        <v>0</v>
      </c>
      <c r="AP220" s="179">
        <f t="shared" si="969"/>
        <v>0</v>
      </c>
      <c r="AQ220" s="179">
        <f t="shared" si="969"/>
        <v>0</v>
      </c>
      <c r="AR220" s="179">
        <f t="shared" ref="AR220" si="970">SUM(AR221:AR225)</f>
        <v>0</v>
      </c>
      <c r="AS220" s="179"/>
      <c r="AT220" s="179"/>
      <c r="AU220" s="184">
        <f>SUM(AU221:AU225)</f>
        <v>0</v>
      </c>
      <c r="AV220" s="179"/>
      <c r="AW220" s="179">
        <f>SUM(AW221:AW225)</f>
        <v>0</v>
      </c>
      <c r="AX220" s="179"/>
      <c r="AY220" s="179">
        <f>SUM(AY221:AY225)</f>
        <v>0</v>
      </c>
      <c r="AZ220" s="179"/>
      <c r="BA220" s="179">
        <f t="shared" ref="BA220" si="971">SUM(BA221:BA225)</f>
        <v>0</v>
      </c>
      <c r="BB220" s="179"/>
      <c r="BC220" s="179"/>
      <c r="BD220" s="179"/>
      <c r="BE220" s="179"/>
      <c r="BF220" s="179"/>
      <c r="BG220" s="78"/>
      <c r="BH220" s="78"/>
      <c r="BI220" s="232"/>
      <c r="BJ220" s="224"/>
      <c r="BK220" s="217"/>
      <c r="BL220" s="184">
        <f t="shared" ref="BL220:BN220" si="972">SUM(BL221:BL225)</f>
        <v>0</v>
      </c>
      <c r="BM220" s="179">
        <f t="shared" si="972"/>
        <v>0</v>
      </c>
      <c r="BN220" s="179">
        <f t="shared" si="972"/>
        <v>0</v>
      </c>
      <c r="BO220" s="179">
        <f t="shared" ref="BO220" si="973">SUM(BO221:BO225)</f>
        <v>0</v>
      </c>
      <c r="BP220" s="179"/>
      <c r="BQ220" s="78"/>
      <c r="BR220" s="184">
        <f>SUM(BR221:BR225)</f>
        <v>0</v>
      </c>
      <c r="BS220" s="179">
        <f>SUM(BS221:BS225)</f>
        <v>0</v>
      </c>
      <c r="BT220" s="179">
        <f>SUM(BT221:BT225)</f>
        <v>0</v>
      </c>
      <c r="BU220" s="179">
        <f t="shared" ref="BU220" si="974">SUM(BU221:BU225)</f>
        <v>0</v>
      </c>
      <c r="BV220" s="179"/>
      <c r="BW220" s="78"/>
      <c r="BX220" s="184">
        <f>SUM(BX221:BX225)</f>
        <v>0</v>
      </c>
      <c r="BY220" s="179"/>
      <c r="BZ220" s="179">
        <f>SUM(BZ221:BZ225)</f>
        <v>0</v>
      </c>
      <c r="CA220" s="179"/>
      <c r="CB220" s="179">
        <f>SUM(CB221:CB225)</f>
        <v>0</v>
      </c>
      <c r="CC220" s="179"/>
      <c r="CD220" s="179">
        <f t="shared" ref="CD220" si="975">SUM(CD221:CD225)</f>
        <v>0</v>
      </c>
      <c r="CE220" s="179"/>
      <c r="CF220" s="179"/>
    </row>
    <row r="221" spans="1:84" x14ac:dyDescent="0.35">
      <c r="B221" s="201" t="s">
        <v>191</v>
      </c>
      <c r="C221" s="180"/>
      <c r="D221" s="186"/>
      <c r="E221" s="186"/>
      <c r="F221" s="186"/>
      <c r="G221" s="186">
        <f t="shared" ref="G221:G225" si="976">SUM(D221:F221)</f>
        <v>0</v>
      </c>
      <c r="H221" s="180"/>
      <c r="I221" s="207"/>
      <c r="J221" s="243"/>
      <c r="K221" s="244"/>
      <c r="L221" s="245"/>
      <c r="M221" s="246"/>
      <c r="N221" s="247"/>
      <c r="O221" s="247"/>
      <c r="P221" s="248"/>
      <c r="Q221" s="186">
        <f t="shared" ref="Q221:Q225" si="977">SUM(N221:P221)</f>
        <v>0</v>
      </c>
      <c r="R221" s="180"/>
      <c r="S221" s="180"/>
      <c r="T221" s="248"/>
      <c r="U221" s="248"/>
      <c r="V221" s="248"/>
      <c r="W221" s="186">
        <f t="shared" ref="W221:W225" si="978">SUM(T221:V221)</f>
        <v>0</v>
      </c>
      <c r="X221" s="180"/>
      <c r="Y221" s="179"/>
      <c r="Z221" s="248"/>
      <c r="AA221" s="187"/>
      <c r="AB221" s="248"/>
      <c r="AC221" s="187"/>
      <c r="AD221" s="248"/>
      <c r="AE221" s="187"/>
      <c r="AF221" s="186">
        <f t="shared" si="968"/>
        <v>0</v>
      </c>
      <c r="AG221" s="264"/>
      <c r="AH221" s="180"/>
      <c r="AI221" s="180"/>
      <c r="AJ221" s="180"/>
      <c r="AK221" s="179"/>
      <c r="AL221" s="233">
        <f>BI221</f>
        <v>0</v>
      </c>
      <c r="AM221" s="225">
        <f t="shared" ref="AM221:AM225" si="979">BJ221</f>
        <v>0</v>
      </c>
      <c r="AN221" s="234">
        <f t="shared" ref="AN221:AN225" si="980">BK221</f>
        <v>0</v>
      </c>
      <c r="AO221" s="185">
        <f t="shared" ref="AO221:AO225" si="981">BL221</f>
        <v>0</v>
      </c>
      <c r="AP221" s="185">
        <f t="shared" ref="AP221:AP225" si="982">BM221</f>
        <v>0</v>
      </c>
      <c r="AQ221" s="186">
        <f t="shared" ref="AQ221:AQ225" si="983">BN221</f>
        <v>0</v>
      </c>
      <c r="AR221" s="186">
        <f t="shared" ref="AR221:AR225" si="984">SUM(AO221:AQ221)</f>
        <v>0</v>
      </c>
      <c r="AS221" s="180"/>
      <c r="AT221" s="180"/>
      <c r="AU221" s="186">
        <f>D221+Z221+AO221</f>
        <v>0</v>
      </c>
      <c r="AV221" s="187"/>
      <c r="AW221" s="185">
        <f>E221+AB221++AP221</f>
        <v>0</v>
      </c>
      <c r="AX221" s="187"/>
      <c r="AY221" s="186">
        <f>F221+AD221+AQ221</f>
        <v>0</v>
      </c>
      <c r="AZ221" s="187"/>
      <c r="BA221" s="186">
        <f t="shared" ref="BA221:BA225" si="985">SUM(AU221:AY221)</f>
        <v>0</v>
      </c>
      <c r="BB221" s="187"/>
      <c r="BC221" s="180"/>
      <c r="BD221" s="180"/>
      <c r="BE221" s="180"/>
      <c r="BF221" s="180"/>
      <c r="BI221" s="244"/>
      <c r="BJ221" s="245"/>
      <c r="BK221" s="246"/>
      <c r="BL221" s="247"/>
      <c r="BM221" s="247"/>
      <c r="BN221" s="248"/>
      <c r="BO221" s="186">
        <f t="shared" ref="BO221:BO225" si="986">SUM(BL221:BN221)</f>
        <v>0</v>
      </c>
      <c r="BP221" s="180"/>
      <c r="BR221" s="186">
        <f t="shared" ref="BR221:BT225" si="987">D221+N221+BL221</f>
        <v>0</v>
      </c>
      <c r="BS221" s="185">
        <f t="shared" si="987"/>
        <v>0</v>
      </c>
      <c r="BT221" s="186">
        <f t="shared" si="987"/>
        <v>0</v>
      </c>
      <c r="BU221" s="186">
        <f t="shared" ref="BU221:BU225" si="988">SUM(BR221:BT221)</f>
        <v>0</v>
      </c>
      <c r="BV221" s="180"/>
      <c r="BX221" s="186">
        <f>D221+Z221+BL221</f>
        <v>0</v>
      </c>
      <c r="BY221" s="187"/>
      <c r="BZ221" s="186">
        <f>E221+O221+BM221</f>
        <v>0</v>
      </c>
      <c r="CA221" s="187"/>
      <c r="CB221" s="186">
        <f>F221+AD221+BN221</f>
        <v>0</v>
      </c>
      <c r="CC221" s="187"/>
      <c r="CD221" s="186">
        <f>BX221+BZ221+CB221</f>
        <v>0</v>
      </c>
      <c r="CE221" s="187"/>
      <c r="CF221" s="180"/>
    </row>
    <row r="222" spans="1:84" x14ac:dyDescent="0.35">
      <c r="B222" s="201" t="s">
        <v>191</v>
      </c>
      <c r="C222" s="180"/>
      <c r="D222" s="186"/>
      <c r="E222" s="186"/>
      <c r="F222" s="186"/>
      <c r="G222" s="186">
        <f t="shared" si="976"/>
        <v>0</v>
      </c>
      <c r="H222" s="180"/>
      <c r="I222" s="207"/>
      <c r="J222" s="243"/>
      <c r="K222" s="244"/>
      <c r="L222" s="245"/>
      <c r="M222" s="246"/>
      <c r="N222" s="247"/>
      <c r="O222" s="247"/>
      <c r="P222" s="248"/>
      <c r="Q222" s="186">
        <f t="shared" si="977"/>
        <v>0</v>
      </c>
      <c r="R222" s="180"/>
      <c r="S222" s="180"/>
      <c r="T222" s="248"/>
      <c r="U222" s="248"/>
      <c r="V222" s="248"/>
      <c r="W222" s="186">
        <f t="shared" si="978"/>
        <v>0</v>
      </c>
      <c r="X222" s="180"/>
      <c r="Y222" s="179"/>
      <c r="Z222" s="248"/>
      <c r="AA222" s="187"/>
      <c r="AB222" s="248"/>
      <c r="AC222" s="187"/>
      <c r="AD222" s="248"/>
      <c r="AE222" s="187"/>
      <c r="AF222" s="186">
        <f t="shared" si="968"/>
        <v>0</v>
      </c>
      <c r="AG222" s="264"/>
      <c r="AH222" s="180"/>
      <c r="AI222" s="180"/>
      <c r="AJ222" s="180"/>
      <c r="AK222" s="179"/>
      <c r="AL222" s="233">
        <f t="shared" ref="AL222:AL225" si="989">BI222</f>
        <v>0</v>
      </c>
      <c r="AM222" s="225">
        <f t="shared" si="979"/>
        <v>0</v>
      </c>
      <c r="AN222" s="234">
        <f t="shared" si="980"/>
        <v>0</v>
      </c>
      <c r="AO222" s="185">
        <f t="shared" si="981"/>
        <v>0</v>
      </c>
      <c r="AP222" s="185">
        <f t="shared" si="982"/>
        <v>0</v>
      </c>
      <c r="AQ222" s="186">
        <f t="shared" si="983"/>
        <v>0</v>
      </c>
      <c r="AR222" s="186">
        <f t="shared" si="984"/>
        <v>0</v>
      </c>
      <c r="AS222" s="180"/>
      <c r="AT222" s="180"/>
      <c r="AU222" s="186">
        <f>D222+Z222+AO222</f>
        <v>0</v>
      </c>
      <c r="AV222" s="187"/>
      <c r="AW222" s="185">
        <f>E222+AB222++AP222</f>
        <v>0</v>
      </c>
      <c r="AX222" s="187"/>
      <c r="AY222" s="186">
        <f>F222+AD222+AQ222</f>
        <v>0</v>
      </c>
      <c r="AZ222" s="187"/>
      <c r="BA222" s="186">
        <f t="shared" si="985"/>
        <v>0</v>
      </c>
      <c r="BB222" s="187"/>
      <c r="BC222" s="180"/>
      <c r="BD222" s="180"/>
      <c r="BE222" s="180"/>
      <c r="BF222" s="180"/>
      <c r="BI222" s="244"/>
      <c r="BJ222" s="245"/>
      <c r="BK222" s="246"/>
      <c r="BL222" s="247"/>
      <c r="BM222" s="247"/>
      <c r="BN222" s="248"/>
      <c r="BO222" s="186">
        <f t="shared" si="986"/>
        <v>0</v>
      </c>
      <c r="BP222" s="180"/>
      <c r="BR222" s="186">
        <f t="shared" si="987"/>
        <v>0</v>
      </c>
      <c r="BS222" s="185">
        <f t="shared" si="987"/>
        <v>0</v>
      </c>
      <c r="BT222" s="186">
        <f t="shared" si="987"/>
        <v>0</v>
      </c>
      <c r="BU222" s="186">
        <f t="shared" si="988"/>
        <v>0</v>
      </c>
      <c r="BV222" s="180"/>
      <c r="BX222" s="186">
        <f>D222+Z222+BL222</f>
        <v>0</v>
      </c>
      <c r="BY222" s="187"/>
      <c r="BZ222" s="186">
        <f>E222+O222+BM222</f>
        <v>0</v>
      </c>
      <c r="CA222" s="187"/>
      <c r="CB222" s="186">
        <f>F222+AD222+BN222</f>
        <v>0</v>
      </c>
      <c r="CC222" s="187"/>
      <c r="CD222" s="186">
        <f t="shared" ref="CD222:CD225" si="990">BX222+BZ222+CB222</f>
        <v>0</v>
      </c>
      <c r="CE222" s="187"/>
      <c r="CF222" s="180"/>
    </row>
    <row r="223" spans="1:84" x14ac:dyDescent="0.35">
      <c r="B223" s="201" t="s">
        <v>191</v>
      </c>
      <c r="C223" s="180"/>
      <c r="D223" s="186"/>
      <c r="E223" s="186"/>
      <c r="F223" s="186"/>
      <c r="G223" s="186">
        <f t="shared" si="976"/>
        <v>0</v>
      </c>
      <c r="H223" s="180"/>
      <c r="I223" s="207"/>
      <c r="J223" s="243"/>
      <c r="K223" s="244"/>
      <c r="L223" s="245"/>
      <c r="M223" s="246"/>
      <c r="N223" s="247"/>
      <c r="O223" s="247"/>
      <c r="P223" s="248"/>
      <c r="Q223" s="186">
        <f t="shared" si="977"/>
        <v>0</v>
      </c>
      <c r="R223" s="180"/>
      <c r="S223" s="180"/>
      <c r="T223" s="248"/>
      <c r="U223" s="248"/>
      <c r="V223" s="248"/>
      <c r="W223" s="186">
        <f t="shared" si="978"/>
        <v>0</v>
      </c>
      <c r="X223" s="180"/>
      <c r="Y223" s="179"/>
      <c r="Z223" s="248"/>
      <c r="AA223" s="187"/>
      <c r="AB223" s="248"/>
      <c r="AC223" s="187"/>
      <c r="AD223" s="248"/>
      <c r="AE223" s="187"/>
      <c r="AF223" s="186">
        <f t="shared" si="968"/>
        <v>0</v>
      </c>
      <c r="AG223" s="264"/>
      <c r="AH223" s="180"/>
      <c r="AI223" s="180"/>
      <c r="AJ223" s="180"/>
      <c r="AK223" s="179"/>
      <c r="AL223" s="233">
        <f t="shared" si="989"/>
        <v>0</v>
      </c>
      <c r="AM223" s="225">
        <f t="shared" si="979"/>
        <v>0</v>
      </c>
      <c r="AN223" s="234">
        <f t="shared" si="980"/>
        <v>0</v>
      </c>
      <c r="AO223" s="185">
        <f t="shared" si="981"/>
        <v>0</v>
      </c>
      <c r="AP223" s="185">
        <f t="shared" si="982"/>
        <v>0</v>
      </c>
      <c r="AQ223" s="186">
        <f t="shared" si="983"/>
        <v>0</v>
      </c>
      <c r="AR223" s="186">
        <f t="shared" si="984"/>
        <v>0</v>
      </c>
      <c r="AS223" s="180"/>
      <c r="AT223" s="180"/>
      <c r="AU223" s="186">
        <f>D223+Z223+AO223</f>
        <v>0</v>
      </c>
      <c r="AV223" s="187"/>
      <c r="AW223" s="185">
        <f>E223+AB223++AP223</f>
        <v>0</v>
      </c>
      <c r="AX223" s="187"/>
      <c r="AY223" s="186">
        <f>F223+AD223+AQ223</f>
        <v>0</v>
      </c>
      <c r="AZ223" s="187"/>
      <c r="BA223" s="186">
        <f t="shared" si="985"/>
        <v>0</v>
      </c>
      <c r="BB223" s="187"/>
      <c r="BC223" s="180"/>
      <c r="BD223" s="180"/>
      <c r="BE223" s="180"/>
      <c r="BF223" s="180"/>
      <c r="BI223" s="244"/>
      <c r="BJ223" s="245"/>
      <c r="BK223" s="246"/>
      <c r="BL223" s="247"/>
      <c r="BM223" s="247"/>
      <c r="BN223" s="248"/>
      <c r="BO223" s="186">
        <f t="shared" si="986"/>
        <v>0</v>
      </c>
      <c r="BP223" s="180"/>
      <c r="BR223" s="186">
        <f t="shared" si="987"/>
        <v>0</v>
      </c>
      <c r="BS223" s="185">
        <f t="shared" si="987"/>
        <v>0</v>
      </c>
      <c r="BT223" s="186">
        <f t="shared" si="987"/>
        <v>0</v>
      </c>
      <c r="BU223" s="186">
        <f t="shared" si="988"/>
        <v>0</v>
      </c>
      <c r="BV223" s="180"/>
      <c r="BX223" s="186">
        <f>D223+Z223+BL223</f>
        <v>0</v>
      </c>
      <c r="BY223" s="187"/>
      <c r="BZ223" s="186">
        <f>E223+O223+BM223</f>
        <v>0</v>
      </c>
      <c r="CA223" s="187"/>
      <c r="CB223" s="186">
        <f>F223+AD223+BN223</f>
        <v>0</v>
      </c>
      <c r="CC223" s="187"/>
      <c r="CD223" s="186">
        <f t="shared" si="990"/>
        <v>0</v>
      </c>
      <c r="CE223" s="187"/>
      <c r="CF223" s="180"/>
    </row>
    <row r="224" spans="1:84" x14ac:dyDescent="0.35">
      <c r="B224" s="201" t="s">
        <v>191</v>
      </c>
      <c r="C224" s="180"/>
      <c r="D224" s="186"/>
      <c r="E224" s="186"/>
      <c r="F224" s="186"/>
      <c r="G224" s="186">
        <f t="shared" si="976"/>
        <v>0</v>
      </c>
      <c r="H224" s="180"/>
      <c r="I224" s="207"/>
      <c r="J224" s="243"/>
      <c r="K224" s="244"/>
      <c r="L224" s="245"/>
      <c r="M224" s="246"/>
      <c r="N224" s="247"/>
      <c r="O224" s="247"/>
      <c r="P224" s="248"/>
      <c r="Q224" s="186">
        <f t="shared" si="977"/>
        <v>0</v>
      </c>
      <c r="R224" s="180"/>
      <c r="S224" s="180"/>
      <c r="T224" s="248"/>
      <c r="U224" s="248"/>
      <c r="V224" s="248"/>
      <c r="W224" s="186">
        <f t="shared" si="978"/>
        <v>0</v>
      </c>
      <c r="X224" s="180"/>
      <c r="Y224" s="179"/>
      <c r="Z224" s="248"/>
      <c r="AA224" s="187"/>
      <c r="AB224" s="248"/>
      <c r="AC224" s="187"/>
      <c r="AD224" s="248"/>
      <c r="AE224" s="187"/>
      <c r="AF224" s="186">
        <f t="shared" si="968"/>
        <v>0</v>
      </c>
      <c r="AG224" s="264"/>
      <c r="AH224" s="180"/>
      <c r="AI224" s="180"/>
      <c r="AJ224" s="180"/>
      <c r="AK224" s="179"/>
      <c r="AL224" s="233">
        <f t="shared" si="989"/>
        <v>0</v>
      </c>
      <c r="AM224" s="225">
        <f t="shared" si="979"/>
        <v>0</v>
      </c>
      <c r="AN224" s="234">
        <f t="shared" si="980"/>
        <v>0</v>
      </c>
      <c r="AO224" s="185">
        <f t="shared" si="981"/>
        <v>0</v>
      </c>
      <c r="AP224" s="185">
        <f t="shared" si="982"/>
        <v>0</v>
      </c>
      <c r="AQ224" s="186">
        <f t="shared" si="983"/>
        <v>0</v>
      </c>
      <c r="AR224" s="186">
        <f t="shared" si="984"/>
        <v>0</v>
      </c>
      <c r="AS224" s="180"/>
      <c r="AT224" s="180"/>
      <c r="AU224" s="186">
        <f>D224+Z224+AO224</f>
        <v>0</v>
      </c>
      <c r="AV224" s="187"/>
      <c r="AW224" s="185">
        <f>E224+AB224++AP224</f>
        <v>0</v>
      </c>
      <c r="AX224" s="187"/>
      <c r="AY224" s="186">
        <f>F224+AD224+AQ224</f>
        <v>0</v>
      </c>
      <c r="AZ224" s="187"/>
      <c r="BA224" s="186">
        <f t="shared" si="985"/>
        <v>0</v>
      </c>
      <c r="BB224" s="187"/>
      <c r="BC224" s="180"/>
      <c r="BD224" s="180"/>
      <c r="BE224" s="180"/>
      <c r="BF224" s="180"/>
      <c r="BI224" s="244"/>
      <c r="BJ224" s="245"/>
      <c r="BK224" s="246"/>
      <c r="BL224" s="247"/>
      <c r="BM224" s="247"/>
      <c r="BN224" s="248"/>
      <c r="BO224" s="186">
        <f t="shared" si="986"/>
        <v>0</v>
      </c>
      <c r="BP224" s="180"/>
      <c r="BR224" s="186">
        <f t="shared" si="987"/>
        <v>0</v>
      </c>
      <c r="BS224" s="185">
        <f t="shared" si="987"/>
        <v>0</v>
      </c>
      <c r="BT224" s="186">
        <f t="shared" si="987"/>
        <v>0</v>
      </c>
      <c r="BU224" s="186">
        <f t="shared" si="988"/>
        <v>0</v>
      </c>
      <c r="BV224" s="180"/>
      <c r="BX224" s="186">
        <f>D224+Z224+BL224</f>
        <v>0</v>
      </c>
      <c r="BY224" s="187"/>
      <c r="BZ224" s="186">
        <f>E224+O224+BM224</f>
        <v>0</v>
      </c>
      <c r="CA224" s="187"/>
      <c r="CB224" s="186">
        <f>F224+AD224+BN224</f>
        <v>0</v>
      </c>
      <c r="CC224" s="187"/>
      <c r="CD224" s="186">
        <f t="shared" si="990"/>
        <v>0</v>
      </c>
      <c r="CE224" s="187"/>
      <c r="CF224" s="180"/>
    </row>
    <row r="225" spans="1:84" x14ac:dyDescent="0.35">
      <c r="B225" s="201" t="s">
        <v>191</v>
      </c>
      <c r="C225" s="180"/>
      <c r="D225" s="186"/>
      <c r="E225" s="186"/>
      <c r="F225" s="186"/>
      <c r="G225" s="186">
        <f t="shared" si="976"/>
        <v>0</v>
      </c>
      <c r="H225" s="180"/>
      <c r="I225" s="207"/>
      <c r="J225" s="243"/>
      <c r="K225" s="244"/>
      <c r="L225" s="245"/>
      <c r="M225" s="246"/>
      <c r="N225" s="247"/>
      <c r="O225" s="247"/>
      <c r="P225" s="248"/>
      <c r="Q225" s="186">
        <f t="shared" si="977"/>
        <v>0</v>
      </c>
      <c r="R225" s="180"/>
      <c r="S225" s="180"/>
      <c r="T225" s="248"/>
      <c r="U225" s="248"/>
      <c r="V225" s="248"/>
      <c r="W225" s="186">
        <f t="shared" si="978"/>
        <v>0</v>
      </c>
      <c r="X225" s="180"/>
      <c r="Y225" s="179"/>
      <c r="Z225" s="248"/>
      <c r="AA225" s="187"/>
      <c r="AB225" s="248"/>
      <c r="AC225" s="187"/>
      <c r="AD225" s="248"/>
      <c r="AE225" s="187"/>
      <c r="AF225" s="186">
        <f t="shared" si="968"/>
        <v>0</v>
      </c>
      <c r="AG225" s="264"/>
      <c r="AH225" s="180"/>
      <c r="AI225" s="180"/>
      <c r="AJ225" s="180"/>
      <c r="AK225" s="179"/>
      <c r="AL225" s="233">
        <f t="shared" si="989"/>
        <v>0</v>
      </c>
      <c r="AM225" s="225">
        <f t="shared" si="979"/>
        <v>0</v>
      </c>
      <c r="AN225" s="234">
        <f t="shared" si="980"/>
        <v>0</v>
      </c>
      <c r="AO225" s="185">
        <f t="shared" si="981"/>
        <v>0</v>
      </c>
      <c r="AP225" s="185">
        <f t="shared" si="982"/>
        <v>0</v>
      </c>
      <c r="AQ225" s="186">
        <f t="shared" si="983"/>
        <v>0</v>
      </c>
      <c r="AR225" s="186">
        <f t="shared" si="984"/>
        <v>0</v>
      </c>
      <c r="AS225" s="180"/>
      <c r="AT225" s="180"/>
      <c r="AU225" s="186">
        <f>D225+Z225+AO225</f>
        <v>0</v>
      </c>
      <c r="AV225" s="187"/>
      <c r="AW225" s="185">
        <f>E225+AB225++AP225</f>
        <v>0</v>
      </c>
      <c r="AX225" s="187"/>
      <c r="AY225" s="186">
        <f>F225+AD225+AQ225</f>
        <v>0</v>
      </c>
      <c r="AZ225" s="187"/>
      <c r="BA225" s="186">
        <f t="shared" si="985"/>
        <v>0</v>
      </c>
      <c r="BB225" s="187"/>
      <c r="BC225" s="180"/>
      <c r="BD225" s="180"/>
      <c r="BE225" s="180"/>
      <c r="BF225" s="180"/>
      <c r="BI225" s="244"/>
      <c r="BJ225" s="245"/>
      <c r="BK225" s="246"/>
      <c r="BL225" s="247"/>
      <c r="BM225" s="247"/>
      <c r="BN225" s="248"/>
      <c r="BO225" s="186">
        <f t="shared" si="986"/>
        <v>0</v>
      </c>
      <c r="BP225" s="180"/>
      <c r="BR225" s="186">
        <f t="shared" si="987"/>
        <v>0</v>
      </c>
      <c r="BS225" s="185">
        <f t="shared" si="987"/>
        <v>0</v>
      </c>
      <c r="BT225" s="186">
        <f t="shared" si="987"/>
        <v>0</v>
      </c>
      <c r="BU225" s="186">
        <f t="shared" si="988"/>
        <v>0</v>
      </c>
      <c r="BV225" s="180"/>
      <c r="BX225" s="186">
        <f>D225+Z225+BL225</f>
        <v>0</v>
      </c>
      <c r="BY225" s="187"/>
      <c r="BZ225" s="186">
        <f>E225+O225+BM225</f>
        <v>0</v>
      </c>
      <c r="CA225" s="187"/>
      <c r="CB225" s="186">
        <f>F225+AD225+BN225</f>
        <v>0</v>
      </c>
      <c r="CC225" s="187"/>
      <c r="CD225" s="186">
        <f t="shared" si="990"/>
        <v>0</v>
      </c>
      <c r="CE225" s="187"/>
      <c r="CF225" s="180"/>
    </row>
    <row r="226" spans="1:84" s="79" customFormat="1" x14ac:dyDescent="0.35">
      <c r="A226" s="190">
        <v>7.5</v>
      </c>
      <c r="B226" s="200" t="s">
        <v>169</v>
      </c>
      <c r="C226" s="179"/>
      <c r="D226" s="184">
        <v>0</v>
      </c>
      <c r="E226" s="179">
        <v>0</v>
      </c>
      <c r="F226" s="179">
        <v>0</v>
      </c>
      <c r="G226" s="179">
        <f t="shared" ref="G226" si="991">SUM(G227:G231)</f>
        <v>0</v>
      </c>
      <c r="H226" s="179"/>
      <c r="I226" s="206"/>
      <c r="J226" s="199"/>
      <c r="K226" s="232"/>
      <c r="L226" s="224"/>
      <c r="M226" s="217"/>
      <c r="N226" s="179">
        <f t="shared" ref="N226:P226" si="992">SUM(N227:N231)</f>
        <v>0</v>
      </c>
      <c r="O226" s="179">
        <f t="shared" si="992"/>
        <v>0</v>
      </c>
      <c r="P226" s="179">
        <f t="shared" si="992"/>
        <v>0</v>
      </c>
      <c r="Q226" s="179">
        <f t="shared" ref="Q226:W226" si="993">SUM(Q227:Q231)</f>
        <v>0</v>
      </c>
      <c r="R226" s="179"/>
      <c r="S226" s="179"/>
      <c r="T226" s="184">
        <f t="shared" ref="T226:V226" si="994">SUM(T227:T231)</f>
        <v>0</v>
      </c>
      <c r="U226" s="179">
        <f t="shared" si="994"/>
        <v>0</v>
      </c>
      <c r="V226" s="179">
        <f t="shared" si="994"/>
        <v>0</v>
      </c>
      <c r="W226" s="179">
        <f t="shared" si="993"/>
        <v>0</v>
      </c>
      <c r="X226" s="179"/>
      <c r="Y226" s="179"/>
      <c r="Z226" s="184">
        <f t="shared" ref="Z226" si="995">SUM(Z227:Z231)</f>
        <v>0</v>
      </c>
      <c r="AA226" s="179"/>
      <c r="AB226" s="179">
        <f t="shared" ref="AB226" si="996">SUM(AB227:AB231)</f>
        <v>0</v>
      </c>
      <c r="AC226" s="179"/>
      <c r="AD226" s="179">
        <f t="shared" ref="AD226" si="997">SUM(AD227:AD231)</f>
        <v>0</v>
      </c>
      <c r="AE226" s="179"/>
      <c r="AF226" s="179">
        <f t="shared" ref="AF226:AF231" si="998">Z226+AB226+AD226</f>
        <v>0</v>
      </c>
      <c r="AG226" s="206"/>
      <c r="AH226" s="179"/>
      <c r="AI226" s="179"/>
      <c r="AJ226" s="179"/>
      <c r="AK226" s="179"/>
      <c r="AL226" s="232"/>
      <c r="AM226" s="224"/>
      <c r="AN226" s="217"/>
      <c r="AO226" s="179">
        <f t="shared" ref="AO226:AQ226" si="999">SUM(AO227:AO231)</f>
        <v>0</v>
      </c>
      <c r="AP226" s="179">
        <f t="shared" si="999"/>
        <v>0</v>
      </c>
      <c r="AQ226" s="179">
        <f t="shared" si="999"/>
        <v>0</v>
      </c>
      <c r="AR226" s="179">
        <f t="shared" ref="AR226" si="1000">SUM(AR227:AR231)</f>
        <v>0</v>
      </c>
      <c r="AS226" s="179"/>
      <c r="AT226" s="179"/>
      <c r="AU226" s="179">
        <f>SUM(AU227:AU231)</f>
        <v>0</v>
      </c>
      <c r="AV226" s="179"/>
      <c r="AW226" s="179">
        <f>SUM(AW227:AW231)</f>
        <v>0</v>
      </c>
      <c r="AX226" s="179"/>
      <c r="AY226" s="179">
        <f>SUM(AY227:AY231)</f>
        <v>0</v>
      </c>
      <c r="AZ226" s="179"/>
      <c r="BA226" s="179">
        <f t="shared" ref="BA226" si="1001">SUM(BA227:BA231)</f>
        <v>0</v>
      </c>
      <c r="BB226" s="179"/>
      <c r="BC226" s="179"/>
      <c r="BD226" s="179"/>
      <c r="BE226" s="179"/>
      <c r="BF226" s="179"/>
      <c r="BG226" s="78"/>
      <c r="BH226" s="78"/>
      <c r="BI226" s="232"/>
      <c r="BJ226" s="224"/>
      <c r="BK226" s="217"/>
      <c r="BL226" s="179">
        <f t="shared" ref="BL226:BO226" si="1002">SUM(BL227:BL231)</f>
        <v>0</v>
      </c>
      <c r="BM226" s="179">
        <f t="shared" si="1002"/>
        <v>0</v>
      </c>
      <c r="BN226" s="179">
        <f t="shared" si="1002"/>
        <v>0</v>
      </c>
      <c r="BO226" s="179">
        <f t="shared" si="1002"/>
        <v>0</v>
      </c>
      <c r="BP226" s="179"/>
      <c r="BQ226" s="78"/>
      <c r="BR226" s="179">
        <f>SUM(BR227:BR231)</f>
        <v>0</v>
      </c>
      <c r="BS226" s="179">
        <f>SUM(BS227:BS231)</f>
        <v>0</v>
      </c>
      <c r="BT226" s="179">
        <f>SUM(BT227:BT231)</f>
        <v>0</v>
      </c>
      <c r="BU226" s="179">
        <f t="shared" ref="BU226" si="1003">SUM(BU227:BU231)</f>
        <v>0</v>
      </c>
      <c r="BV226" s="179"/>
      <c r="BW226" s="78"/>
      <c r="BX226" s="184">
        <f>SUM(BX227:BX231)</f>
        <v>0</v>
      </c>
      <c r="BY226" s="179"/>
      <c r="BZ226" s="179">
        <f>SUM(BZ227:BZ231)</f>
        <v>0</v>
      </c>
      <c r="CA226" s="179"/>
      <c r="CB226" s="179">
        <f>SUM(CB227:CB231)</f>
        <v>0</v>
      </c>
      <c r="CC226" s="179"/>
      <c r="CD226" s="179">
        <f t="shared" ref="CD226" si="1004">SUM(CD227:CD231)</f>
        <v>0</v>
      </c>
      <c r="CE226" s="179"/>
      <c r="CF226" s="179"/>
    </row>
    <row r="227" spans="1:84" x14ac:dyDescent="0.35">
      <c r="B227" s="201" t="s">
        <v>191</v>
      </c>
      <c r="C227" s="180"/>
      <c r="D227" s="186"/>
      <c r="E227" s="186"/>
      <c r="F227" s="186"/>
      <c r="G227" s="186">
        <f t="shared" ref="G227:G231" si="1005">SUM(D227:F227)</f>
        <v>0</v>
      </c>
      <c r="H227" s="180"/>
      <c r="I227" s="207"/>
      <c r="J227" s="243"/>
      <c r="K227" s="244"/>
      <c r="L227" s="245"/>
      <c r="M227" s="246"/>
      <c r="N227" s="247"/>
      <c r="O227" s="247"/>
      <c r="P227" s="248"/>
      <c r="Q227" s="186">
        <f t="shared" ref="Q227:Q231" si="1006">SUM(N227:P227)</f>
        <v>0</v>
      </c>
      <c r="R227" s="180"/>
      <c r="S227" s="180"/>
      <c r="T227" s="248"/>
      <c r="U227" s="248"/>
      <c r="V227" s="248"/>
      <c r="W227" s="186">
        <f t="shared" ref="W227:W231" si="1007">SUM(T227:V227)</f>
        <v>0</v>
      </c>
      <c r="X227" s="180"/>
      <c r="Y227" s="179"/>
      <c r="Z227" s="248"/>
      <c r="AA227" s="187"/>
      <c r="AB227" s="248"/>
      <c r="AC227" s="187"/>
      <c r="AD227" s="248"/>
      <c r="AE227" s="187"/>
      <c r="AF227" s="186">
        <f t="shared" si="998"/>
        <v>0</v>
      </c>
      <c r="AG227" s="264"/>
      <c r="AH227" s="180"/>
      <c r="AI227" s="180"/>
      <c r="AJ227" s="180"/>
      <c r="AK227" s="179"/>
      <c r="AL227" s="233">
        <f>BI227</f>
        <v>0</v>
      </c>
      <c r="AM227" s="225">
        <f t="shared" ref="AM227:AM231" si="1008">BJ227</f>
        <v>0</v>
      </c>
      <c r="AN227" s="234">
        <f t="shared" ref="AN227:AN231" si="1009">BK227</f>
        <v>0</v>
      </c>
      <c r="AO227" s="185">
        <f t="shared" ref="AO227:AO231" si="1010">BL227</f>
        <v>0</v>
      </c>
      <c r="AP227" s="185">
        <f t="shared" ref="AP227:AP231" si="1011">BM227</f>
        <v>0</v>
      </c>
      <c r="AQ227" s="186">
        <f t="shared" ref="AQ227:AQ231" si="1012">BN227</f>
        <v>0</v>
      </c>
      <c r="AR227" s="186">
        <f t="shared" ref="AR227:AR231" si="1013">SUM(AO227:AQ227)</f>
        <v>0</v>
      </c>
      <c r="AS227" s="180"/>
      <c r="AT227" s="180"/>
      <c r="AU227" s="186">
        <f>D227+Z227+AO227</f>
        <v>0</v>
      </c>
      <c r="AV227" s="187"/>
      <c r="AW227" s="185">
        <f>E227+AB227++AP227</f>
        <v>0</v>
      </c>
      <c r="AX227" s="187"/>
      <c r="AY227" s="186">
        <f>F227+AD227+AQ227</f>
        <v>0</v>
      </c>
      <c r="AZ227" s="187"/>
      <c r="BA227" s="186">
        <f t="shared" ref="BA227:BA231" si="1014">SUM(AU227:AY227)</f>
        <v>0</v>
      </c>
      <c r="BB227" s="187"/>
      <c r="BC227" s="180"/>
      <c r="BD227" s="180"/>
      <c r="BE227" s="180"/>
      <c r="BF227" s="180"/>
      <c r="BI227" s="244"/>
      <c r="BJ227" s="245"/>
      <c r="BK227" s="246"/>
      <c r="BL227" s="247"/>
      <c r="BM227" s="247"/>
      <c r="BN227" s="248"/>
      <c r="BO227" s="186">
        <f t="shared" ref="BO227:BO231" si="1015">SUM(BL227:BN227)</f>
        <v>0</v>
      </c>
      <c r="BP227" s="180"/>
      <c r="BR227" s="186">
        <f t="shared" ref="BR227:BT231" si="1016">D227+N227+BL227</f>
        <v>0</v>
      </c>
      <c r="BS227" s="185">
        <f t="shared" si="1016"/>
        <v>0</v>
      </c>
      <c r="BT227" s="186">
        <f t="shared" si="1016"/>
        <v>0</v>
      </c>
      <c r="BU227" s="186">
        <f t="shared" ref="BU227:BU231" si="1017">SUM(BR227:BT227)</f>
        <v>0</v>
      </c>
      <c r="BV227" s="180"/>
      <c r="BX227" s="186">
        <f>D227+Z227+BL227</f>
        <v>0</v>
      </c>
      <c r="BY227" s="187"/>
      <c r="BZ227" s="186">
        <f>E227+O227+BM227</f>
        <v>0</v>
      </c>
      <c r="CA227" s="187"/>
      <c r="CB227" s="186">
        <f>F227+AD227+BN227</f>
        <v>0</v>
      </c>
      <c r="CC227" s="187"/>
      <c r="CD227" s="186">
        <f>BX227+BZ227+CB227</f>
        <v>0</v>
      </c>
      <c r="CE227" s="187"/>
      <c r="CF227" s="180"/>
    </row>
    <row r="228" spans="1:84" x14ac:dyDescent="0.35">
      <c r="B228" s="201" t="s">
        <v>191</v>
      </c>
      <c r="C228" s="180"/>
      <c r="D228" s="186"/>
      <c r="E228" s="186"/>
      <c r="F228" s="186"/>
      <c r="G228" s="186">
        <f t="shared" si="1005"/>
        <v>0</v>
      </c>
      <c r="H228" s="180"/>
      <c r="I228" s="207"/>
      <c r="J228" s="243"/>
      <c r="K228" s="244"/>
      <c r="L228" s="245"/>
      <c r="M228" s="246"/>
      <c r="N228" s="247"/>
      <c r="O228" s="247"/>
      <c r="P228" s="248"/>
      <c r="Q228" s="186">
        <f t="shared" si="1006"/>
        <v>0</v>
      </c>
      <c r="R228" s="180"/>
      <c r="S228" s="180"/>
      <c r="T228" s="248"/>
      <c r="U228" s="248"/>
      <c r="V228" s="248"/>
      <c r="W228" s="186">
        <f t="shared" si="1007"/>
        <v>0</v>
      </c>
      <c r="X228" s="180"/>
      <c r="Y228" s="179"/>
      <c r="Z228" s="248"/>
      <c r="AA228" s="187"/>
      <c r="AB228" s="248"/>
      <c r="AC228" s="187"/>
      <c r="AD228" s="248"/>
      <c r="AE228" s="187"/>
      <c r="AF228" s="186">
        <f t="shared" si="998"/>
        <v>0</v>
      </c>
      <c r="AG228" s="264"/>
      <c r="AH228" s="180"/>
      <c r="AI228" s="180"/>
      <c r="AJ228" s="180"/>
      <c r="AK228" s="179"/>
      <c r="AL228" s="233">
        <f t="shared" ref="AL228:AL231" si="1018">BI228</f>
        <v>0</v>
      </c>
      <c r="AM228" s="225">
        <f t="shared" si="1008"/>
        <v>0</v>
      </c>
      <c r="AN228" s="234">
        <f t="shared" si="1009"/>
        <v>0</v>
      </c>
      <c r="AO228" s="185">
        <f t="shared" si="1010"/>
        <v>0</v>
      </c>
      <c r="AP228" s="185">
        <f t="shared" si="1011"/>
        <v>0</v>
      </c>
      <c r="AQ228" s="186">
        <f t="shared" si="1012"/>
        <v>0</v>
      </c>
      <c r="AR228" s="186">
        <f t="shared" si="1013"/>
        <v>0</v>
      </c>
      <c r="AS228" s="180"/>
      <c r="AT228" s="180"/>
      <c r="AU228" s="186">
        <f>D228+Z228+AO228</f>
        <v>0</v>
      </c>
      <c r="AV228" s="187"/>
      <c r="AW228" s="185">
        <f>E228+AB228++AP228</f>
        <v>0</v>
      </c>
      <c r="AX228" s="187"/>
      <c r="AY228" s="186">
        <f>F228+AD228+AQ228</f>
        <v>0</v>
      </c>
      <c r="AZ228" s="187"/>
      <c r="BA228" s="186">
        <f t="shared" si="1014"/>
        <v>0</v>
      </c>
      <c r="BB228" s="187"/>
      <c r="BC228" s="180"/>
      <c r="BD228" s="180"/>
      <c r="BE228" s="180"/>
      <c r="BF228" s="180"/>
      <c r="BI228" s="244"/>
      <c r="BJ228" s="245"/>
      <c r="BK228" s="246"/>
      <c r="BL228" s="247"/>
      <c r="BM228" s="247"/>
      <c r="BN228" s="248"/>
      <c r="BO228" s="186">
        <f t="shared" si="1015"/>
        <v>0</v>
      </c>
      <c r="BP228" s="180"/>
      <c r="BR228" s="186">
        <f t="shared" si="1016"/>
        <v>0</v>
      </c>
      <c r="BS228" s="185">
        <f t="shared" si="1016"/>
        <v>0</v>
      </c>
      <c r="BT228" s="186">
        <f t="shared" si="1016"/>
        <v>0</v>
      </c>
      <c r="BU228" s="186">
        <f t="shared" si="1017"/>
        <v>0</v>
      </c>
      <c r="BV228" s="180"/>
      <c r="BX228" s="186">
        <f>D228+Z228+BL228</f>
        <v>0</v>
      </c>
      <c r="BY228" s="187"/>
      <c r="BZ228" s="186">
        <f>E228+O228+BM228</f>
        <v>0</v>
      </c>
      <c r="CA228" s="187"/>
      <c r="CB228" s="186">
        <f>F228+AD228+BN228</f>
        <v>0</v>
      </c>
      <c r="CC228" s="187"/>
      <c r="CD228" s="186">
        <f t="shared" ref="CD228:CD231" si="1019">BX228+BZ228+CB228</f>
        <v>0</v>
      </c>
      <c r="CE228" s="187"/>
      <c r="CF228" s="180"/>
    </row>
    <row r="229" spans="1:84" x14ac:dyDescent="0.35">
      <c r="B229" s="201" t="s">
        <v>191</v>
      </c>
      <c r="C229" s="180"/>
      <c r="D229" s="186"/>
      <c r="E229" s="186"/>
      <c r="F229" s="186"/>
      <c r="G229" s="186">
        <f t="shared" si="1005"/>
        <v>0</v>
      </c>
      <c r="H229" s="180"/>
      <c r="I229" s="207"/>
      <c r="J229" s="243"/>
      <c r="K229" s="244"/>
      <c r="L229" s="245"/>
      <c r="M229" s="246"/>
      <c r="N229" s="247"/>
      <c r="O229" s="247"/>
      <c r="P229" s="248"/>
      <c r="Q229" s="186">
        <f t="shared" si="1006"/>
        <v>0</v>
      </c>
      <c r="R229" s="180"/>
      <c r="S229" s="180"/>
      <c r="T229" s="248"/>
      <c r="U229" s="248"/>
      <c r="V229" s="248"/>
      <c r="W229" s="186">
        <f t="shared" si="1007"/>
        <v>0</v>
      </c>
      <c r="X229" s="180"/>
      <c r="Y229" s="179"/>
      <c r="Z229" s="248"/>
      <c r="AA229" s="187"/>
      <c r="AB229" s="248"/>
      <c r="AC229" s="187"/>
      <c r="AD229" s="248"/>
      <c r="AE229" s="187"/>
      <c r="AF229" s="186">
        <f t="shared" si="998"/>
        <v>0</v>
      </c>
      <c r="AG229" s="264"/>
      <c r="AH229" s="180"/>
      <c r="AI229" s="180"/>
      <c r="AJ229" s="180"/>
      <c r="AK229" s="179"/>
      <c r="AL229" s="233">
        <f t="shared" si="1018"/>
        <v>0</v>
      </c>
      <c r="AM229" s="225">
        <f t="shared" si="1008"/>
        <v>0</v>
      </c>
      <c r="AN229" s="234">
        <f t="shared" si="1009"/>
        <v>0</v>
      </c>
      <c r="AO229" s="185">
        <f t="shared" si="1010"/>
        <v>0</v>
      </c>
      <c r="AP229" s="185">
        <f t="shared" si="1011"/>
        <v>0</v>
      </c>
      <c r="AQ229" s="186">
        <f t="shared" si="1012"/>
        <v>0</v>
      </c>
      <c r="AR229" s="186">
        <f t="shared" si="1013"/>
        <v>0</v>
      </c>
      <c r="AS229" s="180"/>
      <c r="AT229" s="180"/>
      <c r="AU229" s="186">
        <f>D229+Z229+AO229</f>
        <v>0</v>
      </c>
      <c r="AV229" s="187"/>
      <c r="AW229" s="185">
        <f>E229+AB229++AP229</f>
        <v>0</v>
      </c>
      <c r="AX229" s="187"/>
      <c r="AY229" s="186">
        <f>F229+AD229+AQ229</f>
        <v>0</v>
      </c>
      <c r="AZ229" s="187"/>
      <c r="BA229" s="186">
        <f t="shared" si="1014"/>
        <v>0</v>
      </c>
      <c r="BB229" s="187"/>
      <c r="BC229" s="180"/>
      <c r="BD229" s="180"/>
      <c r="BE229" s="180"/>
      <c r="BF229" s="180"/>
      <c r="BI229" s="244"/>
      <c r="BJ229" s="245"/>
      <c r="BK229" s="246"/>
      <c r="BL229" s="247"/>
      <c r="BM229" s="247"/>
      <c r="BN229" s="248"/>
      <c r="BO229" s="186">
        <f t="shared" si="1015"/>
        <v>0</v>
      </c>
      <c r="BP229" s="180"/>
      <c r="BR229" s="186">
        <f t="shared" si="1016"/>
        <v>0</v>
      </c>
      <c r="BS229" s="185">
        <f t="shared" si="1016"/>
        <v>0</v>
      </c>
      <c r="BT229" s="186">
        <f t="shared" si="1016"/>
        <v>0</v>
      </c>
      <c r="BU229" s="186">
        <f t="shared" si="1017"/>
        <v>0</v>
      </c>
      <c r="BV229" s="180"/>
      <c r="BX229" s="186">
        <f>D229+Z229+BL229</f>
        <v>0</v>
      </c>
      <c r="BY229" s="187"/>
      <c r="BZ229" s="186">
        <f>E229+O229+BM229</f>
        <v>0</v>
      </c>
      <c r="CA229" s="187"/>
      <c r="CB229" s="186">
        <f>F229+AD229+BN229</f>
        <v>0</v>
      </c>
      <c r="CC229" s="187"/>
      <c r="CD229" s="186">
        <f t="shared" si="1019"/>
        <v>0</v>
      </c>
      <c r="CE229" s="187"/>
      <c r="CF229" s="180"/>
    </row>
    <row r="230" spans="1:84" x14ac:dyDescent="0.35">
      <c r="B230" s="201" t="s">
        <v>191</v>
      </c>
      <c r="C230" s="180"/>
      <c r="D230" s="186"/>
      <c r="E230" s="186"/>
      <c r="F230" s="186"/>
      <c r="G230" s="186">
        <f t="shared" si="1005"/>
        <v>0</v>
      </c>
      <c r="H230" s="180"/>
      <c r="I230" s="207"/>
      <c r="J230" s="243"/>
      <c r="K230" s="244"/>
      <c r="L230" s="245"/>
      <c r="M230" s="246"/>
      <c r="N230" s="247"/>
      <c r="O230" s="247"/>
      <c r="P230" s="248"/>
      <c r="Q230" s="186">
        <f t="shared" si="1006"/>
        <v>0</v>
      </c>
      <c r="R230" s="180"/>
      <c r="S230" s="180"/>
      <c r="T230" s="248"/>
      <c r="U230" s="248"/>
      <c r="V230" s="248"/>
      <c r="W230" s="186">
        <f t="shared" si="1007"/>
        <v>0</v>
      </c>
      <c r="X230" s="180"/>
      <c r="Y230" s="179"/>
      <c r="Z230" s="248"/>
      <c r="AA230" s="187"/>
      <c r="AB230" s="248"/>
      <c r="AC230" s="187"/>
      <c r="AD230" s="248"/>
      <c r="AE230" s="187"/>
      <c r="AF230" s="186">
        <f t="shared" si="998"/>
        <v>0</v>
      </c>
      <c r="AG230" s="264"/>
      <c r="AH230" s="180"/>
      <c r="AI230" s="180"/>
      <c r="AJ230" s="180"/>
      <c r="AK230" s="179"/>
      <c r="AL230" s="233">
        <f t="shared" si="1018"/>
        <v>0</v>
      </c>
      <c r="AM230" s="225">
        <f t="shared" si="1008"/>
        <v>0</v>
      </c>
      <c r="AN230" s="234">
        <f t="shared" si="1009"/>
        <v>0</v>
      </c>
      <c r="AO230" s="185">
        <f t="shared" si="1010"/>
        <v>0</v>
      </c>
      <c r="AP230" s="185">
        <f t="shared" si="1011"/>
        <v>0</v>
      </c>
      <c r="AQ230" s="186">
        <f t="shared" si="1012"/>
        <v>0</v>
      </c>
      <c r="AR230" s="186">
        <f t="shared" si="1013"/>
        <v>0</v>
      </c>
      <c r="AS230" s="180"/>
      <c r="AT230" s="180"/>
      <c r="AU230" s="186">
        <f>D230+Z230+AO230</f>
        <v>0</v>
      </c>
      <c r="AV230" s="187"/>
      <c r="AW230" s="185">
        <f>E230+AB230++AP230</f>
        <v>0</v>
      </c>
      <c r="AX230" s="187"/>
      <c r="AY230" s="186">
        <f>F230+AD230+AQ230</f>
        <v>0</v>
      </c>
      <c r="AZ230" s="187"/>
      <c r="BA230" s="186">
        <f t="shared" si="1014"/>
        <v>0</v>
      </c>
      <c r="BB230" s="187"/>
      <c r="BC230" s="180"/>
      <c r="BD230" s="180"/>
      <c r="BE230" s="180"/>
      <c r="BF230" s="180"/>
      <c r="BI230" s="244"/>
      <c r="BJ230" s="245"/>
      <c r="BK230" s="246"/>
      <c r="BL230" s="247"/>
      <c r="BM230" s="247"/>
      <c r="BN230" s="248"/>
      <c r="BO230" s="186">
        <f t="shared" si="1015"/>
        <v>0</v>
      </c>
      <c r="BP230" s="180"/>
      <c r="BR230" s="186">
        <f t="shared" si="1016"/>
        <v>0</v>
      </c>
      <c r="BS230" s="185">
        <f t="shared" si="1016"/>
        <v>0</v>
      </c>
      <c r="BT230" s="186">
        <f t="shared" si="1016"/>
        <v>0</v>
      </c>
      <c r="BU230" s="186">
        <f t="shared" si="1017"/>
        <v>0</v>
      </c>
      <c r="BV230" s="180"/>
      <c r="BX230" s="186">
        <f>D230+Z230+BL230</f>
        <v>0</v>
      </c>
      <c r="BY230" s="187"/>
      <c r="BZ230" s="186">
        <f>E230+O230+BM230</f>
        <v>0</v>
      </c>
      <c r="CA230" s="187"/>
      <c r="CB230" s="186">
        <f>F230+AD230+BN230</f>
        <v>0</v>
      </c>
      <c r="CC230" s="187"/>
      <c r="CD230" s="186">
        <f t="shared" si="1019"/>
        <v>0</v>
      </c>
      <c r="CE230" s="187"/>
      <c r="CF230" s="180"/>
    </row>
    <row r="231" spans="1:84" x14ac:dyDescent="0.35">
      <c r="B231" s="201" t="s">
        <v>191</v>
      </c>
      <c r="C231" s="180"/>
      <c r="D231" s="186"/>
      <c r="E231" s="186"/>
      <c r="F231" s="186"/>
      <c r="G231" s="186">
        <f t="shared" si="1005"/>
        <v>0</v>
      </c>
      <c r="H231" s="180"/>
      <c r="I231" s="207"/>
      <c r="J231" s="243"/>
      <c r="K231" s="244"/>
      <c r="L231" s="245"/>
      <c r="M231" s="246"/>
      <c r="N231" s="247"/>
      <c r="O231" s="247"/>
      <c r="P231" s="248"/>
      <c r="Q231" s="186">
        <f t="shared" si="1006"/>
        <v>0</v>
      </c>
      <c r="R231" s="180"/>
      <c r="S231" s="180"/>
      <c r="T231" s="248"/>
      <c r="U231" s="248"/>
      <c r="V231" s="248"/>
      <c r="W231" s="186">
        <f t="shared" si="1007"/>
        <v>0</v>
      </c>
      <c r="X231" s="180"/>
      <c r="Y231" s="179"/>
      <c r="Z231" s="248"/>
      <c r="AA231" s="187"/>
      <c r="AB231" s="248"/>
      <c r="AC231" s="187"/>
      <c r="AD231" s="248"/>
      <c r="AE231" s="187"/>
      <c r="AF231" s="186">
        <f t="shared" si="998"/>
        <v>0</v>
      </c>
      <c r="AG231" s="264"/>
      <c r="AH231" s="180"/>
      <c r="AI231" s="180"/>
      <c r="AJ231" s="180"/>
      <c r="AK231" s="179"/>
      <c r="AL231" s="233">
        <f t="shared" si="1018"/>
        <v>0</v>
      </c>
      <c r="AM231" s="225">
        <f t="shared" si="1008"/>
        <v>0</v>
      </c>
      <c r="AN231" s="234">
        <f t="shared" si="1009"/>
        <v>0</v>
      </c>
      <c r="AO231" s="185">
        <f t="shared" si="1010"/>
        <v>0</v>
      </c>
      <c r="AP231" s="185">
        <f t="shared" si="1011"/>
        <v>0</v>
      </c>
      <c r="AQ231" s="186">
        <f t="shared" si="1012"/>
        <v>0</v>
      </c>
      <c r="AR231" s="186">
        <f t="shared" si="1013"/>
        <v>0</v>
      </c>
      <c r="AS231" s="180"/>
      <c r="AT231" s="180"/>
      <c r="AU231" s="186">
        <f>D231+Z231+AO231</f>
        <v>0</v>
      </c>
      <c r="AV231" s="187"/>
      <c r="AW231" s="185">
        <f>E231+AB231++AP231</f>
        <v>0</v>
      </c>
      <c r="AX231" s="187"/>
      <c r="AY231" s="186">
        <f>F231+AD231+AQ231</f>
        <v>0</v>
      </c>
      <c r="AZ231" s="187"/>
      <c r="BA231" s="186">
        <f t="shared" si="1014"/>
        <v>0</v>
      </c>
      <c r="BB231" s="187"/>
      <c r="BC231" s="180"/>
      <c r="BD231" s="180"/>
      <c r="BE231" s="180"/>
      <c r="BF231" s="180"/>
      <c r="BI231" s="244"/>
      <c r="BJ231" s="245"/>
      <c r="BK231" s="246"/>
      <c r="BL231" s="247"/>
      <c r="BM231" s="247"/>
      <c r="BN231" s="248"/>
      <c r="BO231" s="186">
        <f t="shared" si="1015"/>
        <v>0</v>
      </c>
      <c r="BP231" s="180"/>
      <c r="BR231" s="186">
        <f t="shared" si="1016"/>
        <v>0</v>
      </c>
      <c r="BS231" s="185">
        <f t="shared" si="1016"/>
        <v>0</v>
      </c>
      <c r="BT231" s="186">
        <f t="shared" si="1016"/>
        <v>0</v>
      </c>
      <c r="BU231" s="186">
        <f t="shared" si="1017"/>
        <v>0</v>
      </c>
      <c r="BV231" s="180"/>
      <c r="BX231" s="186">
        <f>D231+Z231+BL231</f>
        <v>0</v>
      </c>
      <c r="BY231" s="187"/>
      <c r="BZ231" s="186">
        <f>E231+O231+BM231</f>
        <v>0</v>
      </c>
      <c r="CA231" s="187"/>
      <c r="CB231" s="186">
        <f>F231+AD231+BN231</f>
        <v>0</v>
      </c>
      <c r="CC231" s="187"/>
      <c r="CD231" s="186">
        <f t="shared" si="1019"/>
        <v>0</v>
      </c>
      <c r="CE231" s="187"/>
      <c r="CF231" s="180"/>
    </row>
    <row r="232" spans="1:84" x14ac:dyDescent="0.35">
      <c r="C232" s="179"/>
      <c r="D232" s="159"/>
      <c r="E232" s="159"/>
      <c r="F232" s="159"/>
      <c r="G232" s="179"/>
      <c r="H232" s="179"/>
      <c r="I232" s="206"/>
      <c r="N232" s="159"/>
      <c r="O232" s="159"/>
      <c r="P232" s="159"/>
      <c r="Q232" s="179"/>
      <c r="R232" s="179"/>
      <c r="S232" s="179"/>
      <c r="T232" s="159"/>
      <c r="U232" s="159"/>
      <c r="V232" s="159"/>
      <c r="W232" s="179"/>
      <c r="X232" s="179"/>
      <c r="Y232" s="179"/>
      <c r="Z232" s="159"/>
      <c r="AA232" s="159"/>
      <c r="AB232" s="159"/>
      <c r="AC232" s="159"/>
      <c r="AD232" s="159"/>
      <c r="AE232" s="159"/>
      <c r="AF232" s="179"/>
      <c r="AG232" s="207"/>
      <c r="AH232" s="179"/>
      <c r="AI232" s="179"/>
      <c r="AJ232" s="179"/>
      <c r="AK232" s="179"/>
      <c r="AO232" s="159"/>
      <c r="AP232" s="159"/>
      <c r="AQ232" s="159"/>
      <c r="AR232" s="179"/>
      <c r="AS232" s="179"/>
      <c r="AT232" s="179"/>
      <c r="AU232" s="159"/>
      <c r="AV232" s="159"/>
      <c r="AW232" s="159"/>
      <c r="AX232" s="159"/>
      <c r="AY232" s="159"/>
      <c r="AZ232" s="159"/>
      <c r="BA232" s="179"/>
      <c r="BB232" s="159"/>
      <c r="BC232" s="179"/>
      <c r="BD232" s="179"/>
      <c r="BE232" s="179"/>
      <c r="BF232" s="179"/>
      <c r="BL232" s="159"/>
      <c r="BM232" s="159"/>
      <c r="BN232" s="159"/>
      <c r="BO232" s="179"/>
      <c r="BP232" s="179"/>
      <c r="BR232" s="159"/>
      <c r="BS232" s="159"/>
      <c r="BT232" s="159"/>
      <c r="BU232" s="179"/>
      <c r="BV232" s="179"/>
      <c r="BX232" s="159"/>
      <c r="BY232" s="159"/>
      <c r="BZ232" s="159"/>
      <c r="CA232" s="159"/>
      <c r="CB232" s="159"/>
      <c r="CC232" s="159"/>
      <c r="CD232" s="179"/>
      <c r="CE232" s="159"/>
      <c r="CF232" s="179"/>
    </row>
    <row r="233" spans="1:84" s="79" customFormat="1" x14ac:dyDescent="0.35">
      <c r="A233" s="190">
        <v>8</v>
      </c>
      <c r="B233" s="79" t="s">
        <v>99</v>
      </c>
      <c r="C233" s="178"/>
      <c r="D233" s="250">
        <v>0</v>
      </c>
      <c r="E233" s="250">
        <v>0</v>
      </c>
      <c r="F233" s="250">
        <v>0</v>
      </c>
      <c r="G233" s="250">
        <f t="shared" ref="G233" si="1020">G234+G240+G246+G252+G258</f>
        <v>0</v>
      </c>
      <c r="H233" s="178"/>
      <c r="I233" s="205"/>
      <c r="J233" s="251"/>
      <c r="K233" s="251"/>
      <c r="L233" s="251"/>
      <c r="M233" s="251"/>
      <c r="N233" s="250">
        <f>N234+N240+N246+N252+N258</f>
        <v>0</v>
      </c>
      <c r="O233" s="250">
        <f t="shared" ref="O233:Q233" si="1021">O234+O240+O246+O252+O258</f>
        <v>0</v>
      </c>
      <c r="P233" s="250">
        <f t="shared" si="1021"/>
        <v>0</v>
      </c>
      <c r="Q233" s="250">
        <f t="shared" si="1021"/>
        <v>0</v>
      </c>
      <c r="R233" s="178"/>
      <c r="S233" s="178"/>
      <c r="T233" s="250">
        <f>T234+T240+T246+T252+T258</f>
        <v>0</v>
      </c>
      <c r="U233" s="250">
        <f t="shared" ref="U233:V233" si="1022">U234+U240+U246+U252+U258</f>
        <v>0</v>
      </c>
      <c r="V233" s="250">
        <f t="shared" si="1022"/>
        <v>0</v>
      </c>
      <c r="W233" s="250">
        <f t="shared" ref="W233" si="1023">W234+W240+W246+W252+W258</f>
        <v>0</v>
      </c>
      <c r="X233" s="178"/>
      <c r="Y233" s="179"/>
      <c r="Z233" s="250">
        <f>Z234+Z240+Z246+Z252+Z258</f>
        <v>0</v>
      </c>
      <c r="AA233" s="249">
        <f>IFERROR((Z233-N233)/N233,0)</f>
        <v>0</v>
      </c>
      <c r="AB233" s="250">
        <f>AB234+AB240+AB246+AB252+AB258</f>
        <v>0</v>
      </c>
      <c r="AC233" s="249">
        <f>IFERROR((AB233-O233)/O233,0)</f>
        <v>0</v>
      </c>
      <c r="AD233" s="250">
        <f>AD234+AD240+AD246+AD252+AD258</f>
        <v>0</v>
      </c>
      <c r="AE233" s="249">
        <f>IFERROR((AD233-P233)/P233,0)</f>
        <v>0</v>
      </c>
      <c r="AF233" s="250">
        <f>AF234+AF240+AF246+AF252+AF258</f>
        <v>0</v>
      </c>
      <c r="AG233" s="249">
        <f>IFERROR((AF233-Q233)/Q233,0)</f>
        <v>0</v>
      </c>
      <c r="AH233" s="268"/>
      <c r="AI233" s="186" t="s">
        <v>193</v>
      </c>
      <c r="AJ233" s="178"/>
      <c r="AK233" s="179"/>
      <c r="AL233" s="251"/>
      <c r="AM233" s="251"/>
      <c r="AN233" s="251"/>
      <c r="AO233" s="250">
        <f>AO234+AO240+AO246+AO252+AO258</f>
        <v>0</v>
      </c>
      <c r="AP233" s="250">
        <f t="shared" ref="AP233:AR233" si="1024">AP234+AP240+AP246+AP252+AP258</f>
        <v>0</v>
      </c>
      <c r="AQ233" s="250">
        <f t="shared" si="1024"/>
        <v>0</v>
      </c>
      <c r="AR233" s="250">
        <f t="shared" si="1024"/>
        <v>0</v>
      </c>
      <c r="AS233" s="178"/>
      <c r="AT233" s="178"/>
      <c r="AU233" s="250">
        <f>AU234+AU240+AU246+AU252+AU258</f>
        <v>0</v>
      </c>
      <c r="AV233" s="249">
        <f>IFERROR((AU233-BR233)/BR233,0)</f>
        <v>0</v>
      </c>
      <c r="AW233" s="250">
        <f t="shared" ref="AW233:BA233" si="1025">AW234+AW240+AW246+AW252+AW258</f>
        <v>0</v>
      </c>
      <c r="AX233" s="249">
        <f>IFERROR((AW233-BS233)/BS233,0)</f>
        <v>0</v>
      </c>
      <c r="AY233" s="250">
        <f t="shared" si="1025"/>
        <v>0</v>
      </c>
      <c r="AZ233" s="249">
        <f>IFERROR((AY233-BT233)/BT233,0)</f>
        <v>0</v>
      </c>
      <c r="BA233" s="250">
        <f t="shared" si="1025"/>
        <v>0</v>
      </c>
      <c r="BB233" s="249">
        <f>IFERROR((BA233-BU233)/BU233,0)</f>
        <v>0</v>
      </c>
      <c r="BC233" s="268"/>
      <c r="BD233" s="186" t="s">
        <v>193</v>
      </c>
      <c r="BE233" s="178"/>
      <c r="BF233" s="178"/>
      <c r="BG233" s="78"/>
      <c r="BH233" s="78"/>
      <c r="BI233" s="251"/>
      <c r="BJ233" s="251"/>
      <c r="BK233" s="251"/>
      <c r="BL233" s="250">
        <f>BL234+BL240+BL246+BL252+BL258</f>
        <v>0</v>
      </c>
      <c r="BM233" s="250">
        <f t="shared" ref="BM233:BO233" si="1026">BM234+BM240+BM246+BM252+BM258</f>
        <v>0</v>
      </c>
      <c r="BN233" s="250">
        <f t="shared" si="1026"/>
        <v>0</v>
      </c>
      <c r="BO233" s="250">
        <f t="shared" si="1026"/>
        <v>0</v>
      </c>
      <c r="BP233" s="178"/>
      <c r="BQ233" s="78"/>
      <c r="BR233" s="250">
        <f>BR234+BR240+BR246+BR252+BR258</f>
        <v>0</v>
      </c>
      <c r="BS233" s="250">
        <f t="shared" ref="BS233:BU233" si="1027">BS234+BS240+BS246+BS252+BS258</f>
        <v>0</v>
      </c>
      <c r="BT233" s="250">
        <f t="shared" si="1027"/>
        <v>0</v>
      </c>
      <c r="BU233" s="250">
        <f t="shared" si="1027"/>
        <v>0</v>
      </c>
      <c r="BV233" s="178"/>
      <c r="BW233" s="78"/>
      <c r="BX233" s="250">
        <f>BX234+BX240+BX246+BX252+BX258</f>
        <v>0</v>
      </c>
      <c r="BY233" s="249">
        <f>IFERROR((BX233-BR233)/BR233,0)</f>
        <v>0</v>
      </c>
      <c r="BZ233" s="250">
        <f>BZ234+BZ240+BZ246+BZ252+BZ258</f>
        <v>0</v>
      </c>
      <c r="CA233" s="249">
        <f>IFERROR((BZ233-BS233)/BS233,0)</f>
        <v>0</v>
      </c>
      <c r="CB233" s="250">
        <f>CB234+CB240+CB246+CB252+CB258</f>
        <v>0</v>
      </c>
      <c r="CC233" s="249">
        <f>IFERROR((CB233-BT233)/BT233,0)</f>
        <v>0</v>
      </c>
      <c r="CD233" s="250">
        <f>CD234+CD240+CD246+CD252+CD258</f>
        <v>0</v>
      </c>
      <c r="CE233" s="249">
        <f>IFERROR((CD233-BU233)/BU233,0)</f>
        <v>0</v>
      </c>
      <c r="CF233" s="178"/>
    </row>
    <row r="234" spans="1:84" s="79" customFormat="1" x14ac:dyDescent="0.35">
      <c r="A234" s="190">
        <v>8.1</v>
      </c>
      <c r="B234" s="200" t="s">
        <v>138</v>
      </c>
      <c r="C234" s="179"/>
      <c r="D234" s="203">
        <v>0</v>
      </c>
      <c r="E234" s="179">
        <v>0</v>
      </c>
      <c r="F234" s="179">
        <v>0</v>
      </c>
      <c r="G234" s="179">
        <f t="shared" ref="G234" si="1028">SUM(G235:G239)</f>
        <v>0</v>
      </c>
      <c r="H234" s="179"/>
      <c r="I234" s="206"/>
      <c r="J234" s="202"/>
      <c r="K234" s="232"/>
      <c r="L234" s="224"/>
      <c r="M234" s="217"/>
      <c r="N234" s="203">
        <f t="shared" ref="N234:W234" si="1029">SUM(N235:N239)</f>
        <v>0</v>
      </c>
      <c r="O234" s="179">
        <f t="shared" si="1029"/>
        <v>0</v>
      </c>
      <c r="P234" s="179">
        <f t="shared" si="1029"/>
        <v>0</v>
      </c>
      <c r="Q234" s="179">
        <f t="shared" si="1029"/>
        <v>0</v>
      </c>
      <c r="R234" s="179"/>
      <c r="S234" s="179"/>
      <c r="T234" s="203">
        <f t="shared" ref="T234:V234" si="1030">SUM(T235:T239)</f>
        <v>0</v>
      </c>
      <c r="U234" s="179">
        <f t="shared" si="1030"/>
        <v>0</v>
      </c>
      <c r="V234" s="179">
        <f t="shared" si="1030"/>
        <v>0</v>
      </c>
      <c r="W234" s="179">
        <f t="shared" si="1029"/>
        <v>0</v>
      </c>
      <c r="X234" s="179"/>
      <c r="Y234" s="179"/>
      <c r="Z234" s="203">
        <f t="shared" ref="Z234" si="1031">SUM(Z235:Z239)</f>
        <v>0</v>
      </c>
      <c r="AA234" s="179"/>
      <c r="AB234" s="179">
        <f t="shared" ref="AB234" si="1032">SUM(AB235:AB239)</f>
        <v>0</v>
      </c>
      <c r="AC234" s="179"/>
      <c r="AD234" s="179">
        <f t="shared" ref="AD234" si="1033">SUM(AD235:AD239)</f>
        <v>0</v>
      </c>
      <c r="AE234" s="179"/>
      <c r="AF234" s="179">
        <f t="shared" ref="AF234:AF239" si="1034">Z234+AB234+AD234</f>
        <v>0</v>
      </c>
      <c r="AG234" s="206"/>
      <c r="AH234" s="179"/>
      <c r="AI234" s="179"/>
      <c r="AJ234" s="179"/>
      <c r="AK234" s="179"/>
      <c r="AL234" s="232"/>
      <c r="AM234" s="224"/>
      <c r="AN234" s="217"/>
      <c r="AO234" s="203">
        <f t="shared" ref="AO234:AR234" si="1035">SUM(AO235:AO239)</f>
        <v>0</v>
      </c>
      <c r="AP234" s="179">
        <f t="shared" si="1035"/>
        <v>0</v>
      </c>
      <c r="AQ234" s="179">
        <f t="shared" si="1035"/>
        <v>0</v>
      </c>
      <c r="AR234" s="179">
        <f t="shared" si="1035"/>
        <v>0</v>
      </c>
      <c r="AS234" s="179"/>
      <c r="AT234" s="179"/>
      <c r="AU234" s="203">
        <f>SUM(AU235:AU239)</f>
        <v>0</v>
      </c>
      <c r="AV234" s="179"/>
      <c r="AW234" s="179">
        <f>SUM(AW235:AW239)</f>
        <v>0</v>
      </c>
      <c r="AX234" s="179"/>
      <c r="AY234" s="179">
        <f>SUM(AY235:AY239)</f>
        <v>0</v>
      </c>
      <c r="AZ234" s="179"/>
      <c r="BA234" s="179">
        <f t="shared" ref="BA234" si="1036">SUM(BA235:BA239)</f>
        <v>0</v>
      </c>
      <c r="BB234" s="179"/>
      <c r="BC234" s="179"/>
      <c r="BD234" s="179"/>
      <c r="BE234" s="179"/>
      <c r="BF234" s="179"/>
      <c r="BG234" s="78"/>
      <c r="BH234" s="78"/>
      <c r="BI234" s="232"/>
      <c r="BJ234" s="224"/>
      <c r="BK234" s="217"/>
      <c r="BL234" s="203">
        <f t="shared" ref="BL234:BO234" si="1037">SUM(BL235:BL239)</f>
        <v>0</v>
      </c>
      <c r="BM234" s="179">
        <f t="shared" si="1037"/>
        <v>0</v>
      </c>
      <c r="BN234" s="179">
        <f t="shared" si="1037"/>
        <v>0</v>
      </c>
      <c r="BO234" s="179">
        <f t="shared" si="1037"/>
        <v>0</v>
      </c>
      <c r="BP234" s="179"/>
      <c r="BQ234" s="78"/>
      <c r="BR234" s="203">
        <f>SUM(BR235:BR239)</f>
        <v>0</v>
      </c>
      <c r="BS234" s="179">
        <f>SUM(BS235:BS239)</f>
        <v>0</v>
      </c>
      <c r="BT234" s="179">
        <f>SUM(BT235:BT239)</f>
        <v>0</v>
      </c>
      <c r="BU234" s="179">
        <f t="shared" ref="BU234" si="1038">SUM(BU235:BU239)</f>
        <v>0</v>
      </c>
      <c r="BV234" s="179"/>
      <c r="BW234" s="78"/>
      <c r="BX234" s="203">
        <f>SUM(BX235:BX239)</f>
        <v>0</v>
      </c>
      <c r="BY234" s="179"/>
      <c r="BZ234" s="179">
        <f>SUM(BZ235:BZ239)</f>
        <v>0</v>
      </c>
      <c r="CA234" s="179"/>
      <c r="CB234" s="179">
        <f>SUM(CB235:CB239)</f>
        <v>0</v>
      </c>
      <c r="CC234" s="179"/>
      <c r="CD234" s="179">
        <f t="shared" ref="CD234" si="1039">SUM(CD235:CD239)</f>
        <v>0</v>
      </c>
      <c r="CE234" s="179"/>
      <c r="CF234" s="179"/>
    </row>
    <row r="235" spans="1:84" s="79" customFormat="1" ht="29" x14ac:dyDescent="0.35">
      <c r="A235" s="190"/>
      <c r="B235" s="201" t="s">
        <v>107</v>
      </c>
      <c r="C235" s="180"/>
      <c r="D235" s="186"/>
      <c r="E235" s="186"/>
      <c r="F235" s="186"/>
      <c r="G235" s="186">
        <f t="shared" ref="G235:G239" si="1040">SUM(D235:F235)</f>
        <v>0</v>
      </c>
      <c r="H235" s="180"/>
      <c r="I235" s="207"/>
      <c r="J235" s="243" t="s">
        <v>135</v>
      </c>
      <c r="K235" s="244"/>
      <c r="L235" s="245"/>
      <c r="M235" s="246"/>
      <c r="N235" s="247"/>
      <c r="O235" s="247"/>
      <c r="P235" s="248"/>
      <c r="Q235" s="186">
        <f t="shared" ref="Q235:Q239" si="1041">SUM(N235:P235)</f>
        <v>0</v>
      </c>
      <c r="R235" s="180"/>
      <c r="S235" s="180"/>
      <c r="T235" s="248"/>
      <c r="U235" s="248"/>
      <c r="V235" s="248"/>
      <c r="W235" s="186">
        <f t="shared" ref="W235:W239" si="1042">SUM(T235:V235)</f>
        <v>0</v>
      </c>
      <c r="X235" s="180"/>
      <c r="Y235" s="179"/>
      <c r="Z235" s="248"/>
      <c r="AA235" s="187"/>
      <c r="AB235" s="248"/>
      <c r="AC235" s="187"/>
      <c r="AD235" s="248"/>
      <c r="AE235" s="187"/>
      <c r="AF235" s="186">
        <f t="shared" si="1034"/>
        <v>0</v>
      </c>
      <c r="AG235" s="264"/>
      <c r="AH235" s="180"/>
      <c r="AI235" s="180"/>
      <c r="AJ235" s="180"/>
      <c r="AK235" s="179"/>
      <c r="AL235" s="233">
        <f>BI235</f>
        <v>0</v>
      </c>
      <c r="AM235" s="225">
        <f t="shared" ref="AM235:AM239" si="1043">BJ235</f>
        <v>0</v>
      </c>
      <c r="AN235" s="234">
        <f t="shared" ref="AN235:AN239" si="1044">BK235</f>
        <v>0</v>
      </c>
      <c r="AO235" s="185">
        <f t="shared" ref="AO235:AO239" si="1045">BL235</f>
        <v>0</v>
      </c>
      <c r="AP235" s="185">
        <f t="shared" ref="AP235:AP239" si="1046">BM235</f>
        <v>0</v>
      </c>
      <c r="AQ235" s="186">
        <f t="shared" ref="AQ235:AQ239" si="1047">BN235</f>
        <v>0</v>
      </c>
      <c r="AR235" s="186">
        <f t="shared" ref="AR235:AR239" si="1048">SUM(AO235:AQ235)</f>
        <v>0</v>
      </c>
      <c r="AS235" s="180"/>
      <c r="AT235" s="180"/>
      <c r="AU235" s="186">
        <f>D235+Z235+AO235</f>
        <v>0</v>
      </c>
      <c r="AV235" s="187"/>
      <c r="AW235" s="185">
        <f>E235+AB235++AP235</f>
        <v>0</v>
      </c>
      <c r="AX235" s="187"/>
      <c r="AY235" s="186">
        <f>F235+AD235+AQ235</f>
        <v>0</v>
      </c>
      <c r="AZ235" s="187"/>
      <c r="BA235" s="186">
        <f t="shared" ref="BA235:BA239" si="1049">SUM(AU235:AY235)</f>
        <v>0</v>
      </c>
      <c r="BB235" s="187"/>
      <c r="BC235" s="180"/>
      <c r="BD235" s="180"/>
      <c r="BE235" s="180"/>
      <c r="BF235" s="180"/>
      <c r="BG235" s="78"/>
      <c r="BH235" s="78"/>
      <c r="BI235" s="244"/>
      <c r="BJ235" s="245"/>
      <c r="BK235" s="246"/>
      <c r="BL235" s="247"/>
      <c r="BM235" s="247"/>
      <c r="BN235" s="248"/>
      <c r="BO235" s="186">
        <f t="shared" ref="BO235:BO239" si="1050">SUM(BL235:BN235)</f>
        <v>0</v>
      </c>
      <c r="BP235" s="180"/>
      <c r="BQ235" s="78"/>
      <c r="BR235" s="186">
        <f t="shared" ref="BR235:BT239" si="1051">D235+N235+BL235</f>
        <v>0</v>
      </c>
      <c r="BS235" s="185">
        <f t="shared" si="1051"/>
        <v>0</v>
      </c>
      <c r="BT235" s="186">
        <f t="shared" si="1051"/>
        <v>0</v>
      </c>
      <c r="BU235" s="186">
        <f t="shared" ref="BU235:BU239" si="1052">SUM(BR235:BT235)</f>
        <v>0</v>
      </c>
      <c r="BV235" s="180"/>
      <c r="BW235" s="78"/>
      <c r="BX235" s="186">
        <f>D235+Z235+BL235</f>
        <v>0</v>
      </c>
      <c r="BY235" s="187"/>
      <c r="BZ235" s="186">
        <f>E235+O235+BM235</f>
        <v>0</v>
      </c>
      <c r="CA235" s="187"/>
      <c r="CB235" s="186">
        <f>F235+AD235+BN235</f>
        <v>0</v>
      </c>
      <c r="CC235" s="187"/>
      <c r="CD235" s="186">
        <f>BX235+BZ235+CB235</f>
        <v>0</v>
      </c>
      <c r="CE235" s="187"/>
      <c r="CF235" s="180"/>
    </row>
    <row r="236" spans="1:84" s="79" customFormat="1" ht="29" x14ac:dyDescent="0.35">
      <c r="A236" s="190"/>
      <c r="B236" s="201" t="s">
        <v>109</v>
      </c>
      <c r="C236" s="180"/>
      <c r="D236" s="186"/>
      <c r="E236" s="186"/>
      <c r="F236" s="186"/>
      <c r="G236" s="186">
        <f t="shared" si="1040"/>
        <v>0</v>
      </c>
      <c r="H236" s="180"/>
      <c r="I236" s="207"/>
      <c r="J236" s="243"/>
      <c r="K236" s="244"/>
      <c r="L236" s="245"/>
      <c r="M236" s="246"/>
      <c r="N236" s="247"/>
      <c r="O236" s="247"/>
      <c r="P236" s="248"/>
      <c r="Q236" s="186">
        <f t="shared" si="1041"/>
        <v>0</v>
      </c>
      <c r="R236" s="180"/>
      <c r="S236" s="180"/>
      <c r="T236" s="248"/>
      <c r="U236" s="248"/>
      <c r="V236" s="248"/>
      <c r="W236" s="186">
        <f t="shared" si="1042"/>
        <v>0</v>
      </c>
      <c r="X236" s="180"/>
      <c r="Y236" s="179"/>
      <c r="Z236" s="248"/>
      <c r="AA236" s="187"/>
      <c r="AB236" s="248"/>
      <c r="AC236" s="187"/>
      <c r="AD236" s="248"/>
      <c r="AE236" s="187"/>
      <c r="AF236" s="186">
        <f t="shared" si="1034"/>
        <v>0</v>
      </c>
      <c r="AG236" s="264"/>
      <c r="AH236" s="180"/>
      <c r="AI236" s="180"/>
      <c r="AJ236" s="180"/>
      <c r="AK236" s="179"/>
      <c r="AL236" s="233">
        <f t="shared" ref="AL236:AL239" si="1053">BI236</f>
        <v>0</v>
      </c>
      <c r="AM236" s="225">
        <f t="shared" si="1043"/>
        <v>0</v>
      </c>
      <c r="AN236" s="234">
        <f t="shared" si="1044"/>
        <v>0</v>
      </c>
      <c r="AO236" s="185">
        <f t="shared" si="1045"/>
        <v>0</v>
      </c>
      <c r="AP236" s="185">
        <f t="shared" si="1046"/>
        <v>0</v>
      </c>
      <c r="AQ236" s="186">
        <f t="shared" si="1047"/>
        <v>0</v>
      </c>
      <c r="AR236" s="186">
        <f t="shared" si="1048"/>
        <v>0</v>
      </c>
      <c r="AS236" s="180"/>
      <c r="AT236" s="180"/>
      <c r="AU236" s="186">
        <f>D236+Z236+AO236</f>
        <v>0</v>
      </c>
      <c r="AV236" s="187"/>
      <c r="AW236" s="185">
        <f>E236+AB236++AP236</f>
        <v>0</v>
      </c>
      <c r="AX236" s="187"/>
      <c r="AY236" s="186">
        <f>F236+AD236+AQ236</f>
        <v>0</v>
      </c>
      <c r="AZ236" s="187"/>
      <c r="BA236" s="186">
        <f t="shared" si="1049"/>
        <v>0</v>
      </c>
      <c r="BB236" s="187"/>
      <c r="BC236" s="180"/>
      <c r="BD236" s="180"/>
      <c r="BE236" s="180"/>
      <c r="BF236" s="180"/>
      <c r="BG236" s="78"/>
      <c r="BH236" s="78"/>
      <c r="BI236" s="244"/>
      <c r="BJ236" s="245"/>
      <c r="BK236" s="246"/>
      <c r="BL236" s="247"/>
      <c r="BM236" s="247"/>
      <c r="BN236" s="248"/>
      <c r="BO236" s="186">
        <f t="shared" si="1050"/>
        <v>0</v>
      </c>
      <c r="BP236" s="180"/>
      <c r="BQ236" s="78"/>
      <c r="BR236" s="186">
        <f t="shared" si="1051"/>
        <v>0</v>
      </c>
      <c r="BS236" s="185">
        <f t="shared" si="1051"/>
        <v>0</v>
      </c>
      <c r="BT236" s="186">
        <f t="shared" si="1051"/>
        <v>0</v>
      </c>
      <c r="BU236" s="186">
        <f t="shared" si="1052"/>
        <v>0</v>
      </c>
      <c r="BV236" s="180"/>
      <c r="BW236" s="78"/>
      <c r="BX236" s="186">
        <f>D236+Z236+BL236</f>
        <v>0</v>
      </c>
      <c r="BY236" s="187"/>
      <c r="BZ236" s="186">
        <f>E236+O236+BM236</f>
        <v>0</v>
      </c>
      <c r="CA236" s="187"/>
      <c r="CB236" s="186">
        <f>F236+AD236+BN236</f>
        <v>0</v>
      </c>
      <c r="CC236" s="187"/>
      <c r="CD236" s="186">
        <f t="shared" ref="CD236:CD239" si="1054">BX236+BZ236+CB236</f>
        <v>0</v>
      </c>
      <c r="CE236" s="187"/>
      <c r="CF236" s="180"/>
    </row>
    <row r="237" spans="1:84" s="79" customFormat="1" x14ac:dyDescent="0.35">
      <c r="A237" s="190"/>
      <c r="B237" s="201" t="s">
        <v>191</v>
      </c>
      <c r="C237" s="180"/>
      <c r="D237" s="186"/>
      <c r="E237" s="186"/>
      <c r="F237" s="186"/>
      <c r="G237" s="186">
        <f t="shared" si="1040"/>
        <v>0</v>
      </c>
      <c r="H237" s="180"/>
      <c r="I237" s="207"/>
      <c r="J237" s="243"/>
      <c r="K237" s="244"/>
      <c r="L237" s="245"/>
      <c r="M237" s="246"/>
      <c r="N237" s="247"/>
      <c r="O237" s="247"/>
      <c r="P237" s="248"/>
      <c r="Q237" s="186">
        <f t="shared" si="1041"/>
        <v>0</v>
      </c>
      <c r="R237" s="180"/>
      <c r="S237" s="180"/>
      <c r="T237" s="248"/>
      <c r="U237" s="248"/>
      <c r="V237" s="248"/>
      <c r="W237" s="186">
        <f t="shared" si="1042"/>
        <v>0</v>
      </c>
      <c r="X237" s="180"/>
      <c r="Y237" s="179"/>
      <c r="Z237" s="248"/>
      <c r="AA237" s="187"/>
      <c r="AB237" s="248"/>
      <c r="AC237" s="187"/>
      <c r="AD237" s="248"/>
      <c r="AE237" s="187"/>
      <c r="AF237" s="186">
        <f t="shared" si="1034"/>
        <v>0</v>
      </c>
      <c r="AG237" s="264"/>
      <c r="AH237" s="180"/>
      <c r="AI237" s="180"/>
      <c r="AJ237" s="180"/>
      <c r="AK237" s="179"/>
      <c r="AL237" s="233">
        <f t="shared" si="1053"/>
        <v>0</v>
      </c>
      <c r="AM237" s="225">
        <f t="shared" si="1043"/>
        <v>0</v>
      </c>
      <c r="AN237" s="234">
        <f t="shared" si="1044"/>
        <v>0</v>
      </c>
      <c r="AO237" s="185">
        <f t="shared" si="1045"/>
        <v>0</v>
      </c>
      <c r="AP237" s="185">
        <f t="shared" si="1046"/>
        <v>0</v>
      </c>
      <c r="AQ237" s="186">
        <f t="shared" si="1047"/>
        <v>0</v>
      </c>
      <c r="AR237" s="186">
        <f t="shared" si="1048"/>
        <v>0</v>
      </c>
      <c r="AS237" s="180"/>
      <c r="AT237" s="180"/>
      <c r="AU237" s="186">
        <f>D237+Z237+AO237</f>
        <v>0</v>
      </c>
      <c r="AV237" s="187"/>
      <c r="AW237" s="185">
        <f>E237+AB237++AP237</f>
        <v>0</v>
      </c>
      <c r="AX237" s="187"/>
      <c r="AY237" s="186">
        <f>F237+AD237+AQ237</f>
        <v>0</v>
      </c>
      <c r="AZ237" s="187"/>
      <c r="BA237" s="186">
        <f t="shared" si="1049"/>
        <v>0</v>
      </c>
      <c r="BB237" s="187"/>
      <c r="BC237" s="180"/>
      <c r="BD237" s="180"/>
      <c r="BE237" s="180"/>
      <c r="BF237" s="180"/>
      <c r="BG237" s="78"/>
      <c r="BH237" s="78"/>
      <c r="BI237" s="244"/>
      <c r="BJ237" s="245"/>
      <c r="BK237" s="246"/>
      <c r="BL237" s="247"/>
      <c r="BM237" s="247"/>
      <c r="BN237" s="248"/>
      <c r="BO237" s="186">
        <f t="shared" si="1050"/>
        <v>0</v>
      </c>
      <c r="BP237" s="180"/>
      <c r="BQ237" s="78"/>
      <c r="BR237" s="186">
        <f t="shared" si="1051"/>
        <v>0</v>
      </c>
      <c r="BS237" s="185">
        <f t="shared" si="1051"/>
        <v>0</v>
      </c>
      <c r="BT237" s="186">
        <f t="shared" si="1051"/>
        <v>0</v>
      </c>
      <c r="BU237" s="186">
        <f t="shared" si="1052"/>
        <v>0</v>
      </c>
      <c r="BV237" s="180"/>
      <c r="BW237" s="78"/>
      <c r="BX237" s="186">
        <f>D237+Z237+BL237</f>
        <v>0</v>
      </c>
      <c r="BY237" s="187"/>
      <c r="BZ237" s="186">
        <f>E237+O237+BM237</f>
        <v>0</v>
      </c>
      <c r="CA237" s="187"/>
      <c r="CB237" s="186">
        <f>F237+AD237+BN237</f>
        <v>0</v>
      </c>
      <c r="CC237" s="187"/>
      <c r="CD237" s="186">
        <f t="shared" si="1054"/>
        <v>0</v>
      </c>
      <c r="CE237" s="187"/>
      <c r="CF237" s="180"/>
    </row>
    <row r="238" spans="1:84" s="79" customFormat="1" x14ac:dyDescent="0.35">
      <c r="A238" s="190"/>
      <c r="B238" s="201" t="s">
        <v>191</v>
      </c>
      <c r="C238" s="180"/>
      <c r="D238" s="186"/>
      <c r="E238" s="186"/>
      <c r="F238" s="186"/>
      <c r="G238" s="186">
        <f t="shared" si="1040"/>
        <v>0</v>
      </c>
      <c r="H238" s="180"/>
      <c r="I238" s="207"/>
      <c r="J238" s="243"/>
      <c r="K238" s="244"/>
      <c r="L238" s="245"/>
      <c r="M238" s="246"/>
      <c r="N238" s="247"/>
      <c r="O238" s="247"/>
      <c r="P238" s="248"/>
      <c r="Q238" s="186">
        <f t="shared" si="1041"/>
        <v>0</v>
      </c>
      <c r="R238" s="180"/>
      <c r="S238" s="180"/>
      <c r="T238" s="248"/>
      <c r="U238" s="248"/>
      <c r="V238" s="248"/>
      <c r="W238" s="186">
        <f t="shared" si="1042"/>
        <v>0</v>
      </c>
      <c r="X238" s="180"/>
      <c r="Y238" s="179"/>
      <c r="Z238" s="248"/>
      <c r="AA238" s="187"/>
      <c r="AB238" s="248"/>
      <c r="AC238" s="187"/>
      <c r="AD238" s="248"/>
      <c r="AE238" s="187"/>
      <c r="AF238" s="186">
        <f t="shared" si="1034"/>
        <v>0</v>
      </c>
      <c r="AG238" s="264"/>
      <c r="AH238" s="180"/>
      <c r="AI238" s="180"/>
      <c r="AJ238" s="180"/>
      <c r="AK238" s="179"/>
      <c r="AL238" s="233">
        <f t="shared" si="1053"/>
        <v>0</v>
      </c>
      <c r="AM238" s="225">
        <f t="shared" si="1043"/>
        <v>0</v>
      </c>
      <c r="AN238" s="234">
        <f t="shared" si="1044"/>
        <v>0</v>
      </c>
      <c r="AO238" s="185">
        <f t="shared" si="1045"/>
        <v>0</v>
      </c>
      <c r="AP238" s="185">
        <f t="shared" si="1046"/>
        <v>0</v>
      </c>
      <c r="AQ238" s="186">
        <f t="shared" si="1047"/>
        <v>0</v>
      </c>
      <c r="AR238" s="186">
        <f t="shared" si="1048"/>
        <v>0</v>
      </c>
      <c r="AS238" s="180"/>
      <c r="AT238" s="180"/>
      <c r="AU238" s="186">
        <f>D238+Z238+AO238</f>
        <v>0</v>
      </c>
      <c r="AV238" s="187"/>
      <c r="AW238" s="185">
        <f>E238+AB238++AP238</f>
        <v>0</v>
      </c>
      <c r="AX238" s="187"/>
      <c r="AY238" s="186">
        <f>F238+AD238+AQ238</f>
        <v>0</v>
      </c>
      <c r="AZ238" s="187"/>
      <c r="BA238" s="186">
        <f t="shared" si="1049"/>
        <v>0</v>
      </c>
      <c r="BB238" s="187"/>
      <c r="BC238" s="180"/>
      <c r="BD238" s="180"/>
      <c r="BE238" s="180"/>
      <c r="BF238" s="180"/>
      <c r="BG238" s="78"/>
      <c r="BH238" s="78"/>
      <c r="BI238" s="244"/>
      <c r="BJ238" s="245"/>
      <c r="BK238" s="246"/>
      <c r="BL238" s="247"/>
      <c r="BM238" s="247"/>
      <c r="BN238" s="248"/>
      <c r="BO238" s="186">
        <f t="shared" si="1050"/>
        <v>0</v>
      </c>
      <c r="BP238" s="180"/>
      <c r="BQ238" s="78"/>
      <c r="BR238" s="186">
        <f t="shared" si="1051"/>
        <v>0</v>
      </c>
      <c r="BS238" s="185">
        <f t="shared" si="1051"/>
        <v>0</v>
      </c>
      <c r="BT238" s="186">
        <f t="shared" si="1051"/>
        <v>0</v>
      </c>
      <c r="BU238" s="186">
        <f t="shared" si="1052"/>
        <v>0</v>
      </c>
      <c r="BV238" s="180"/>
      <c r="BW238" s="78"/>
      <c r="BX238" s="186">
        <f>D238+Z238+BL238</f>
        <v>0</v>
      </c>
      <c r="BY238" s="187"/>
      <c r="BZ238" s="186">
        <f>E238+O238+BM238</f>
        <v>0</v>
      </c>
      <c r="CA238" s="187"/>
      <c r="CB238" s="186">
        <f>F238+AD238+BN238</f>
        <v>0</v>
      </c>
      <c r="CC238" s="187"/>
      <c r="CD238" s="186">
        <f t="shared" si="1054"/>
        <v>0</v>
      </c>
      <c r="CE238" s="187"/>
      <c r="CF238" s="180"/>
    </row>
    <row r="239" spans="1:84" s="79" customFormat="1" x14ac:dyDescent="0.35">
      <c r="A239" s="190"/>
      <c r="B239" s="201" t="s">
        <v>191</v>
      </c>
      <c r="C239" s="180"/>
      <c r="D239" s="186"/>
      <c r="E239" s="186"/>
      <c r="F239" s="186"/>
      <c r="G239" s="186">
        <f t="shared" si="1040"/>
        <v>0</v>
      </c>
      <c r="H239" s="180"/>
      <c r="I239" s="207"/>
      <c r="J239" s="243"/>
      <c r="K239" s="244"/>
      <c r="L239" s="245"/>
      <c r="M239" s="246"/>
      <c r="N239" s="247"/>
      <c r="O239" s="247"/>
      <c r="P239" s="248"/>
      <c r="Q239" s="186">
        <f t="shared" si="1041"/>
        <v>0</v>
      </c>
      <c r="R239" s="180"/>
      <c r="S239" s="180"/>
      <c r="T239" s="248"/>
      <c r="U239" s="248"/>
      <c r="V239" s="248"/>
      <c r="W239" s="186">
        <f t="shared" si="1042"/>
        <v>0</v>
      </c>
      <c r="X239" s="180"/>
      <c r="Y239" s="179"/>
      <c r="Z239" s="248"/>
      <c r="AA239" s="187"/>
      <c r="AB239" s="248"/>
      <c r="AC239" s="187"/>
      <c r="AD239" s="248"/>
      <c r="AE239" s="187"/>
      <c r="AF239" s="186">
        <f t="shared" si="1034"/>
        <v>0</v>
      </c>
      <c r="AG239" s="264"/>
      <c r="AH239" s="180"/>
      <c r="AI239" s="180"/>
      <c r="AJ239" s="180"/>
      <c r="AK239" s="179"/>
      <c r="AL239" s="233">
        <f t="shared" si="1053"/>
        <v>0</v>
      </c>
      <c r="AM239" s="225">
        <f t="shared" si="1043"/>
        <v>0</v>
      </c>
      <c r="AN239" s="234">
        <f t="shared" si="1044"/>
        <v>0</v>
      </c>
      <c r="AO239" s="185">
        <f t="shared" si="1045"/>
        <v>0</v>
      </c>
      <c r="AP239" s="185">
        <f t="shared" si="1046"/>
        <v>0</v>
      </c>
      <c r="AQ239" s="186">
        <f t="shared" si="1047"/>
        <v>0</v>
      </c>
      <c r="AR239" s="186">
        <f t="shared" si="1048"/>
        <v>0</v>
      </c>
      <c r="AS239" s="180"/>
      <c r="AT239" s="180"/>
      <c r="AU239" s="186">
        <f>D239+Z239+AO239</f>
        <v>0</v>
      </c>
      <c r="AV239" s="187"/>
      <c r="AW239" s="185">
        <f>E239+AB239++AP239</f>
        <v>0</v>
      </c>
      <c r="AX239" s="187"/>
      <c r="AY239" s="186">
        <f>F239+AD239+AQ239</f>
        <v>0</v>
      </c>
      <c r="AZ239" s="187"/>
      <c r="BA239" s="186">
        <f t="shared" si="1049"/>
        <v>0</v>
      </c>
      <c r="BB239" s="187"/>
      <c r="BC239" s="180"/>
      <c r="BD239" s="180"/>
      <c r="BE239" s="180"/>
      <c r="BF239" s="180"/>
      <c r="BG239" s="78"/>
      <c r="BH239" s="78"/>
      <c r="BI239" s="244"/>
      <c r="BJ239" s="245"/>
      <c r="BK239" s="246"/>
      <c r="BL239" s="247"/>
      <c r="BM239" s="247"/>
      <c r="BN239" s="248"/>
      <c r="BO239" s="186">
        <f t="shared" si="1050"/>
        <v>0</v>
      </c>
      <c r="BP239" s="180"/>
      <c r="BQ239" s="78"/>
      <c r="BR239" s="186">
        <f t="shared" si="1051"/>
        <v>0</v>
      </c>
      <c r="BS239" s="185">
        <f t="shared" si="1051"/>
        <v>0</v>
      </c>
      <c r="BT239" s="186">
        <f t="shared" si="1051"/>
        <v>0</v>
      </c>
      <c r="BU239" s="186">
        <f t="shared" si="1052"/>
        <v>0</v>
      </c>
      <c r="BV239" s="180"/>
      <c r="BW239" s="78"/>
      <c r="BX239" s="186">
        <f>D239+Z239+BL239</f>
        <v>0</v>
      </c>
      <c r="BY239" s="187"/>
      <c r="BZ239" s="186">
        <f>E239+O239+BM239</f>
        <v>0</v>
      </c>
      <c r="CA239" s="187"/>
      <c r="CB239" s="186">
        <f>F239+AD239+BN239</f>
        <v>0</v>
      </c>
      <c r="CC239" s="187"/>
      <c r="CD239" s="186">
        <f t="shared" si="1054"/>
        <v>0</v>
      </c>
      <c r="CE239" s="187"/>
      <c r="CF239" s="180"/>
    </row>
    <row r="240" spans="1:84" s="79" customFormat="1" x14ac:dyDescent="0.35">
      <c r="A240" s="190">
        <v>8.1999999999999993</v>
      </c>
      <c r="B240" s="200" t="s">
        <v>169</v>
      </c>
      <c r="C240" s="179"/>
      <c r="D240" s="184">
        <v>0</v>
      </c>
      <c r="E240" s="179">
        <v>0</v>
      </c>
      <c r="F240" s="179">
        <v>0</v>
      </c>
      <c r="G240" s="179">
        <f t="shared" ref="G240" si="1055">SUM(G241:G245)</f>
        <v>0</v>
      </c>
      <c r="H240" s="179"/>
      <c r="I240" s="206"/>
      <c r="J240" s="199"/>
      <c r="K240" s="232"/>
      <c r="L240" s="224"/>
      <c r="M240" s="217"/>
      <c r="N240" s="184">
        <f t="shared" ref="N240:P240" si="1056">SUM(N241:N245)</f>
        <v>0</v>
      </c>
      <c r="O240" s="179">
        <f t="shared" si="1056"/>
        <v>0</v>
      </c>
      <c r="P240" s="179">
        <f t="shared" si="1056"/>
        <v>0</v>
      </c>
      <c r="Q240" s="179">
        <f t="shared" ref="Q240:W240" si="1057">SUM(Q241:Q245)</f>
        <v>0</v>
      </c>
      <c r="R240" s="179"/>
      <c r="S240" s="179"/>
      <c r="T240" s="184">
        <f t="shared" ref="T240:V240" si="1058">SUM(T241:T245)</f>
        <v>0</v>
      </c>
      <c r="U240" s="179">
        <f t="shared" si="1058"/>
        <v>0</v>
      </c>
      <c r="V240" s="179">
        <f t="shared" si="1058"/>
        <v>0</v>
      </c>
      <c r="W240" s="179">
        <f t="shared" si="1057"/>
        <v>0</v>
      </c>
      <c r="X240" s="179"/>
      <c r="Y240" s="179"/>
      <c r="Z240" s="184">
        <f t="shared" ref="Z240" si="1059">SUM(Z241:Z245)</f>
        <v>0</v>
      </c>
      <c r="AA240" s="179"/>
      <c r="AB240" s="179">
        <f t="shared" ref="AB240" si="1060">SUM(AB241:AB245)</f>
        <v>0</v>
      </c>
      <c r="AC240" s="179"/>
      <c r="AD240" s="179">
        <f t="shared" ref="AD240" si="1061">SUM(AD241:AD245)</f>
        <v>0</v>
      </c>
      <c r="AE240" s="179"/>
      <c r="AF240" s="179">
        <f t="shared" ref="AF240:AF245" si="1062">Z240+AB240+AD240</f>
        <v>0</v>
      </c>
      <c r="AG240" s="206"/>
      <c r="AH240" s="179"/>
      <c r="AI240" s="179"/>
      <c r="AJ240" s="179"/>
      <c r="AK240" s="179"/>
      <c r="AL240" s="232"/>
      <c r="AM240" s="224"/>
      <c r="AN240" s="217"/>
      <c r="AO240" s="184">
        <f t="shared" ref="AO240:AQ240" si="1063">SUM(AO241:AO245)</f>
        <v>0</v>
      </c>
      <c r="AP240" s="179">
        <f t="shared" si="1063"/>
        <v>0</v>
      </c>
      <c r="AQ240" s="179">
        <f t="shared" si="1063"/>
        <v>0</v>
      </c>
      <c r="AR240" s="179">
        <f t="shared" ref="AR240" si="1064">SUM(AR241:AR245)</f>
        <v>0</v>
      </c>
      <c r="AS240" s="179"/>
      <c r="AT240" s="179"/>
      <c r="AU240" s="184">
        <f>SUM(AU241:AU245)</f>
        <v>0</v>
      </c>
      <c r="AV240" s="179"/>
      <c r="AW240" s="179">
        <f>SUM(AW241:AW245)</f>
        <v>0</v>
      </c>
      <c r="AX240" s="179"/>
      <c r="AY240" s="179">
        <f>SUM(AY241:AY245)</f>
        <v>0</v>
      </c>
      <c r="AZ240" s="179"/>
      <c r="BA240" s="179">
        <f t="shared" ref="BA240" si="1065">SUM(BA241:BA245)</f>
        <v>0</v>
      </c>
      <c r="BB240" s="179"/>
      <c r="BC240" s="179"/>
      <c r="BD240" s="179"/>
      <c r="BE240" s="179"/>
      <c r="BF240" s="179"/>
      <c r="BG240" s="78"/>
      <c r="BH240" s="78"/>
      <c r="BI240" s="232"/>
      <c r="BJ240" s="224"/>
      <c r="BK240" s="217"/>
      <c r="BL240" s="184">
        <f t="shared" ref="BL240:BO240" si="1066">SUM(BL241:BL245)</f>
        <v>0</v>
      </c>
      <c r="BM240" s="179">
        <f t="shared" si="1066"/>
        <v>0</v>
      </c>
      <c r="BN240" s="179">
        <f t="shared" si="1066"/>
        <v>0</v>
      </c>
      <c r="BO240" s="179">
        <f t="shared" si="1066"/>
        <v>0</v>
      </c>
      <c r="BP240" s="179"/>
      <c r="BQ240" s="78"/>
      <c r="BR240" s="184">
        <f>SUM(BR241:BR245)</f>
        <v>0</v>
      </c>
      <c r="BS240" s="179">
        <f>SUM(BS241:BS245)</f>
        <v>0</v>
      </c>
      <c r="BT240" s="179">
        <f>SUM(BT241:BT245)</f>
        <v>0</v>
      </c>
      <c r="BU240" s="179">
        <f t="shared" ref="BU240" si="1067">SUM(BU241:BU245)</f>
        <v>0</v>
      </c>
      <c r="BV240" s="179"/>
      <c r="BW240" s="78"/>
      <c r="BX240" s="184">
        <f>SUM(BX241:BX245)</f>
        <v>0</v>
      </c>
      <c r="BY240" s="179"/>
      <c r="BZ240" s="179">
        <f>SUM(BZ241:BZ245)</f>
        <v>0</v>
      </c>
      <c r="CA240" s="179"/>
      <c r="CB240" s="179">
        <f>SUM(CB241:CB245)</f>
        <v>0</v>
      </c>
      <c r="CC240" s="179"/>
      <c r="CD240" s="179">
        <f t="shared" ref="CD240" si="1068">SUM(CD241:CD245)</f>
        <v>0</v>
      </c>
      <c r="CE240" s="179"/>
      <c r="CF240" s="179"/>
    </row>
    <row r="241" spans="1:84" s="79" customFormat="1" x14ac:dyDescent="0.35">
      <c r="A241" s="190"/>
      <c r="B241" s="201" t="s">
        <v>191</v>
      </c>
      <c r="C241" s="180"/>
      <c r="D241" s="186"/>
      <c r="E241" s="186"/>
      <c r="F241" s="186"/>
      <c r="G241" s="186">
        <f t="shared" ref="G241:G245" si="1069">SUM(D241:F241)</f>
        <v>0</v>
      </c>
      <c r="H241" s="180"/>
      <c r="I241" s="207"/>
      <c r="J241" s="243"/>
      <c r="K241" s="244"/>
      <c r="L241" s="245"/>
      <c r="M241" s="246"/>
      <c r="N241" s="247"/>
      <c r="O241" s="247"/>
      <c r="P241" s="248"/>
      <c r="Q241" s="186">
        <f t="shared" ref="Q241:Q245" si="1070">SUM(N241:P241)</f>
        <v>0</v>
      </c>
      <c r="R241" s="180"/>
      <c r="S241" s="180"/>
      <c r="T241" s="248"/>
      <c r="U241" s="248"/>
      <c r="V241" s="248"/>
      <c r="W241" s="186">
        <f t="shared" ref="W241:W245" si="1071">SUM(T241:V241)</f>
        <v>0</v>
      </c>
      <c r="X241" s="180"/>
      <c r="Y241" s="179"/>
      <c r="Z241" s="248"/>
      <c r="AA241" s="187"/>
      <c r="AB241" s="248"/>
      <c r="AC241" s="187"/>
      <c r="AD241" s="248"/>
      <c r="AE241" s="187"/>
      <c r="AF241" s="186">
        <f t="shared" si="1062"/>
        <v>0</v>
      </c>
      <c r="AG241" s="264"/>
      <c r="AH241" s="180"/>
      <c r="AI241" s="180"/>
      <c r="AJ241" s="180"/>
      <c r="AK241" s="179"/>
      <c r="AL241" s="233">
        <f>BI241</f>
        <v>0</v>
      </c>
      <c r="AM241" s="225">
        <f t="shared" ref="AM241:AM245" si="1072">BJ241</f>
        <v>0</v>
      </c>
      <c r="AN241" s="234">
        <f t="shared" ref="AN241:AN245" si="1073">BK241</f>
        <v>0</v>
      </c>
      <c r="AO241" s="185">
        <f t="shared" ref="AO241:AO245" si="1074">BL241</f>
        <v>0</v>
      </c>
      <c r="AP241" s="185">
        <f t="shared" ref="AP241:AP245" si="1075">BM241</f>
        <v>0</v>
      </c>
      <c r="AQ241" s="186">
        <f t="shared" ref="AQ241:AQ245" si="1076">BN241</f>
        <v>0</v>
      </c>
      <c r="AR241" s="186">
        <f t="shared" ref="AR241:AR245" si="1077">SUM(AO241:AQ241)</f>
        <v>0</v>
      </c>
      <c r="AS241" s="180"/>
      <c r="AT241" s="180"/>
      <c r="AU241" s="186">
        <f>D241+Z241+AO241</f>
        <v>0</v>
      </c>
      <c r="AV241" s="187"/>
      <c r="AW241" s="185">
        <f>E241+AB241++AP241</f>
        <v>0</v>
      </c>
      <c r="AX241" s="187"/>
      <c r="AY241" s="186">
        <f>F241+AD241+AQ241</f>
        <v>0</v>
      </c>
      <c r="AZ241" s="187"/>
      <c r="BA241" s="186">
        <f t="shared" ref="BA241:BA245" si="1078">SUM(AU241:AY241)</f>
        <v>0</v>
      </c>
      <c r="BB241" s="187"/>
      <c r="BC241" s="180"/>
      <c r="BD241" s="180"/>
      <c r="BE241" s="180"/>
      <c r="BF241" s="180"/>
      <c r="BG241" s="78"/>
      <c r="BH241" s="78"/>
      <c r="BI241" s="244"/>
      <c r="BJ241" s="245"/>
      <c r="BK241" s="246"/>
      <c r="BL241" s="247"/>
      <c r="BM241" s="247"/>
      <c r="BN241" s="248"/>
      <c r="BO241" s="186">
        <f t="shared" ref="BO241:BO245" si="1079">SUM(BL241:BN241)</f>
        <v>0</v>
      </c>
      <c r="BP241" s="180"/>
      <c r="BQ241" s="78"/>
      <c r="BR241" s="186">
        <f t="shared" ref="BR241:BT245" si="1080">D241+N241+BL241</f>
        <v>0</v>
      </c>
      <c r="BS241" s="185">
        <f t="shared" si="1080"/>
        <v>0</v>
      </c>
      <c r="BT241" s="186">
        <f t="shared" si="1080"/>
        <v>0</v>
      </c>
      <c r="BU241" s="186">
        <f t="shared" ref="BU241:BU245" si="1081">SUM(BR241:BT241)</f>
        <v>0</v>
      </c>
      <c r="BV241" s="180"/>
      <c r="BW241" s="78"/>
      <c r="BX241" s="186">
        <f>D241+Z241+BL241</f>
        <v>0</v>
      </c>
      <c r="BY241" s="187"/>
      <c r="BZ241" s="186">
        <f>E241+O241+BM241</f>
        <v>0</v>
      </c>
      <c r="CA241" s="187"/>
      <c r="CB241" s="186">
        <f>F241+AD241+BN241</f>
        <v>0</v>
      </c>
      <c r="CC241" s="187"/>
      <c r="CD241" s="186">
        <f>BX241+BZ241+CB241</f>
        <v>0</v>
      </c>
      <c r="CE241" s="187"/>
      <c r="CF241" s="180"/>
    </row>
    <row r="242" spans="1:84" s="79" customFormat="1" x14ac:dyDescent="0.35">
      <c r="A242" s="190"/>
      <c r="B242" s="201" t="s">
        <v>191</v>
      </c>
      <c r="C242" s="180"/>
      <c r="D242" s="186"/>
      <c r="E242" s="186"/>
      <c r="F242" s="186"/>
      <c r="G242" s="186">
        <f t="shared" si="1069"/>
        <v>0</v>
      </c>
      <c r="H242" s="180"/>
      <c r="I242" s="207"/>
      <c r="J242" s="243"/>
      <c r="K242" s="244"/>
      <c r="L242" s="245"/>
      <c r="M242" s="246"/>
      <c r="N242" s="247"/>
      <c r="O242" s="247"/>
      <c r="P242" s="248"/>
      <c r="Q242" s="186">
        <f t="shared" si="1070"/>
        <v>0</v>
      </c>
      <c r="R242" s="180"/>
      <c r="S242" s="180"/>
      <c r="T242" s="248"/>
      <c r="U242" s="248"/>
      <c r="V242" s="248"/>
      <c r="W242" s="186">
        <f t="shared" si="1071"/>
        <v>0</v>
      </c>
      <c r="X242" s="180"/>
      <c r="Y242" s="179"/>
      <c r="Z242" s="248"/>
      <c r="AA242" s="187"/>
      <c r="AB242" s="248"/>
      <c r="AC242" s="187"/>
      <c r="AD242" s="248"/>
      <c r="AE242" s="187"/>
      <c r="AF242" s="186">
        <f t="shared" si="1062"/>
        <v>0</v>
      </c>
      <c r="AG242" s="264"/>
      <c r="AH242" s="180"/>
      <c r="AI242" s="180"/>
      <c r="AJ242" s="180"/>
      <c r="AK242" s="179"/>
      <c r="AL242" s="233">
        <f t="shared" ref="AL242:AL245" si="1082">BI242</f>
        <v>0</v>
      </c>
      <c r="AM242" s="225">
        <f t="shared" si="1072"/>
        <v>0</v>
      </c>
      <c r="AN242" s="234">
        <f t="shared" si="1073"/>
        <v>0</v>
      </c>
      <c r="AO242" s="185">
        <f t="shared" si="1074"/>
        <v>0</v>
      </c>
      <c r="AP242" s="185">
        <f t="shared" si="1075"/>
        <v>0</v>
      </c>
      <c r="AQ242" s="186">
        <f t="shared" si="1076"/>
        <v>0</v>
      </c>
      <c r="AR242" s="186">
        <f t="shared" si="1077"/>
        <v>0</v>
      </c>
      <c r="AS242" s="180"/>
      <c r="AT242" s="180"/>
      <c r="AU242" s="186">
        <f>D242+Z242+AO242</f>
        <v>0</v>
      </c>
      <c r="AV242" s="187"/>
      <c r="AW242" s="185">
        <f>E242+AB242++AP242</f>
        <v>0</v>
      </c>
      <c r="AX242" s="187"/>
      <c r="AY242" s="186">
        <f>F242+AD242+AQ242</f>
        <v>0</v>
      </c>
      <c r="AZ242" s="187"/>
      <c r="BA242" s="186">
        <f t="shared" si="1078"/>
        <v>0</v>
      </c>
      <c r="BB242" s="187"/>
      <c r="BC242" s="180"/>
      <c r="BD242" s="180"/>
      <c r="BE242" s="180"/>
      <c r="BF242" s="180"/>
      <c r="BG242" s="78"/>
      <c r="BH242" s="78"/>
      <c r="BI242" s="244"/>
      <c r="BJ242" s="245"/>
      <c r="BK242" s="246"/>
      <c r="BL242" s="247"/>
      <c r="BM242" s="247"/>
      <c r="BN242" s="248"/>
      <c r="BO242" s="186">
        <f t="shared" si="1079"/>
        <v>0</v>
      </c>
      <c r="BP242" s="180"/>
      <c r="BQ242" s="78"/>
      <c r="BR242" s="186">
        <f t="shared" si="1080"/>
        <v>0</v>
      </c>
      <c r="BS242" s="185">
        <f t="shared" si="1080"/>
        <v>0</v>
      </c>
      <c r="BT242" s="186">
        <f t="shared" si="1080"/>
        <v>0</v>
      </c>
      <c r="BU242" s="186">
        <f t="shared" si="1081"/>
        <v>0</v>
      </c>
      <c r="BV242" s="180"/>
      <c r="BW242" s="78"/>
      <c r="BX242" s="186">
        <f>D242+Z242+BL242</f>
        <v>0</v>
      </c>
      <c r="BY242" s="187"/>
      <c r="BZ242" s="186">
        <f>E242+O242+BM242</f>
        <v>0</v>
      </c>
      <c r="CA242" s="187"/>
      <c r="CB242" s="186">
        <f>F242+AD242+BN242</f>
        <v>0</v>
      </c>
      <c r="CC242" s="187"/>
      <c r="CD242" s="186">
        <f t="shared" ref="CD242:CD245" si="1083">BX242+BZ242+CB242</f>
        <v>0</v>
      </c>
      <c r="CE242" s="187"/>
      <c r="CF242" s="180"/>
    </row>
    <row r="243" spans="1:84" s="79" customFormat="1" x14ac:dyDescent="0.35">
      <c r="A243" s="190"/>
      <c r="B243" s="201" t="s">
        <v>191</v>
      </c>
      <c r="C243" s="180"/>
      <c r="D243" s="186"/>
      <c r="E243" s="186"/>
      <c r="F243" s="186"/>
      <c r="G243" s="186">
        <f t="shared" si="1069"/>
        <v>0</v>
      </c>
      <c r="H243" s="180"/>
      <c r="I243" s="207"/>
      <c r="J243" s="243"/>
      <c r="K243" s="244"/>
      <c r="L243" s="245"/>
      <c r="M243" s="246"/>
      <c r="N243" s="247"/>
      <c r="O243" s="247"/>
      <c r="P243" s="248"/>
      <c r="Q243" s="186">
        <f t="shared" si="1070"/>
        <v>0</v>
      </c>
      <c r="R243" s="180"/>
      <c r="S243" s="180"/>
      <c r="T243" s="248"/>
      <c r="U243" s="248"/>
      <c r="V243" s="248"/>
      <c r="W243" s="186">
        <f t="shared" si="1071"/>
        <v>0</v>
      </c>
      <c r="X243" s="180"/>
      <c r="Y243" s="179"/>
      <c r="Z243" s="248"/>
      <c r="AA243" s="187"/>
      <c r="AB243" s="248"/>
      <c r="AC243" s="187"/>
      <c r="AD243" s="248"/>
      <c r="AE243" s="187"/>
      <c r="AF243" s="186">
        <f t="shared" si="1062"/>
        <v>0</v>
      </c>
      <c r="AG243" s="264"/>
      <c r="AH243" s="180"/>
      <c r="AI243" s="180"/>
      <c r="AJ243" s="180"/>
      <c r="AK243" s="179"/>
      <c r="AL243" s="233">
        <f t="shared" si="1082"/>
        <v>0</v>
      </c>
      <c r="AM243" s="225">
        <f t="shared" si="1072"/>
        <v>0</v>
      </c>
      <c r="AN243" s="234">
        <f t="shared" si="1073"/>
        <v>0</v>
      </c>
      <c r="AO243" s="185">
        <f t="shared" si="1074"/>
        <v>0</v>
      </c>
      <c r="AP243" s="185">
        <f t="shared" si="1075"/>
        <v>0</v>
      </c>
      <c r="AQ243" s="186">
        <f t="shared" si="1076"/>
        <v>0</v>
      </c>
      <c r="AR243" s="186">
        <f t="shared" si="1077"/>
        <v>0</v>
      </c>
      <c r="AS243" s="180"/>
      <c r="AT243" s="180"/>
      <c r="AU243" s="186">
        <f>D243+Z243+AO243</f>
        <v>0</v>
      </c>
      <c r="AV243" s="187"/>
      <c r="AW243" s="185">
        <f>E243+AB243++AP243</f>
        <v>0</v>
      </c>
      <c r="AX243" s="187"/>
      <c r="AY243" s="186">
        <f>F243+AD243+AQ243</f>
        <v>0</v>
      </c>
      <c r="AZ243" s="187"/>
      <c r="BA243" s="186">
        <f t="shared" si="1078"/>
        <v>0</v>
      </c>
      <c r="BB243" s="187"/>
      <c r="BC243" s="180"/>
      <c r="BD243" s="180"/>
      <c r="BE243" s="180"/>
      <c r="BF243" s="180"/>
      <c r="BG243" s="78"/>
      <c r="BH243" s="78"/>
      <c r="BI243" s="244"/>
      <c r="BJ243" s="245"/>
      <c r="BK243" s="246"/>
      <c r="BL243" s="247"/>
      <c r="BM243" s="247"/>
      <c r="BN243" s="248"/>
      <c r="BO243" s="186">
        <f t="shared" si="1079"/>
        <v>0</v>
      </c>
      <c r="BP243" s="180"/>
      <c r="BQ243" s="78"/>
      <c r="BR243" s="186">
        <f t="shared" si="1080"/>
        <v>0</v>
      </c>
      <c r="BS243" s="185">
        <f t="shared" si="1080"/>
        <v>0</v>
      </c>
      <c r="BT243" s="186">
        <f t="shared" si="1080"/>
        <v>0</v>
      </c>
      <c r="BU243" s="186">
        <f t="shared" si="1081"/>
        <v>0</v>
      </c>
      <c r="BV243" s="180"/>
      <c r="BW243" s="78"/>
      <c r="BX243" s="186">
        <f>D243+Z243+BL243</f>
        <v>0</v>
      </c>
      <c r="BY243" s="187"/>
      <c r="BZ243" s="186">
        <f>E243+O243+BM243</f>
        <v>0</v>
      </c>
      <c r="CA243" s="187"/>
      <c r="CB243" s="186">
        <f>F243+AD243+BN243</f>
        <v>0</v>
      </c>
      <c r="CC243" s="187"/>
      <c r="CD243" s="186">
        <f t="shared" si="1083"/>
        <v>0</v>
      </c>
      <c r="CE243" s="187"/>
      <c r="CF243" s="180"/>
    </row>
    <row r="244" spans="1:84" s="79" customFormat="1" x14ac:dyDescent="0.35">
      <c r="A244" s="190"/>
      <c r="B244" s="201" t="s">
        <v>191</v>
      </c>
      <c r="C244" s="180"/>
      <c r="D244" s="186"/>
      <c r="E244" s="186"/>
      <c r="F244" s="186"/>
      <c r="G244" s="186">
        <f t="shared" si="1069"/>
        <v>0</v>
      </c>
      <c r="H244" s="180"/>
      <c r="I244" s="207"/>
      <c r="J244" s="243"/>
      <c r="K244" s="244"/>
      <c r="L244" s="245"/>
      <c r="M244" s="246"/>
      <c r="N244" s="247"/>
      <c r="O244" s="247"/>
      <c r="P244" s="248"/>
      <c r="Q244" s="186">
        <f t="shared" si="1070"/>
        <v>0</v>
      </c>
      <c r="R244" s="180"/>
      <c r="S244" s="180"/>
      <c r="T244" s="248"/>
      <c r="U244" s="248"/>
      <c r="V244" s="248"/>
      <c r="W244" s="186">
        <f t="shared" si="1071"/>
        <v>0</v>
      </c>
      <c r="X244" s="180"/>
      <c r="Y244" s="179"/>
      <c r="Z244" s="248"/>
      <c r="AA244" s="187"/>
      <c r="AB244" s="248"/>
      <c r="AC244" s="187"/>
      <c r="AD244" s="248"/>
      <c r="AE244" s="187"/>
      <c r="AF244" s="186">
        <f t="shared" si="1062"/>
        <v>0</v>
      </c>
      <c r="AG244" s="264"/>
      <c r="AH244" s="180"/>
      <c r="AI244" s="180"/>
      <c r="AJ244" s="180"/>
      <c r="AK244" s="179"/>
      <c r="AL244" s="233">
        <f t="shared" si="1082"/>
        <v>0</v>
      </c>
      <c r="AM244" s="225">
        <f t="shared" si="1072"/>
        <v>0</v>
      </c>
      <c r="AN244" s="234">
        <f t="shared" si="1073"/>
        <v>0</v>
      </c>
      <c r="AO244" s="185">
        <f t="shared" si="1074"/>
        <v>0</v>
      </c>
      <c r="AP244" s="185">
        <f t="shared" si="1075"/>
        <v>0</v>
      </c>
      <c r="AQ244" s="186">
        <f t="shared" si="1076"/>
        <v>0</v>
      </c>
      <c r="AR244" s="186">
        <f t="shared" si="1077"/>
        <v>0</v>
      </c>
      <c r="AS244" s="180"/>
      <c r="AT244" s="180"/>
      <c r="AU244" s="186">
        <f>D244+Z244+AO244</f>
        <v>0</v>
      </c>
      <c r="AV244" s="187"/>
      <c r="AW244" s="185">
        <f>E244+AB244++AP244</f>
        <v>0</v>
      </c>
      <c r="AX244" s="187"/>
      <c r="AY244" s="186">
        <f>F244+AD244+AQ244</f>
        <v>0</v>
      </c>
      <c r="AZ244" s="187"/>
      <c r="BA244" s="186">
        <f t="shared" si="1078"/>
        <v>0</v>
      </c>
      <c r="BB244" s="187"/>
      <c r="BC244" s="180"/>
      <c r="BD244" s="180"/>
      <c r="BE244" s="180"/>
      <c r="BF244" s="180"/>
      <c r="BG244" s="78"/>
      <c r="BH244" s="78"/>
      <c r="BI244" s="244"/>
      <c r="BJ244" s="245"/>
      <c r="BK244" s="246"/>
      <c r="BL244" s="247"/>
      <c r="BM244" s="247"/>
      <c r="BN244" s="248"/>
      <c r="BO244" s="186">
        <f t="shared" si="1079"/>
        <v>0</v>
      </c>
      <c r="BP244" s="180"/>
      <c r="BQ244" s="78"/>
      <c r="BR244" s="186">
        <f t="shared" si="1080"/>
        <v>0</v>
      </c>
      <c r="BS244" s="185">
        <f t="shared" si="1080"/>
        <v>0</v>
      </c>
      <c r="BT244" s="186">
        <f t="shared" si="1080"/>
        <v>0</v>
      </c>
      <c r="BU244" s="186">
        <f t="shared" si="1081"/>
        <v>0</v>
      </c>
      <c r="BV244" s="180"/>
      <c r="BW244" s="78"/>
      <c r="BX244" s="186">
        <f>D244+Z244+BL244</f>
        <v>0</v>
      </c>
      <c r="BY244" s="187"/>
      <c r="BZ244" s="186">
        <f>E244+O244+BM244</f>
        <v>0</v>
      </c>
      <c r="CA244" s="187"/>
      <c r="CB244" s="186">
        <f>F244+AD244+BN244</f>
        <v>0</v>
      </c>
      <c r="CC244" s="187"/>
      <c r="CD244" s="186">
        <f t="shared" si="1083"/>
        <v>0</v>
      </c>
      <c r="CE244" s="187"/>
      <c r="CF244" s="180"/>
    </row>
    <row r="245" spans="1:84" s="79" customFormat="1" x14ac:dyDescent="0.35">
      <c r="A245" s="190"/>
      <c r="B245" s="201" t="s">
        <v>191</v>
      </c>
      <c r="C245" s="180"/>
      <c r="D245" s="186"/>
      <c r="E245" s="186"/>
      <c r="F245" s="186"/>
      <c r="G245" s="186">
        <f t="shared" si="1069"/>
        <v>0</v>
      </c>
      <c r="H245" s="180"/>
      <c r="I245" s="207"/>
      <c r="J245" s="243"/>
      <c r="K245" s="244"/>
      <c r="L245" s="245"/>
      <c r="M245" s="246"/>
      <c r="N245" s="247"/>
      <c r="O245" s="247"/>
      <c r="P245" s="248"/>
      <c r="Q245" s="186">
        <f t="shared" si="1070"/>
        <v>0</v>
      </c>
      <c r="R245" s="180"/>
      <c r="S245" s="180"/>
      <c r="T245" s="248"/>
      <c r="U245" s="248"/>
      <c r="V245" s="248"/>
      <c r="W245" s="186">
        <f t="shared" si="1071"/>
        <v>0</v>
      </c>
      <c r="X245" s="180"/>
      <c r="Y245" s="179"/>
      <c r="Z245" s="248"/>
      <c r="AA245" s="187"/>
      <c r="AB245" s="248"/>
      <c r="AC245" s="187"/>
      <c r="AD245" s="248"/>
      <c r="AE245" s="187"/>
      <c r="AF245" s="186">
        <f t="shared" si="1062"/>
        <v>0</v>
      </c>
      <c r="AG245" s="264"/>
      <c r="AH245" s="180"/>
      <c r="AI245" s="180"/>
      <c r="AJ245" s="180"/>
      <c r="AK245" s="179"/>
      <c r="AL245" s="233">
        <f t="shared" si="1082"/>
        <v>0</v>
      </c>
      <c r="AM245" s="225">
        <f t="shared" si="1072"/>
        <v>0</v>
      </c>
      <c r="AN245" s="234">
        <f t="shared" si="1073"/>
        <v>0</v>
      </c>
      <c r="AO245" s="185">
        <f t="shared" si="1074"/>
        <v>0</v>
      </c>
      <c r="AP245" s="185">
        <f t="shared" si="1075"/>
        <v>0</v>
      </c>
      <c r="AQ245" s="186">
        <f t="shared" si="1076"/>
        <v>0</v>
      </c>
      <c r="AR245" s="186">
        <f t="shared" si="1077"/>
        <v>0</v>
      </c>
      <c r="AS245" s="180"/>
      <c r="AT245" s="180"/>
      <c r="AU245" s="186">
        <f>D245+Z245+AO245</f>
        <v>0</v>
      </c>
      <c r="AV245" s="187"/>
      <c r="AW245" s="185">
        <f>E245+AB245++AP245</f>
        <v>0</v>
      </c>
      <c r="AX245" s="187"/>
      <c r="AY245" s="186">
        <f>F245+AD245+AQ245</f>
        <v>0</v>
      </c>
      <c r="AZ245" s="187"/>
      <c r="BA245" s="186">
        <f t="shared" si="1078"/>
        <v>0</v>
      </c>
      <c r="BB245" s="187"/>
      <c r="BC245" s="180"/>
      <c r="BD245" s="180"/>
      <c r="BE245" s="180"/>
      <c r="BF245" s="180"/>
      <c r="BG245" s="78"/>
      <c r="BH245" s="78"/>
      <c r="BI245" s="244"/>
      <c r="BJ245" s="245"/>
      <c r="BK245" s="246"/>
      <c r="BL245" s="247"/>
      <c r="BM245" s="247"/>
      <c r="BN245" s="248"/>
      <c r="BO245" s="186">
        <f t="shared" si="1079"/>
        <v>0</v>
      </c>
      <c r="BP245" s="180"/>
      <c r="BQ245" s="78"/>
      <c r="BR245" s="186">
        <f t="shared" si="1080"/>
        <v>0</v>
      </c>
      <c r="BS245" s="185">
        <f t="shared" si="1080"/>
        <v>0</v>
      </c>
      <c r="BT245" s="186">
        <f t="shared" si="1080"/>
        <v>0</v>
      </c>
      <c r="BU245" s="186">
        <f t="shared" si="1081"/>
        <v>0</v>
      </c>
      <c r="BV245" s="180"/>
      <c r="BW245" s="78"/>
      <c r="BX245" s="186">
        <f>D245+Z245+BL245</f>
        <v>0</v>
      </c>
      <c r="BY245" s="187"/>
      <c r="BZ245" s="186">
        <f>E245+O245+BM245</f>
        <v>0</v>
      </c>
      <c r="CA245" s="187"/>
      <c r="CB245" s="186">
        <f>F245+AD245+BN245</f>
        <v>0</v>
      </c>
      <c r="CC245" s="187"/>
      <c r="CD245" s="186">
        <f t="shared" si="1083"/>
        <v>0</v>
      </c>
      <c r="CE245" s="187"/>
      <c r="CF245" s="180"/>
    </row>
    <row r="246" spans="1:84" s="79" customFormat="1" x14ac:dyDescent="0.35">
      <c r="A246" s="190">
        <v>8.3000000000000007</v>
      </c>
      <c r="B246" s="200" t="s">
        <v>169</v>
      </c>
      <c r="C246" s="179"/>
      <c r="D246" s="184">
        <v>0</v>
      </c>
      <c r="E246" s="179">
        <v>0</v>
      </c>
      <c r="F246" s="179">
        <v>0</v>
      </c>
      <c r="G246" s="179">
        <f t="shared" ref="G246" si="1084">SUM(G247:G251)</f>
        <v>0</v>
      </c>
      <c r="H246" s="179"/>
      <c r="I246" s="206"/>
      <c r="J246" s="199"/>
      <c r="K246" s="232"/>
      <c r="L246" s="224"/>
      <c r="M246" s="217"/>
      <c r="N246" s="184">
        <f t="shared" ref="N246:P246" si="1085">SUM(N247:N251)</f>
        <v>0</v>
      </c>
      <c r="O246" s="179">
        <f t="shared" si="1085"/>
        <v>0</v>
      </c>
      <c r="P246" s="179">
        <f t="shared" si="1085"/>
        <v>0</v>
      </c>
      <c r="Q246" s="179">
        <f t="shared" ref="Q246:W246" si="1086">SUM(Q247:Q251)</f>
        <v>0</v>
      </c>
      <c r="R246" s="179"/>
      <c r="S246" s="179"/>
      <c r="T246" s="184">
        <f t="shared" ref="T246:V246" si="1087">SUM(T247:T251)</f>
        <v>0</v>
      </c>
      <c r="U246" s="179">
        <f t="shared" si="1087"/>
        <v>0</v>
      </c>
      <c r="V246" s="179">
        <f t="shared" si="1087"/>
        <v>0</v>
      </c>
      <c r="W246" s="179">
        <f t="shared" si="1086"/>
        <v>0</v>
      </c>
      <c r="X246" s="179"/>
      <c r="Y246" s="179"/>
      <c r="Z246" s="184">
        <f t="shared" ref="Z246" si="1088">SUM(Z247:Z251)</f>
        <v>0</v>
      </c>
      <c r="AA246" s="179"/>
      <c r="AB246" s="179">
        <f t="shared" ref="AB246" si="1089">SUM(AB247:AB251)</f>
        <v>0</v>
      </c>
      <c r="AC246" s="179"/>
      <c r="AD246" s="179">
        <f t="shared" ref="AD246" si="1090">SUM(AD247:AD251)</f>
        <v>0</v>
      </c>
      <c r="AE246" s="179"/>
      <c r="AF246" s="179">
        <f t="shared" ref="AF246:AF251" si="1091">Z246+AB246+AD246</f>
        <v>0</v>
      </c>
      <c r="AG246" s="206"/>
      <c r="AH246" s="179"/>
      <c r="AI246" s="179"/>
      <c r="AJ246" s="179"/>
      <c r="AK246" s="179"/>
      <c r="AL246" s="232"/>
      <c r="AM246" s="224"/>
      <c r="AN246" s="217"/>
      <c r="AO246" s="184">
        <f t="shared" ref="AO246:AQ246" si="1092">SUM(AO247:AO251)</f>
        <v>0</v>
      </c>
      <c r="AP246" s="179">
        <f t="shared" si="1092"/>
        <v>0</v>
      </c>
      <c r="AQ246" s="179">
        <f t="shared" si="1092"/>
        <v>0</v>
      </c>
      <c r="AR246" s="179">
        <f t="shared" ref="AR246" si="1093">SUM(AR247:AR251)</f>
        <v>0</v>
      </c>
      <c r="AS246" s="179"/>
      <c r="AT246" s="179"/>
      <c r="AU246" s="184">
        <f>SUM(AU247:AU251)</f>
        <v>0</v>
      </c>
      <c r="AV246" s="179"/>
      <c r="AW246" s="179">
        <f>SUM(AW247:AW251)</f>
        <v>0</v>
      </c>
      <c r="AX246" s="179"/>
      <c r="AY246" s="179">
        <f>SUM(AY247:AY251)</f>
        <v>0</v>
      </c>
      <c r="AZ246" s="179"/>
      <c r="BA246" s="179">
        <f t="shared" ref="BA246" si="1094">SUM(BA247:BA251)</f>
        <v>0</v>
      </c>
      <c r="BB246" s="179"/>
      <c r="BC246" s="179"/>
      <c r="BD246" s="179"/>
      <c r="BE246" s="179"/>
      <c r="BF246" s="179"/>
      <c r="BG246" s="78"/>
      <c r="BH246" s="78"/>
      <c r="BI246" s="232"/>
      <c r="BJ246" s="224"/>
      <c r="BK246" s="217"/>
      <c r="BL246" s="184">
        <f t="shared" ref="BL246:BO246" si="1095">SUM(BL247:BL251)</f>
        <v>0</v>
      </c>
      <c r="BM246" s="179">
        <f t="shared" si="1095"/>
        <v>0</v>
      </c>
      <c r="BN246" s="179">
        <f t="shared" si="1095"/>
        <v>0</v>
      </c>
      <c r="BO246" s="179">
        <f t="shared" si="1095"/>
        <v>0</v>
      </c>
      <c r="BP246" s="179"/>
      <c r="BQ246" s="78"/>
      <c r="BR246" s="184">
        <f>SUM(BR247:BR251)</f>
        <v>0</v>
      </c>
      <c r="BS246" s="179">
        <f>SUM(BS247:BS251)</f>
        <v>0</v>
      </c>
      <c r="BT246" s="179">
        <f>SUM(BT247:BT251)</f>
        <v>0</v>
      </c>
      <c r="BU246" s="179">
        <f t="shared" ref="BU246" si="1096">SUM(BU247:BU251)</f>
        <v>0</v>
      </c>
      <c r="BV246" s="179"/>
      <c r="BW246" s="78"/>
      <c r="BX246" s="184">
        <f>SUM(BX247:BX251)</f>
        <v>0</v>
      </c>
      <c r="BY246" s="179"/>
      <c r="BZ246" s="179">
        <f>SUM(BZ247:BZ251)</f>
        <v>0</v>
      </c>
      <c r="CA246" s="179"/>
      <c r="CB246" s="179">
        <f>SUM(CB247:CB251)</f>
        <v>0</v>
      </c>
      <c r="CC246" s="179"/>
      <c r="CD246" s="179">
        <f t="shared" ref="CD246" si="1097">SUM(CD247:CD251)</f>
        <v>0</v>
      </c>
      <c r="CE246" s="179"/>
      <c r="CF246" s="179"/>
    </row>
    <row r="247" spans="1:84" x14ac:dyDescent="0.35">
      <c r="B247" s="201" t="s">
        <v>191</v>
      </c>
      <c r="C247" s="180"/>
      <c r="D247" s="186"/>
      <c r="E247" s="186"/>
      <c r="F247" s="186"/>
      <c r="G247" s="186">
        <f t="shared" ref="G247:G251" si="1098">SUM(D247:F247)</f>
        <v>0</v>
      </c>
      <c r="H247" s="180"/>
      <c r="I247" s="207"/>
      <c r="J247" s="243"/>
      <c r="K247" s="244"/>
      <c r="L247" s="245"/>
      <c r="M247" s="246"/>
      <c r="N247" s="247"/>
      <c r="O247" s="247"/>
      <c r="P247" s="248"/>
      <c r="Q247" s="186">
        <f t="shared" ref="Q247:Q251" si="1099">SUM(N247:P247)</f>
        <v>0</v>
      </c>
      <c r="R247" s="180"/>
      <c r="S247" s="180"/>
      <c r="T247" s="248"/>
      <c r="U247" s="248"/>
      <c r="V247" s="248"/>
      <c r="W247" s="186">
        <f t="shared" ref="W247:W251" si="1100">SUM(T247:V247)</f>
        <v>0</v>
      </c>
      <c r="X247" s="180"/>
      <c r="Y247" s="179"/>
      <c r="Z247" s="248"/>
      <c r="AA247" s="187"/>
      <c r="AB247" s="248"/>
      <c r="AC247" s="187"/>
      <c r="AD247" s="248"/>
      <c r="AE247" s="187"/>
      <c r="AF247" s="186">
        <f t="shared" si="1091"/>
        <v>0</v>
      </c>
      <c r="AG247" s="264"/>
      <c r="AH247" s="180"/>
      <c r="AI247" s="180"/>
      <c r="AJ247" s="180"/>
      <c r="AK247" s="179"/>
      <c r="AL247" s="233">
        <f>BI247</f>
        <v>0</v>
      </c>
      <c r="AM247" s="225">
        <f t="shared" ref="AM247:AM251" si="1101">BJ247</f>
        <v>0</v>
      </c>
      <c r="AN247" s="234">
        <f t="shared" ref="AN247:AN251" si="1102">BK247</f>
        <v>0</v>
      </c>
      <c r="AO247" s="185">
        <f t="shared" ref="AO247:AO251" si="1103">BL247</f>
        <v>0</v>
      </c>
      <c r="AP247" s="185">
        <f t="shared" ref="AP247:AP251" si="1104">BM247</f>
        <v>0</v>
      </c>
      <c r="AQ247" s="186">
        <f t="shared" ref="AQ247:AQ251" si="1105">BN247</f>
        <v>0</v>
      </c>
      <c r="AR247" s="186">
        <f t="shared" ref="AR247:AR251" si="1106">SUM(AO247:AQ247)</f>
        <v>0</v>
      </c>
      <c r="AS247" s="180"/>
      <c r="AT247" s="180"/>
      <c r="AU247" s="186">
        <f>D247+Z247+AO247</f>
        <v>0</v>
      </c>
      <c r="AV247" s="187"/>
      <c r="AW247" s="185">
        <f>E247+AB247++AP247</f>
        <v>0</v>
      </c>
      <c r="AX247" s="187"/>
      <c r="AY247" s="186">
        <f>F247+AD247+AQ247</f>
        <v>0</v>
      </c>
      <c r="AZ247" s="187"/>
      <c r="BA247" s="186">
        <f t="shared" ref="BA247:BA251" si="1107">SUM(AU247:AY247)</f>
        <v>0</v>
      </c>
      <c r="BB247" s="187"/>
      <c r="BC247" s="180"/>
      <c r="BD247" s="180"/>
      <c r="BE247" s="180"/>
      <c r="BF247" s="180"/>
      <c r="BI247" s="244"/>
      <c r="BJ247" s="245"/>
      <c r="BK247" s="246"/>
      <c r="BL247" s="247"/>
      <c r="BM247" s="247"/>
      <c r="BN247" s="248"/>
      <c r="BO247" s="186">
        <f t="shared" ref="BO247:BO251" si="1108">SUM(BL247:BN247)</f>
        <v>0</v>
      </c>
      <c r="BP247" s="180"/>
      <c r="BR247" s="186">
        <f t="shared" ref="BR247:BT251" si="1109">D247+N247+BL247</f>
        <v>0</v>
      </c>
      <c r="BS247" s="185">
        <f t="shared" si="1109"/>
        <v>0</v>
      </c>
      <c r="BT247" s="186">
        <f t="shared" si="1109"/>
        <v>0</v>
      </c>
      <c r="BU247" s="186">
        <f t="shared" ref="BU247:BU251" si="1110">SUM(BR247:BT247)</f>
        <v>0</v>
      </c>
      <c r="BV247" s="180"/>
      <c r="BX247" s="186">
        <f>D247+Z247+BL247</f>
        <v>0</v>
      </c>
      <c r="BY247" s="187"/>
      <c r="BZ247" s="186">
        <f>E247+O247+BM247</f>
        <v>0</v>
      </c>
      <c r="CA247" s="187"/>
      <c r="CB247" s="186">
        <f>F247+AD247+BN247</f>
        <v>0</v>
      </c>
      <c r="CC247" s="187"/>
      <c r="CD247" s="186">
        <f>BX247+BZ247+CB247</f>
        <v>0</v>
      </c>
      <c r="CE247" s="187"/>
      <c r="CF247" s="180"/>
    </row>
    <row r="248" spans="1:84" x14ac:dyDescent="0.35">
      <c r="B248" s="201" t="s">
        <v>191</v>
      </c>
      <c r="C248" s="180"/>
      <c r="D248" s="186"/>
      <c r="E248" s="186"/>
      <c r="F248" s="186"/>
      <c r="G248" s="186">
        <f t="shared" si="1098"/>
        <v>0</v>
      </c>
      <c r="H248" s="180"/>
      <c r="I248" s="207"/>
      <c r="J248" s="243"/>
      <c r="K248" s="244"/>
      <c r="L248" s="245"/>
      <c r="M248" s="246"/>
      <c r="N248" s="247"/>
      <c r="O248" s="247"/>
      <c r="P248" s="248"/>
      <c r="Q248" s="186">
        <f t="shared" si="1099"/>
        <v>0</v>
      </c>
      <c r="R248" s="180"/>
      <c r="S248" s="180"/>
      <c r="T248" s="248"/>
      <c r="U248" s="248"/>
      <c r="V248" s="248"/>
      <c r="W248" s="186">
        <f t="shared" si="1100"/>
        <v>0</v>
      </c>
      <c r="X248" s="180"/>
      <c r="Y248" s="179"/>
      <c r="Z248" s="248"/>
      <c r="AA248" s="187"/>
      <c r="AB248" s="248"/>
      <c r="AC248" s="187"/>
      <c r="AD248" s="248"/>
      <c r="AE248" s="187"/>
      <c r="AF248" s="186">
        <f t="shared" si="1091"/>
        <v>0</v>
      </c>
      <c r="AG248" s="264"/>
      <c r="AH248" s="180"/>
      <c r="AI248" s="180"/>
      <c r="AJ248" s="180"/>
      <c r="AK248" s="179"/>
      <c r="AL248" s="233">
        <f t="shared" ref="AL248:AL251" si="1111">BI248</f>
        <v>0</v>
      </c>
      <c r="AM248" s="225">
        <f t="shared" si="1101"/>
        <v>0</v>
      </c>
      <c r="AN248" s="234">
        <f t="shared" si="1102"/>
        <v>0</v>
      </c>
      <c r="AO248" s="185">
        <f t="shared" si="1103"/>
        <v>0</v>
      </c>
      <c r="AP248" s="185">
        <f t="shared" si="1104"/>
        <v>0</v>
      </c>
      <c r="AQ248" s="186">
        <f t="shared" si="1105"/>
        <v>0</v>
      </c>
      <c r="AR248" s="186">
        <f t="shared" si="1106"/>
        <v>0</v>
      </c>
      <c r="AS248" s="180"/>
      <c r="AT248" s="180"/>
      <c r="AU248" s="186">
        <f>D248+Z248+AO248</f>
        <v>0</v>
      </c>
      <c r="AV248" s="187"/>
      <c r="AW248" s="185">
        <f>E248+AB248++AP248</f>
        <v>0</v>
      </c>
      <c r="AX248" s="187"/>
      <c r="AY248" s="186">
        <f>F248+AD248+AQ248</f>
        <v>0</v>
      </c>
      <c r="AZ248" s="187"/>
      <c r="BA248" s="186">
        <f t="shared" si="1107"/>
        <v>0</v>
      </c>
      <c r="BB248" s="187"/>
      <c r="BC248" s="180"/>
      <c r="BD248" s="180"/>
      <c r="BE248" s="180"/>
      <c r="BF248" s="180"/>
      <c r="BI248" s="244"/>
      <c r="BJ248" s="245"/>
      <c r="BK248" s="246"/>
      <c r="BL248" s="247"/>
      <c r="BM248" s="247"/>
      <c r="BN248" s="248"/>
      <c r="BO248" s="186">
        <f t="shared" si="1108"/>
        <v>0</v>
      </c>
      <c r="BP248" s="180"/>
      <c r="BR248" s="186">
        <f t="shared" si="1109"/>
        <v>0</v>
      </c>
      <c r="BS248" s="185">
        <f t="shared" si="1109"/>
        <v>0</v>
      </c>
      <c r="BT248" s="186">
        <f t="shared" si="1109"/>
        <v>0</v>
      </c>
      <c r="BU248" s="186">
        <f t="shared" si="1110"/>
        <v>0</v>
      </c>
      <c r="BV248" s="180"/>
      <c r="BX248" s="186">
        <f>D248+Z248+BL248</f>
        <v>0</v>
      </c>
      <c r="BY248" s="187"/>
      <c r="BZ248" s="186">
        <f>E248+O248+BM248</f>
        <v>0</v>
      </c>
      <c r="CA248" s="187"/>
      <c r="CB248" s="186">
        <f>F248+AD248+BN248</f>
        <v>0</v>
      </c>
      <c r="CC248" s="187"/>
      <c r="CD248" s="186">
        <f t="shared" ref="CD248:CD251" si="1112">BX248+BZ248+CB248</f>
        <v>0</v>
      </c>
      <c r="CE248" s="187"/>
      <c r="CF248" s="180"/>
    </row>
    <row r="249" spans="1:84" x14ac:dyDescent="0.35">
      <c r="B249" s="201" t="s">
        <v>191</v>
      </c>
      <c r="C249" s="180"/>
      <c r="D249" s="186"/>
      <c r="E249" s="186"/>
      <c r="F249" s="186"/>
      <c r="G249" s="186">
        <f t="shared" si="1098"/>
        <v>0</v>
      </c>
      <c r="H249" s="180"/>
      <c r="I249" s="207"/>
      <c r="J249" s="243"/>
      <c r="K249" s="244"/>
      <c r="L249" s="245"/>
      <c r="M249" s="246"/>
      <c r="N249" s="247"/>
      <c r="O249" s="247"/>
      <c r="P249" s="248"/>
      <c r="Q249" s="186">
        <f t="shared" si="1099"/>
        <v>0</v>
      </c>
      <c r="R249" s="180"/>
      <c r="S249" s="180"/>
      <c r="T249" s="248"/>
      <c r="U249" s="248"/>
      <c r="V249" s="248"/>
      <c r="W249" s="186">
        <f t="shared" si="1100"/>
        <v>0</v>
      </c>
      <c r="X249" s="180"/>
      <c r="Y249" s="179"/>
      <c r="Z249" s="248"/>
      <c r="AA249" s="187"/>
      <c r="AB249" s="248"/>
      <c r="AC249" s="187"/>
      <c r="AD249" s="248"/>
      <c r="AE249" s="187"/>
      <c r="AF249" s="186">
        <f t="shared" si="1091"/>
        <v>0</v>
      </c>
      <c r="AG249" s="264"/>
      <c r="AH249" s="180"/>
      <c r="AI249" s="180"/>
      <c r="AJ249" s="180"/>
      <c r="AK249" s="179"/>
      <c r="AL249" s="233">
        <f t="shared" si="1111"/>
        <v>0</v>
      </c>
      <c r="AM249" s="225">
        <f t="shared" si="1101"/>
        <v>0</v>
      </c>
      <c r="AN249" s="234">
        <f t="shared" si="1102"/>
        <v>0</v>
      </c>
      <c r="AO249" s="185">
        <f t="shared" si="1103"/>
        <v>0</v>
      </c>
      <c r="AP249" s="185">
        <f t="shared" si="1104"/>
        <v>0</v>
      </c>
      <c r="AQ249" s="186">
        <f t="shared" si="1105"/>
        <v>0</v>
      </c>
      <c r="AR249" s="186">
        <f t="shared" si="1106"/>
        <v>0</v>
      </c>
      <c r="AS249" s="180"/>
      <c r="AT249" s="180"/>
      <c r="AU249" s="186">
        <f>D249+Z249+AO249</f>
        <v>0</v>
      </c>
      <c r="AV249" s="187"/>
      <c r="AW249" s="185">
        <f>E249+AB249++AP249</f>
        <v>0</v>
      </c>
      <c r="AX249" s="187"/>
      <c r="AY249" s="186">
        <f>F249+AD249+AQ249</f>
        <v>0</v>
      </c>
      <c r="AZ249" s="187"/>
      <c r="BA249" s="186">
        <f t="shared" si="1107"/>
        <v>0</v>
      </c>
      <c r="BB249" s="187"/>
      <c r="BC249" s="180"/>
      <c r="BD249" s="180"/>
      <c r="BE249" s="180"/>
      <c r="BF249" s="180"/>
      <c r="BI249" s="244"/>
      <c r="BJ249" s="245"/>
      <c r="BK249" s="246"/>
      <c r="BL249" s="247"/>
      <c r="BM249" s="247"/>
      <c r="BN249" s="248"/>
      <c r="BO249" s="186">
        <f t="shared" si="1108"/>
        <v>0</v>
      </c>
      <c r="BP249" s="180"/>
      <c r="BR249" s="186">
        <f t="shared" si="1109"/>
        <v>0</v>
      </c>
      <c r="BS249" s="185">
        <f t="shared" si="1109"/>
        <v>0</v>
      </c>
      <c r="BT249" s="186">
        <f t="shared" si="1109"/>
        <v>0</v>
      </c>
      <c r="BU249" s="186">
        <f t="shared" si="1110"/>
        <v>0</v>
      </c>
      <c r="BV249" s="180"/>
      <c r="BX249" s="186">
        <f>D249+Z249+BL249</f>
        <v>0</v>
      </c>
      <c r="BY249" s="187"/>
      <c r="BZ249" s="186">
        <f>E249+O249+BM249</f>
        <v>0</v>
      </c>
      <c r="CA249" s="187"/>
      <c r="CB249" s="186">
        <f>F249+AD249+BN249</f>
        <v>0</v>
      </c>
      <c r="CC249" s="187"/>
      <c r="CD249" s="186">
        <f t="shared" si="1112"/>
        <v>0</v>
      </c>
      <c r="CE249" s="187"/>
      <c r="CF249" s="180"/>
    </row>
    <row r="250" spans="1:84" x14ac:dyDescent="0.35">
      <c r="B250" s="201" t="s">
        <v>191</v>
      </c>
      <c r="C250" s="180"/>
      <c r="D250" s="186"/>
      <c r="E250" s="186"/>
      <c r="F250" s="186"/>
      <c r="G250" s="186">
        <f t="shared" si="1098"/>
        <v>0</v>
      </c>
      <c r="H250" s="180"/>
      <c r="I250" s="207"/>
      <c r="J250" s="243"/>
      <c r="K250" s="244"/>
      <c r="L250" s="245"/>
      <c r="M250" s="246"/>
      <c r="N250" s="247"/>
      <c r="O250" s="247"/>
      <c r="P250" s="248"/>
      <c r="Q250" s="186">
        <f t="shared" si="1099"/>
        <v>0</v>
      </c>
      <c r="R250" s="180"/>
      <c r="S250" s="180"/>
      <c r="T250" s="248"/>
      <c r="U250" s="248"/>
      <c r="V250" s="248"/>
      <c r="W250" s="186">
        <f t="shared" si="1100"/>
        <v>0</v>
      </c>
      <c r="X250" s="180"/>
      <c r="Y250" s="179"/>
      <c r="Z250" s="248"/>
      <c r="AA250" s="187"/>
      <c r="AB250" s="248"/>
      <c r="AC250" s="187"/>
      <c r="AD250" s="248"/>
      <c r="AE250" s="187"/>
      <c r="AF250" s="186">
        <f t="shared" si="1091"/>
        <v>0</v>
      </c>
      <c r="AG250" s="264"/>
      <c r="AH250" s="180"/>
      <c r="AI250" s="180"/>
      <c r="AJ250" s="180"/>
      <c r="AK250" s="179"/>
      <c r="AL250" s="233">
        <f t="shared" si="1111"/>
        <v>0</v>
      </c>
      <c r="AM250" s="225">
        <f t="shared" si="1101"/>
        <v>0</v>
      </c>
      <c r="AN250" s="234">
        <f t="shared" si="1102"/>
        <v>0</v>
      </c>
      <c r="AO250" s="185">
        <f t="shared" si="1103"/>
        <v>0</v>
      </c>
      <c r="AP250" s="185">
        <f t="shared" si="1104"/>
        <v>0</v>
      </c>
      <c r="AQ250" s="186">
        <f t="shared" si="1105"/>
        <v>0</v>
      </c>
      <c r="AR250" s="186">
        <f t="shared" si="1106"/>
        <v>0</v>
      </c>
      <c r="AS250" s="180"/>
      <c r="AT250" s="180"/>
      <c r="AU250" s="186">
        <f>D250+Z250+AO250</f>
        <v>0</v>
      </c>
      <c r="AV250" s="187"/>
      <c r="AW250" s="185">
        <f>E250+AB250++AP250</f>
        <v>0</v>
      </c>
      <c r="AX250" s="187"/>
      <c r="AY250" s="186">
        <f>F250+AD250+AQ250</f>
        <v>0</v>
      </c>
      <c r="AZ250" s="187"/>
      <c r="BA250" s="186">
        <f t="shared" si="1107"/>
        <v>0</v>
      </c>
      <c r="BB250" s="187"/>
      <c r="BC250" s="180"/>
      <c r="BD250" s="180"/>
      <c r="BE250" s="180"/>
      <c r="BF250" s="180"/>
      <c r="BI250" s="244"/>
      <c r="BJ250" s="245"/>
      <c r="BK250" s="246"/>
      <c r="BL250" s="247"/>
      <c r="BM250" s="247"/>
      <c r="BN250" s="248"/>
      <c r="BO250" s="186">
        <f t="shared" si="1108"/>
        <v>0</v>
      </c>
      <c r="BP250" s="180"/>
      <c r="BR250" s="186">
        <f t="shared" si="1109"/>
        <v>0</v>
      </c>
      <c r="BS250" s="185">
        <f t="shared" si="1109"/>
        <v>0</v>
      </c>
      <c r="BT250" s="186">
        <f t="shared" si="1109"/>
        <v>0</v>
      </c>
      <c r="BU250" s="186">
        <f t="shared" si="1110"/>
        <v>0</v>
      </c>
      <c r="BV250" s="180"/>
      <c r="BX250" s="186">
        <f>D250+Z250+BL250</f>
        <v>0</v>
      </c>
      <c r="BY250" s="187"/>
      <c r="BZ250" s="186">
        <f>E250+O250+BM250</f>
        <v>0</v>
      </c>
      <c r="CA250" s="187"/>
      <c r="CB250" s="186">
        <f>F250+AD250+BN250</f>
        <v>0</v>
      </c>
      <c r="CC250" s="187"/>
      <c r="CD250" s="186">
        <f t="shared" si="1112"/>
        <v>0</v>
      </c>
      <c r="CE250" s="187"/>
      <c r="CF250" s="180"/>
    </row>
    <row r="251" spans="1:84" x14ac:dyDescent="0.35">
      <c r="B251" s="201" t="s">
        <v>191</v>
      </c>
      <c r="C251" s="180"/>
      <c r="D251" s="186"/>
      <c r="E251" s="186"/>
      <c r="F251" s="186"/>
      <c r="G251" s="186">
        <f t="shared" si="1098"/>
        <v>0</v>
      </c>
      <c r="H251" s="180"/>
      <c r="I251" s="207"/>
      <c r="J251" s="243"/>
      <c r="K251" s="244"/>
      <c r="L251" s="245"/>
      <c r="M251" s="246"/>
      <c r="N251" s="247"/>
      <c r="O251" s="247"/>
      <c r="P251" s="248"/>
      <c r="Q251" s="186">
        <f t="shared" si="1099"/>
        <v>0</v>
      </c>
      <c r="R251" s="180"/>
      <c r="S251" s="180"/>
      <c r="T251" s="248"/>
      <c r="U251" s="248"/>
      <c r="V251" s="248"/>
      <c r="W251" s="186">
        <f t="shared" si="1100"/>
        <v>0</v>
      </c>
      <c r="X251" s="180"/>
      <c r="Y251" s="179"/>
      <c r="Z251" s="248"/>
      <c r="AA251" s="187"/>
      <c r="AB251" s="248"/>
      <c r="AC251" s="187"/>
      <c r="AD251" s="248"/>
      <c r="AE251" s="187"/>
      <c r="AF251" s="186">
        <f t="shared" si="1091"/>
        <v>0</v>
      </c>
      <c r="AG251" s="264"/>
      <c r="AH251" s="180"/>
      <c r="AI251" s="180"/>
      <c r="AJ251" s="180"/>
      <c r="AK251" s="179"/>
      <c r="AL251" s="233">
        <f t="shared" si="1111"/>
        <v>0</v>
      </c>
      <c r="AM251" s="225">
        <f t="shared" si="1101"/>
        <v>0</v>
      </c>
      <c r="AN251" s="234">
        <f t="shared" si="1102"/>
        <v>0</v>
      </c>
      <c r="AO251" s="185">
        <f t="shared" si="1103"/>
        <v>0</v>
      </c>
      <c r="AP251" s="185">
        <f t="shared" si="1104"/>
        <v>0</v>
      </c>
      <c r="AQ251" s="186">
        <f t="shared" si="1105"/>
        <v>0</v>
      </c>
      <c r="AR251" s="186">
        <f t="shared" si="1106"/>
        <v>0</v>
      </c>
      <c r="AS251" s="180"/>
      <c r="AT251" s="180"/>
      <c r="AU251" s="186">
        <f>D251+Z251+AO251</f>
        <v>0</v>
      </c>
      <c r="AV251" s="187"/>
      <c r="AW251" s="185">
        <f>E251+AB251++AP251</f>
        <v>0</v>
      </c>
      <c r="AX251" s="187"/>
      <c r="AY251" s="186">
        <f>F251+AD251+AQ251</f>
        <v>0</v>
      </c>
      <c r="AZ251" s="187"/>
      <c r="BA251" s="186">
        <f t="shared" si="1107"/>
        <v>0</v>
      </c>
      <c r="BB251" s="187"/>
      <c r="BC251" s="180"/>
      <c r="BD251" s="180"/>
      <c r="BE251" s="180"/>
      <c r="BF251" s="180"/>
      <c r="BI251" s="244"/>
      <c r="BJ251" s="245"/>
      <c r="BK251" s="246"/>
      <c r="BL251" s="247"/>
      <c r="BM251" s="247"/>
      <c r="BN251" s="248"/>
      <c r="BO251" s="186">
        <f t="shared" si="1108"/>
        <v>0</v>
      </c>
      <c r="BP251" s="180"/>
      <c r="BR251" s="186">
        <f t="shared" si="1109"/>
        <v>0</v>
      </c>
      <c r="BS251" s="185">
        <f t="shared" si="1109"/>
        <v>0</v>
      </c>
      <c r="BT251" s="186">
        <f t="shared" si="1109"/>
        <v>0</v>
      </c>
      <c r="BU251" s="186">
        <f t="shared" si="1110"/>
        <v>0</v>
      </c>
      <c r="BV251" s="180"/>
      <c r="BX251" s="186">
        <f>D251+Z251+BL251</f>
        <v>0</v>
      </c>
      <c r="BY251" s="187"/>
      <c r="BZ251" s="186">
        <f>E251+O251+BM251</f>
        <v>0</v>
      </c>
      <c r="CA251" s="187"/>
      <c r="CB251" s="186">
        <f>F251+AD251+BN251</f>
        <v>0</v>
      </c>
      <c r="CC251" s="187"/>
      <c r="CD251" s="186">
        <f t="shared" si="1112"/>
        <v>0</v>
      </c>
      <c r="CE251" s="187"/>
      <c r="CF251" s="180"/>
    </row>
    <row r="252" spans="1:84" s="79" customFormat="1" x14ac:dyDescent="0.35">
      <c r="A252" s="190">
        <v>8.4</v>
      </c>
      <c r="B252" s="200" t="s">
        <v>169</v>
      </c>
      <c r="C252" s="179"/>
      <c r="D252" s="184">
        <v>0</v>
      </c>
      <c r="E252" s="179">
        <v>0</v>
      </c>
      <c r="F252" s="179">
        <v>0</v>
      </c>
      <c r="G252" s="179">
        <f t="shared" ref="G252" si="1113">SUM(G253:G257)</f>
        <v>0</v>
      </c>
      <c r="H252" s="179"/>
      <c r="I252" s="206"/>
      <c r="J252" s="199"/>
      <c r="K252" s="232"/>
      <c r="L252" s="224"/>
      <c r="M252" s="217"/>
      <c r="N252" s="184">
        <f t="shared" ref="N252:P252" si="1114">SUM(N253:N257)</f>
        <v>0</v>
      </c>
      <c r="O252" s="179">
        <f t="shared" si="1114"/>
        <v>0</v>
      </c>
      <c r="P252" s="179">
        <f t="shared" si="1114"/>
        <v>0</v>
      </c>
      <c r="Q252" s="179">
        <f t="shared" ref="Q252:W252" si="1115">SUM(Q253:Q257)</f>
        <v>0</v>
      </c>
      <c r="R252" s="179"/>
      <c r="S252" s="179"/>
      <c r="T252" s="184">
        <f t="shared" ref="T252:V252" si="1116">SUM(T253:T257)</f>
        <v>0</v>
      </c>
      <c r="U252" s="179">
        <f t="shared" si="1116"/>
        <v>0</v>
      </c>
      <c r="V252" s="179">
        <f t="shared" si="1116"/>
        <v>0</v>
      </c>
      <c r="W252" s="179">
        <f t="shared" si="1115"/>
        <v>0</v>
      </c>
      <c r="X252" s="179"/>
      <c r="Y252" s="179"/>
      <c r="Z252" s="184">
        <f t="shared" ref="Z252" si="1117">SUM(Z253:Z257)</f>
        <v>0</v>
      </c>
      <c r="AA252" s="179"/>
      <c r="AB252" s="179">
        <f t="shared" ref="AB252" si="1118">SUM(AB253:AB257)</f>
        <v>0</v>
      </c>
      <c r="AC252" s="179"/>
      <c r="AD252" s="179">
        <f t="shared" ref="AD252" si="1119">SUM(AD253:AD257)</f>
        <v>0</v>
      </c>
      <c r="AE252" s="179"/>
      <c r="AF252" s="179">
        <f t="shared" ref="AF252:AF257" si="1120">Z252+AB252+AD252</f>
        <v>0</v>
      </c>
      <c r="AG252" s="206"/>
      <c r="AH252" s="179"/>
      <c r="AI252" s="179"/>
      <c r="AJ252" s="179"/>
      <c r="AK252" s="179"/>
      <c r="AL252" s="232"/>
      <c r="AM252" s="224"/>
      <c r="AN252" s="217"/>
      <c r="AO252" s="184">
        <f t="shared" ref="AO252:AQ252" si="1121">SUM(AO253:AO257)</f>
        <v>0</v>
      </c>
      <c r="AP252" s="179">
        <f t="shared" si="1121"/>
        <v>0</v>
      </c>
      <c r="AQ252" s="179">
        <f t="shared" si="1121"/>
        <v>0</v>
      </c>
      <c r="AR252" s="179">
        <f t="shared" ref="AR252" si="1122">SUM(AR253:AR257)</f>
        <v>0</v>
      </c>
      <c r="AS252" s="179"/>
      <c r="AT252" s="179"/>
      <c r="AU252" s="184">
        <f>SUM(AU253:AU257)</f>
        <v>0</v>
      </c>
      <c r="AV252" s="179"/>
      <c r="AW252" s="179">
        <f>SUM(AW253:AW257)</f>
        <v>0</v>
      </c>
      <c r="AX252" s="179"/>
      <c r="AY252" s="179">
        <f>SUM(AY253:AY257)</f>
        <v>0</v>
      </c>
      <c r="AZ252" s="179"/>
      <c r="BA252" s="179">
        <f t="shared" ref="BA252" si="1123">SUM(BA253:BA257)</f>
        <v>0</v>
      </c>
      <c r="BB252" s="179"/>
      <c r="BC252" s="179"/>
      <c r="BD252" s="179"/>
      <c r="BE252" s="179"/>
      <c r="BF252" s="179"/>
      <c r="BG252" s="78"/>
      <c r="BH252" s="78"/>
      <c r="BI252" s="232"/>
      <c r="BJ252" s="224"/>
      <c r="BK252" s="217"/>
      <c r="BL252" s="184">
        <f t="shared" ref="BL252:BN252" si="1124">SUM(BL253:BL257)</f>
        <v>0</v>
      </c>
      <c r="BM252" s="179">
        <f t="shared" si="1124"/>
        <v>0</v>
      </c>
      <c r="BN252" s="179">
        <f t="shared" si="1124"/>
        <v>0</v>
      </c>
      <c r="BO252" s="179">
        <f t="shared" ref="BO252" si="1125">SUM(BO253:BO257)</f>
        <v>0</v>
      </c>
      <c r="BP252" s="179"/>
      <c r="BQ252" s="78"/>
      <c r="BR252" s="184">
        <f>SUM(BR253:BR257)</f>
        <v>0</v>
      </c>
      <c r="BS252" s="179">
        <f>SUM(BS253:BS257)</f>
        <v>0</v>
      </c>
      <c r="BT252" s="179">
        <f>SUM(BT253:BT257)</f>
        <v>0</v>
      </c>
      <c r="BU252" s="179">
        <f t="shared" ref="BU252" si="1126">SUM(BU253:BU257)</f>
        <v>0</v>
      </c>
      <c r="BV252" s="179"/>
      <c r="BW252" s="78"/>
      <c r="BX252" s="184">
        <f>SUM(BX253:BX257)</f>
        <v>0</v>
      </c>
      <c r="BY252" s="179"/>
      <c r="BZ252" s="179">
        <f>SUM(BZ253:BZ257)</f>
        <v>0</v>
      </c>
      <c r="CA252" s="179"/>
      <c r="CB252" s="179">
        <f>SUM(CB253:CB257)</f>
        <v>0</v>
      </c>
      <c r="CC252" s="179"/>
      <c r="CD252" s="179">
        <f t="shared" ref="CD252" si="1127">SUM(CD253:CD257)</f>
        <v>0</v>
      </c>
      <c r="CE252" s="179"/>
      <c r="CF252" s="179"/>
    </row>
    <row r="253" spans="1:84" x14ac:dyDescent="0.35">
      <c r="B253" s="201" t="s">
        <v>191</v>
      </c>
      <c r="C253" s="180"/>
      <c r="D253" s="186"/>
      <c r="E253" s="186"/>
      <c r="F253" s="186"/>
      <c r="G253" s="186">
        <f t="shared" ref="G253:G257" si="1128">SUM(D253:F253)</f>
        <v>0</v>
      </c>
      <c r="H253" s="180"/>
      <c r="I253" s="207"/>
      <c r="J253" s="243"/>
      <c r="K253" s="244"/>
      <c r="L253" s="245"/>
      <c r="M253" s="246"/>
      <c r="N253" s="247"/>
      <c r="O253" s="247"/>
      <c r="P253" s="248"/>
      <c r="Q253" s="186">
        <f t="shared" ref="Q253:Q257" si="1129">SUM(N253:P253)</f>
        <v>0</v>
      </c>
      <c r="R253" s="180"/>
      <c r="S253" s="180"/>
      <c r="T253" s="248"/>
      <c r="U253" s="248"/>
      <c r="V253" s="248"/>
      <c r="W253" s="186">
        <f t="shared" ref="W253:W257" si="1130">SUM(T253:V253)</f>
        <v>0</v>
      </c>
      <c r="X253" s="180"/>
      <c r="Y253" s="179"/>
      <c r="Z253" s="248"/>
      <c r="AA253" s="187"/>
      <c r="AB253" s="248"/>
      <c r="AC253" s="187"/>
      <c r="AD253" s="248"/>
      <c r="AE253" s="187"/>
      <c r="AF253" s="186">
        <f t="shared" si="1120"/>
        <v>0</v>
      </c>
      <c r="AG253" s="264"/>
      <c r="AH253" s="180"/>
      <c r="AI253" s="180"/>
      <c r="AJ253" s="180"/>
      <c r="AK253" s="179"/>
      <c r="AL253" s="233">
        <f>BI253</f>
        <v>0</v>
      </c>
      <c r="AM253" s="225">
        <f t="shared" ref="AM253:AM257" si="1131">BJ253</f>
        <v>0</v>
      </c>
      <c r="AN253" s="234">
        <f t="shared" ref="AN253:AN257" si="1132">BK253</f>
        <v>0</v>
      </c>
      <c r="AO253" s="185">
        <f t="shared" ref="AO253:AO257" si="1133">BL253</f>
        <v>0</v>
      </c>
      <c r="AP253" s="185">
        <f t="shared" ref="AP253:AP257" si="1134">BM253</f>
        <v>0</v>
      </c>
      <c r="AQ253" s="186">
        <f t="shared" ref="AQ253:AQ257" si="1135">BN253</f>
        <v>0</v>
      </c>
      <c r="AR253" s="186">
        <f t="shared" ref="AR253:AR257" si="1136">SUM(AO253:AQ253)</f>
        <v>0</v>
      </c>
      <c r="AS253" s="180"/>
      <c r="AT253" s="180"/>
      <c r="AU253" s="186">
        <f>D253+Z253+AO253</f>
        <v>0</v>
      </c>
      <c r="AV253" s="187"/>
      <c r="AW253" s="185">
        <f>E253+AB253++AP253</f>
        <v>0</v>
      </c>
      <c r="AX253" s="187"/>
      <c r="AY253" s="186">
        <f>F253+AD253+AQ253</f>
        <v>0</v>
      </c>
      <c r="AZ253" s="187"/>
      <c r="BA253" s="186">
        <f t="shared" ref="BA253:BA257" si="1137">SUM(AU253:AY253)</f>
        <v>0</v>
      </c>
      <c r="BB253" s="187"/>
      <c r="BC253" s="180"/>
      <c r="BD253" s="180"/>
      <c r="BE253" s="180"/>
      <c r="BF253" s="180"/>
      <c r="BI253" s="244"/>
      <c r="BJ253" s="245"/>
      <c r="BK253" s="246"/>
      <c r="BL253" s="247"/>
      <c r="BM253" s="247"/>
      <c r="BN253" s="248"/>
      <c r="BO253" s="186">
        <f t="shared" ref="BO253:BO257" si="1138">SUM(BL253:BN253)</f>
        <v>0</v>
      </c>
      <c r="BP253" s="180"/>
      <c r="BR253" s="186">
        <f t="shared" ref="BR253:BT257" si="1139">D253+N253+BL253</f>
        <v>0</v>
      </c>
      <c r="BS253" s="185">
        <f t="shared" si="1139"/>
        <v>0</v>
      </c>
      <c r="BT253" s="186">
        <f t="shared" si="1139"/>
        <v>0</v>
      </c>
      <c r="BU253" s="186">
        <f t="shared" ref="BU253:BU257" si="1140">SUM(BR253:BT253)</f>
        <v>0</v>
      </c>
      <c r="BV253" s="180"/>
      <c r="BX253" s="186">
        <f>D253+Z253+BL253</f>
        <v>0</v>
      </c>
      <c r="BY253" s="187"/>
      <c r="BZ253" s="186">
        <f>E253+O253+BM253</f>
        <v>0</v>
      </c>
      <c r="CA253" s="187"/>
      <c r="CB253" s="186">
        <f>F253+AD253+BN253</f>
        <v>0</v>
      </c>
      <c r="CC253" s="187"/>
      <c r="CD253" s="186">
        <f>BX253+BZ253+CB253</f>
        <v>0</v>
      </c>
      <c r="CE253" s="187"/>
      <c r="CF253" s="180"/>
    </row>
    <row r="254" spans="1:84" x14ac:dyDescent="0.35">
      <c r="B254" s="201" t="s">
        <v>191</v>
      </c>
      <c r="C254" s="180"/>
      <c r="D254" s="186"/>
      <c r="E254" s="186"/>
      <c r="F254" s="186"/>
      <c r="G254" s="186">
        <f t="shared" si="1128"/>
        <v>0</v>
      </c>
      <c r="H254" s="180"/>
      <c r="I254" s="207"/>
      <c r="J254" s="243"/>
      <c r="K254" s="244"/>
      <c r="L254" s="245"/>
      <c r="M254" s="246"/>
      <c r="N254" s="247"/>
      <c r="O254" s="247"/>
      <c r="P254" s="248"/>
      <c r="Q254" s="186">
        <f t="shared" si="1129"/>
        <v>0</v>
      </c>
      <c r="R254" s="180"/>
      <c r="S254" s="180"/>
      <c r="T254" s="248"/>
      <c r="U254" s="248"/>
      <c r="V254" s="248"/>
      <c r="W254" s="186">
        <f t="shared" si="1130"/>
        <v>0</v>
      </c>
      <c r="X254" s="180"/>
      <c r="Y254" s="179"/>
      <c r="Z254" s="248"/>
      <c r="AA254" s="187"/>
      <c r="AB254" s="248"/>
      <c r="AC254" s="187"/>
      <c r="AD254" s="248"/>
      <c r="AE254" s="187"/>
      <c r="AF254" s="186">
        <f t="shared" si="1120"/>
        <v>0</v>
      </c>
      <c r="AG254" s="264"/>
      <c r="AH254" s="180"/>
      <c r="AI254" s="180"/>
      <c r="AJ254" s="180"/>
      <c r="AK254" s="179"/>
      <c r="AL254" s="233">
        <f t="shared" ref="AL254:AL257" si="1141">BI254</f>
        <v>0</v>
      </c>
      <c r="AM254" s="225">
        <f t="shared" si="1131"/>
        <v>0</v>
      </c>
      <c r="AN254" s="234">
        <f t="shared" si="1132"/>
        <v>0</v>
      </c>
      <c r="AO254" s="185">
        <f t="shared" si="1133"/>
        <v>0</v>
      </c>
      <c r="AP254" s="185">
        <f t="shared" si="1134"/>
        <v>0</v>
      </c>
      <c r="AQ254" s="186">
        <f t="shared" si="1135"/>
        <v>0</v>
      </c>
      <c r="AR254" s="186">
        <f t="shared" si="1136"/>
        <v>0</v>
      </c>
      <c r="AS254" s="180"/>
      <c r="AT254" s="180"/>
      <c r="AU254" s="186">
        <f>D254+Z254+AO254</f>
        <v>0</v>
      </c>
      <c r="AV254" s="187"/>
      <c r="AW254" s="185">
        <f>E254+AB254++AP254</f>
        <v>0</v>
      </c>
      <c r="AX254" s="187"/>
      <c r="AY254" s="186">
        <f>F254+AD254+AQ254</f>
        <v>0</v>
      </c>
      <c r="AZ254" s="187"/>
      <c r="BA254" s="186">
        <f t="shared" si="1137"/>
        <v>0</v>
      </c>
      <c r="BB254" s="187"/>
      <c r="BC254" s="180"/>
      <c r="BD254" s="180"/>
      <c r="BE254" s="180"/>
      <c r="BF254" s="180"/>
      <c r="BI254" s="244"/>
      <c r="BJ254" s="245"/>
      <c r="BK254" s="246"/>
      <c r="BL254" s="247"/>
      <c r="BM254" s="247"/>
      <c r="BN254" s="248"/>
      <c r="BO254" s="186">
        <f t="shared" si="1138"/>
        <v>0</v>
      </c>
      <c r="BP254" s="180"/>
      <c r="BR254" s="186">
        <f t="shared" si="1139"/>
        <v>0</v>
      </c>
      <c r="BS254" s="185">
        <f t="shared" si="1139"/>
        <v>0</v>
      </c>
      <c r="BT254" s="186">
        <f t="shared" si="1139"/>
        <v>0</v>
      </c>
      <c r="BU254" s="186">
        <f t="shared" si="1140"/>
        <v>0</v>
      </c>
      <c r="BV254" s="180"/>
      <c r="BX254" s="186">
        <f>D254+Z254+BL254</f>
        <v>0</v>
      </c>
      <c r="BY254" s="187"/>
      <c r="BZ254" s="186">
        <f>E254+O254+BM254</f>
        <v>0</v>
      </c>
      <c r="CA254" s="187"/>
      <c r="CB254" s="186">
        <f>F254+AD254+BN254</f>
        <v>0</v>
      </c>
      <c r="CC254" s="187"/>
      <c r="CD254" s="186">
        <f t="shared" ref="CD254:CD257" si="1142">BX254+BZ254+CB254</f>
        <v>0</v>
      </c>
      <c r="CE254" s="187"/>
      <c r="CF254" s="180"/>
    </row>
    <row r="255" spans="1:84" x14ac:dyDescent="0.35">
      <c r="B255" s="201" t="s">
        <v>191</v>
      </c>
      <c r="C255" s="180"/>
      <c r="D255" s="186"/>
      <c r="E255" s="186"/>
      <c r="F255" s="186"/>
      <c r="G255" s="186">
        <f t="shared" si="1128"/>
        <v>0</v>
      </c>
      <c r="H255" s="180"/>
      <c r="I255" s="207"/>
      <c r="J255" s="243"/>
      <c r="K255" s="244"/>
      <c r="L255" s="245"/>
      <c r="M255" s="246"/>
      <c r="N255" s="247"/>
      <c r="O255" s="247"/>
      <c r="P255" s="248"/>
      <c r="Q255" s="186">
        <f t="shared" si="1129"/>
        <v>0</v>
      </c>
      <c r="R255" s="180"/>
      <c r="S255" s="180"/>
      <c r="T255" s="248"/>
      <c r="U255" s="248"/>
      <c r="V255" s="248"/>
      <c r="W255" s="186">
        <f t="shared" si="1130"/>
        <v>0</v>
      </c>
      <c r="X255" s="180"/>
      <c r="Y255" s="179"/>
      <c r="Z255" s="248"/>
      <c r="AA255" s="187"/>
      <c r="AB255" s="248"/>
      <c r="AC255" s="187"/>
      <c r="AD255" s="248"/>
      <c r="AE255" s="187"/>
      <c r="AF255" s="186">
        <f t="shared" si="1120"/>
        <v>0</v>
      </c>
      <c r="AG255" s="264"/>
      <c r="AH255" s="180"/>
      <c r="AI255" s="180"/>
      <c r="AJ255" s="180"/>
      <c r="AK255" s="179"/>
      <c r="AL255" s="233">
        <f t="shared" si="1141"/>
        <v>0</v>
      </c>
      <c r="AM255" s="225">
        <f t="shared" si="1131"/>
        <v>0</v>
      </c>
      <c r="AN255" s="234">
        <f t="shared" si="1132"/>
        <v>0</v>
      </c>
      <c r="AO255" s="185">
        <f t="shared" si="1133"/>
        <v>0</v>
      </c>
      <c r="AP255" s="185">
        <f t="shared" si="1134"/>
        <v>0</v>
      </c>
      <c r="AQ255" s="186">
        <f t="shared" si="1135"/>
        <v>0</v>
      </c>
      <c r="AR255" s="186">
        <f t="shared" si="1136"/>
        <v>0</v>
      </c>
      <c r="AS255" s="180"/>
      <c r="AT255" s="180"/>
      <c r="AU255" s="186">
        <f>D255+Z255+AO255</f>
        <v>0</v>
      </c>
      <c r="AV255" s="187"/>
      <c r="AW255" s="185">
        <f>E255+AB255++AP255</f>
        <v>0</v>
      </c>
      <c r="AX255" s="187"/>
      <c r="AY255" s="186">
        <f>F255+AD255+AQ255</f>
        <v>0</v>
      </c>
      <c r="AZ255" s="187"/>
      <c r="BA255" s="186">
        <f t="shared" si="1137"/>
        <v>0</v>
      </c>
      <c r="BB255" s="187"/>
      <c r="BC255" s="180"/>
      <c r="BD255" s="180"/>
      <c r="BE255" s="180"/>
      <c r="BF255" s="180"/>
      <c r="BI255" s="244"/>
      <c r="BJ255" s="245"/>
      <c r="BK255" s="246"/>
      <c r="BL255" s="247"/>
      <c r="BM255" s="247"/>
      <c r="BN255" s="248"/>
      <c r="BO255" s="186">
        <f t="shared" si="1138"/>
        <v>0</v>
      </c>
      <c r="BP255" s="180"/>
      <c r="BR255" s="186">
        <f t="shared" si="1139"/>
        <v>0</v>
      </c>
      <c r="BS255" s="185">
        <f t="shared" si="1139"/>
        <v>0</v>
      </c>
      <c r="BT255" s="186">
        <f t="shared" si="1139"/>
        <v>0</v>
      </c>
      <c r="BU255" s="186">
        <f t="shared" si="1140"/>
        <v>0</v>
      </c>
      <c r="BV255" s="180"/>
      <c r="BX255" s="186">
        <f>D255+Z255+BL255</f>
        <v>0</v>
      </c>
      <c r="BY255" s="187"/>
      <c r="BZ255" s="186">
        <f>E255+O255+BM255</f>
        <v>0</v>
      </c>
      <c r="CA255" s="187"/>
      <c r="CB255" s="186">
        <f>F255+AD255+BN255</f>
        <v>0</v>
      </c>
      <c r="CC255" s="187"/>
      <c r="CD255" s="186">
        <f t="shared" si="1142"/>
        <v>0</v>
      </c>
      <c r="CE255" s="187"/>
      <c r="CF255" s="180"/>
    </row>
    <row r="256" spans="1:84" x14ac:dyDescent="0.35">
      <c r="B256" s="201" t="s">
        <v>191</v>
      </c>
      <c r="C256" s="180"/>
      <c r="D256" s="186"/>
      <c r="E256" s="186"/>
      <c r="F256" s="186"/>
      <c r="G256" s="186">
        <f t="shared" si="1128"/>
        <v>0</v>
      </c>
      <c r="H256" s="180"/>
      <c r="I256" s="207"/>
      <c r="J256" s="243"/>
      <c r="K256" s="244"/>
      <c r="L256" s="245"/>
      <c r="M256" s="246"/>
      <c r="N256" s="247"/>
      <c r="O256" s="247"/>
      <c r="P256" s="248"/>
      <c r="Q256" s="186">
        <f t="shared" si="1129"/>
        <v>0</v>
      </c>
      <c r="R256" s="180"/>
      <c r="S256" s="180"/>
      <c r="T256" s="248"/>
      <c r="U256" s="248"/>
      <c r="V256" s="248"/>
      <c r="W256" s="186">
        <f t="shared" si="1130"/>
        <v>0</v>
      </c>
      <c r="X256" s="180"/>
      <c r="Y256" s="179"/>
      <c r="Z256" s="248"/>
      <c r="AA256" s="187"/>
      <c r="AB256" s="248"/>
      <c r="AC256" s="187"/>
      <c r="AD256" s="248"/>
      <c r="AE256" s="187"/>
      <c r="AF256" s="186">
        <f t="shared" si="1120"/>
        <v>0</v>
      </c>
      <c r="AG256" s="264"/>
      <c r="AH256" s="180"/>
      <c r="AI256" s="180"/>
      <c r="AJ256" s="180"/>
      <c r="AK256" s="179"/>
      <c r="AL256" s="233">
        <f t="shared" si="1141"/>
        <v>0</v>
      </c>
      <c r="AM256" s="225">
        <f t="shared" si="1131"/>
        <v>0</v>
      </c>
      <c r="AN256" s="234">
        <f t="shared" si="1132"/>
        <v>0</v>
      </c>
      <c r="AO256" s="185">
        <f t="shared" si="1133"/>
        <v>0</v>
      </c>
      <c r="AP256" s="185">
        <f t="shared" si="1134"/>
        <v>0</v>
      </c>
      <c r="AQ256" s="186">
        <f t="shared" si="1135"/>
        <v>0</v>
      </c>
      <c r="AR256" s="186">
        <f t="shared" si="1136"/>
        <v>0</v>
      </c>
      <c r="AS256" s="180"/>
      <c r="AT256" s="180"/>
      <c r="AU256" s="186">
        <f>D256+Z256+AO256</f>
        <v>0</v>
      </c>
      <c r="AV256" s="187"/>
      <c r="AW256" s="185">
        <f>E256+AB256++AP256</f>
        <v>0</v>
      </c>
      <c r="AX256" s="187"/>
      <c r="AY256" s="186">
        <f>F256+AD256+AQ256</f>
        <v>0</v>
      </c>
      <c r="AZ256" s="187"/>
      <c r="BA256" s="186">
        <f t="shared" si="1137"/>
        <v>0</v>
      </c>
      <c r="BB256" s="187"/>
      <c r="BC256" s="180"/>
      <c r="BD256" s="180"/>
      <c r="BE256" s="180"/>
      <c r="BF256" s="180"/>
      <c r="BI256" s="244"/>
      <c r="BJ256" s="245"/>
      <c r="BK256" s="246"/>
      <c r="BL256" s="247"/>
      <c r="BM256" s="247"/>
      <c r="BN256" s="248"/>
      <c r="BO256" s="186">
        <f t="shared" si="1138"/>
        <v>0</v>
      </c>
      <c r="BP256" s="180"/>
      <c r="BR256" s="186">
        <f t="shared" si="1139"/>
        <v>0</v>
      </c>
      <c r="BS256" s="185">
        <f t="shared" si="1139"/>
        <v>0</v>
      </c>
      <c r="BT256" s="186">
        <f t="shared" si="1139"/>
        <v>0</v>
      </c>
      <c r="BU256" s="186">
        <f t="shared" si="1140"/>
        <v>0</v>
      </c>
      <c r="BV256" s="180"/>
      <c r="BX256" s="186">
        <f>D256+Z256+BL256</f>
        <v>0</v>
      </c>
      <c r="BY256" s="187"/>
      <c r="BZ256" s="186">
        <f>E256+O256+BM256</f>
        <v>0</v>
      </c>
      <c r="CA256" s="187"/>
      <c r="CB256" s="186">
        <f>F256+AD256+BN256</f>
        <v>0</v>
      </c>
      <c r="CC256" s="187"/>
      <c r="CD256" s="186">
        <f t="shared" si="1142"/>
        <v>0</v>
      </c>
      <c r="CE256" s="187"/>
      <c r="CF256" s="180"/>
    </row>
    <row r="257" spans="1:84" x14ac:dyDescent="0.35">
      <c r="B257" s="201" t="s">
        <v>191</v>
      </c>
      <c r="C257" s="180"/>
      <c r="D257" s="186"/>
      <c r="E257" s="186"/>
      <c r="F257" s="186"/>
      <c r="G257" s="186">
        <f t="shared" si="1128"/>
        <v>0</v>
      </c>
      <c r="H257" s="180"/>
      <c r="I257" s="207"/>
      <c r="J257" s="243"/>
      <c r="K257" s="244"/>
      <c r="L257" s="245"/>
      <c r="M257" s="246"/>
      <c r="N257" s="247"/>
      <c r="O257" s="247"/>
      <c r="P257" s="248"/>
      <c r="Q257" s="186">
        <f t="shared" si="1129"/>
        <v>0</v>
      </c>
      <c r="R257" s="180"/>
      <c r="S257" s="180"/>
      <c r="T257" s="248"/>
      <c r="U257" s="248"/>
      <c r="V257" s="248"/>
      <c r="W257" s="186">
        <f t="shared" si="1130"/>
        <v>0</v>
      </c>
      <c r="X257" s="180"/>
      <c r="Y257" s="179"/>
      <c r="Z257" s="248"/>
      <c r="AA257" s="187"/>
      <c r="AB257" s="248"/>
      <c r="AC257" s="187"/>
      <c r="AD257" s="248"/>
      <c r="AE257" s="187"/>
      <c r="AF257" s="186">
        <f t="shared" si="1120"/>
        <v>0</v>
      </c>
      <c r="AG257" s="264"/>
      <c r="AH257" s="180"/>
      <c r="AI257" s="180"/>
      <c r="AJ257" s="180"/>
      <c r="AK257" s="179"/>
      <c r="AL257" s="233">
        <f t="shared" si="1141"/>
        <v>0</v>
      </c>
      <c r="AM257" s="225">
        <f t="shared" si="1131"/>
        <v>0</v>
      </c>
      <c r="AN257" s="234">
        <f t="shared" si="1132"/>
        <v>0</v>
      </c>
      <c r="AO257" s="185">
        <f t="shared" si="1133"/>
        <v>0</v>
      </c>
      <c r="AP257" s="185">
        <f t="shared" si="1134"/>
        <v>0</v>
      </c>
      <c r="AQ257" s="186">
        <f t="shared" si="1135"/>
        <v>0</v>
      </c>
      <c r="AR257" s="186">
        <f t="shared" si="1136"/>
        <v>0</v>
      </c>
      <c r="AS257" s="180"/>
      <c r="AT257" s="180"/>
      <c r="AU257" s="186">
        <f>D257+Z257+AO257</f>
        <v>0</v>
      </c>
      <c r="AV257" s="187"/>
      <c r="AW257" s="185">
        <f>E257+AB257++AP257</f>
        <v>0</v>
      </c>
      <c r="AX257" s="187"/>
      <c r="AY257" s="186">
        <f>F257+AD257+AQ257</f>
        <v>0</v>
      </c>
      <c r="AZ257" s="187"/>
      <c r="BA257" s="186">
        <f t="shared" si="1137"/>
        <v>0</v>
      </c>
      <c r="BB257" s="187"/>
      <c r="BC257" s="180"/>
      <c r="BD257" s="180"/>
      <c r="BE257" s="180"/>
      <c r="BF257" s="180"/>
      <c r="BI257" s="244"/>
      <c r="BJ257" s="245"/>
      <c r="BK257" s="246"/>
      <c r="BL257" s="247"/>
      <c r="BM257" s="247"/>
      <c r="BN257" s="248"/>
      <c r="BO257" s="186">
        <f t="shared" si="1138"/>
        <v>0</v>
      </c>
      <c r="BP257" s="180"/>
      <c r="BR257" s="186">
        <f t="shared" si="1139"/>
        <v>0</v>
      </c>
      <c r="BS257" s="185">
        <f t="shared" si="1139"/>
        <v>0</v>
      </c>
      <c r="BT257" s="186">
        <f t="shared" si="1139"/>
        <v>0</v>
      </c>
      <c r="BU257" s="186">
        <f t="shared" si="1140"/>
        <v>0</v>
      </c>
      <c r="BV257" s="180"/>
      <c r="BX257" s="186">
        <f>D257+Z257+BL257</f>
        <v>0</v>
      </c>
      <c r="BY257" s="187"/>
      <c r="BZ257" s="186">
        <f>E257+O257+BM257</f>
        <v>0</v>
      </c>
      <c r="CA257" s="187"/>
      <c r="CB257" s="186">
        <f>F257+AD257+BN257</f>
        <v>0</v>
      </c>
      <c r="CC257" s="187"/>
      <c r="CD257" s="186">
        <f t="shared" si="1142"/>
        <v>0</v>
      </c>
      <c r="CE257" s="187"/>
      <c r="CF257" s="180"/>
    </row>
    <row r="258" spans="1:84" s="79" customFormat="1" x14ac:dyDescent="0.35">
      <c r="A258" s="190">
        <v>8.5</v>
      </c>
      <c r="B258" s="200" t="s">
        <v>169</v>
      </c>
      <c r="C258" s="179"/>
      <c r="D258" s="184">
        <v>0</v>
      </c>
      <c r="E258" s="179">
        <v>0</v>
      </c>
      <c r="F258" s="179">
        <v>0</v>
      </c>
      <c r="G258" s="179">
        <f t="shared" ref="G258" si="1143">SUM(G259:G263)</f>
        <v>0</v>
      </c>
      <c r="H258" s="179"/>
      <c r="I258" s="206"/>
      <c r="J258" s="199"/>
      <c r="K258" s="232"/>
      <c r="L258" s="224"/>
      <c r="M258" s="217"/>
      <c r="N258" s="179">
        <f t="shared" ref="N258:P258" si="1144">SUM(N259:N263)</f>
        <v>0</v>
      </c>
      <c r="O258" s="179">
        <f t="shared" si="1144"/>
        <v>0</v>
      </c>
      <c r="P258" s="179">
        <f t="shared" si="1144"/>
        <v>0</v>
      </c>
      <c r="Q258" s="179">
        <f t="shared" ref="Q258:W258" si="1145">SUM(Q259:Q263)</f>
        <v>0</v>
      </c>
      <c r="R258" s="179"/>
      <c r="S258" s="179"/>
      <c r="T258" s="184">
        <f t="shared" ref="T258:V258" si="1146">SUM(T259:T263)</f>
        <v>0</v>
      </c>
      <c r="U258" s="179">
        <f t="shared" si="1146"/>
        <v>0</v>
      </c>
      <c r="V258" s="179">
        <f t="shared" si="1146"/>
        <v>0</v>
      </c>
      <c r="W258" s="179">
        <f t="shared" si="1145"/>
        <v>0</v>
      </c>
      <c r="X258" s="179"/>
      <c r="Y258" s="179"/>
      <c r="Z258" s="184">
        <f t="shared" ref="Z258" si="1147">SUM(Z259:Z263)</f>
        <v>0</v>
      </c>
      <c r="AA258" s="179"/>
      <c r="AB258" s="179">
        <f t="shared" ref="AB258" si="1148">SUM(AB259:AB263)</f>
        <v>0</v>
      </c>
      <c r="AC258" s="179"/>
      <c r="AD258" s="179">
        <f t="shared" ref="AD258" si="1149">SUM(AD259:AD263)</f>
        <v>0</v>
      </c>
      <c r="AE258" s="179"/>
      <c r="AF258" s="179">
        <f t="shared" ref="AF258:AF261" si="1150">Z258+AB258+AD258</f>
        <v>0</v>
      </c>
      <c r="AG258" s="206"/>
      <c r="AH258" s="179"/>
      <c r="AI258" s="179"/>
      <c r="AJ258" s="179"/>
      <c r="AK258" s="179"/>
      <c r="AL258" s="232"/>
      <c r="AM258" s="224"/>
      <c r="AN258" s="217"/>
      <c r="AO258" s="179">
        <f t="shared" ref="AO258:AQ258" si="1151">SUM(AO259:AO263)</f>
        <v>0</v>
      </c>
      <c r="AP258" s="179">
        <f t="shared" si="1151"/>
        <v>0</v>
      </c>
      <c r="AQ258" s="179">
        <f t="shared" si="1151"/>
        <v>0</v>
      </c>
      <c r="AR258" s="179">
        <f t="shared" ref="AR258" si="1152">SUM(AR259:AR263)</f>
        <v>0</v>
      </c>
      <c r="AS258" s="179"/>
      <c r="AT258" s="179"/>
      <c r="AU258" s="179">
        <f>SUM(AU259:AU263)</f>
        <v>0</v>
      </c>
      <c r="AV258" s="179"/>
      <c r="AW258" s="179">
        <f>SUM(AW259:AW263)</f>
        <v>0</v>
      </c>
      <c r="AX258" s="179"/>
      <c r="AY258" s="179">
        <f>SUM(AY259:AY263)</f>
        <v>0</v>
      </c>
      <c r="AZ258" s="179"/>
      <c r="BA258" s="179">
        <f t="shared" ref="BA258" si="1153">SUM(BA259:BA263)</f>
        <v>0</v>
      </c>
      <c r="BB258" s="179"/>
      <c r="BC258" s="179"/>
      <c r="BD258" s="179"/>
      <c r="BE258" s="179"/>
      <c r="BF258" s="179"/>
      <c r="BG258" s="78"/>
      <c r="BH258" s="78"/>
      <c r="BI258" s="232"/>
      <c r="BJ258" s="224"/>
      <c r="BK258" s="217"/>
      <c r="BL258" s="179">
        <f t="shared" ref="BL258:BO258" si="1154">SUM(BL259:BL263)</f>
        <v>0</v>
      </c>
      <c r="BM258" s="179">
        <f t="shared" si="1154"/>
        <v>0</v>
      </c>
      <c r="BN258" s="179">
        <f t="shared" si="1154"/>
        <v>0</v>
      </c>
      <c r="BO258" s="179">
        <f t="shared" si="1154"/>
        <v>0</v>
      </c>
      <c r="BP258" s="179"/>
      <c r="BQ258" s="78"/>
      <c r="BR258" s="179">
        <f>SUM(BR259:BR263)</f>
        <v>0</v>
      </c>
      <c r="BS258" s="179">
        <f>SUM(BS259:BS263)</f>
        <v>0</v>
      </c>
      <c r="BT258" s="179">
        <f>SUM(BT259:BT263)</f>
        <v>0</v>
      </c>
      <c r="BU258" s="179">
        <f t="shared" ref="BU258" si="1155">SUM(BU259:BU263)</f>
        <v>0</v>
      </c>
      <c r="BV258" s="179"/>
      <c r="BW258" s="78"/>
      <c r="BX258" s="184">
        <f>SUM(BX259:BX263)</f>
        <v>0</v>
      </c>
      <c r="BY258" s="179"/>
      <c r="BZ258" s="179">
        <f>SUM(BZ259:BZ263)</f>
        <v>0</v>
      </c>
      <c r="CA258" s="179"/>
      <c r="CB258" s="179">
        <f>SUM(CB259:CB263)</f>
        <v>0</v>
      </c>
      <c r="CC258" s="179"/>
      <c r="CD258" s="179">
        <f t="shared" ref="CD258" si="1156">SUM(CD259:CD263)</f>
        <v>0</v>
      </c>
      <c r="CE258" s="179"/>
      <c r="CF258" s="179"/>
    </row>
    <row r="259" spans="1:84" x14ac:dyDescent="0.35">
      <c r="B259" s="201" t="s">
        <v>191</v>
      </c>
      <c r="C259" s="180"/>
      <c r="D259" s="186"/>
      <c r="E259" s="186"/>
      <c r="F259" s="186"/>
      <c r="G259" s="186">
        <f t="shared" ref="G259:G263" si="1157">SUM(D259:F259)</f>
        <v>0</v>
      </c>
      <c r="H259" s="180"/>
      <c r="I259" s="207"/>
      <c r="J259" s="243"/>
      <c r="K259" s="244"/>
      <c r="L259" s="245"/>
      <c r="M259" s="246"/>
      <c r="N259" s="247"/>
      <c r="O259" s="247"/>
      <c r="P259" s="248"/>
      <c r="Q259" s="186">
        <f t="shared" ref="Q259:Q263" si="1158">SUM(N259:P259)</f>
        <v>0</v>
      </c>
      <c r="R259" s="180"/>
      <c r="S259" s="180"/>
      <c r="T259" s="248"/>
      <c r="U259" s="248"/>
      <c r="V259" s="248"/>
      <c r="W259" s="186">
        <f t="shared" ref="W259:W263" si="1159">SUM(T259:V259)</f>
        <v>0</v>
      </c>
      <c r="X259" s="180"/>
      <c r="Y259" s="179"/>
      <c r="Z259" s="248"/>
      <c r="AA259" s="187"/>
      <c r="AB259" s="248"/>
      <c r="AC259" s="187"/>
      <c r="AD259" s="248"/>
      <c r="AE259" s="187"/>
      <c r="AF259" s="186">
        <f t="shared" si="1150"/>
        <v>0</v>
      </c>
      <c r="AG259" s="264"/>
      <c r="AH259" s="180"/>
      <c r="AI259" s="180"/>
      <c r="AJ259" s="180"/>
      <c r="AK259" s="179"/>
      <c r="AL259" s="233">
        <f>BI259</f>
        <v>0</v>
      </c>
      <c r="AM259" s="225">
        <f t="shared" ref="AM259:AM263" si="1160">BJ259</f>
        <v>0</v>
      </c>
      <c r="AN259" s="234">
        <f t="shared" ref="AN259:AN263" si="1161">BK259</f>
        <v>0</v>
      </c>
      <c r="AO259" s="185">
        <f t="shared" ref="AO259:AO263" si="1162">BL259</f>
        <v>0</v>
      </c>
      <c r="AP259" s="185">
        <f t="shared" ref="AP259:AP263" si="1163">BM259</f>
        <v>0</v>
      </c>
      <c r="AQ259" s="186">
        <f t="shared" ref="AQ259:AQ263" si="1164">BN259</f>
        <v>0</v>
      </c>
      <c r="AR259" s="186">
        <f t="shared" ref="AR259:AR263" si="1165">SUM(AO259:AQ259)</f>
        <v>0</v>
      </c>
      <c r="AS259" s="180"/>
      <c r="AT259" s="180"/>
      <c r="AU259" s="186">
        <f>D259+Z259+AO259</f>
        <v>0</v>
      </c>
      <c r="AV259" s="187"/>
      <c r="AW259" s="185">
        <f>E259+AB259++AP259</f>
        <v>0</v>
      </c>
      <c r="AX259" s="187"/>
      <c r="AY259" s="186">
        <f>F259+AD259+AQ259</f>
        <v>0</v>
      </c>
      <c r="AZ259" s="187"/>
      <c r="BA259" s="186">
        <f t="shared" ref="BA259:BA263" si="1166">SUM(AU259:AY259)</f>
        <v>0</v>
      </c>
      <c r="BB259" s="187"/>
      <c r="BC259" s="180"/>
      <c r="BD259" s="180"/>
      <c r="BE259" s="180"/>
      <c r="BF259" s="180"/>
      <c r="BI259" s="244"/>
      <c r="BJ259" s="245"/>
      <c r="BK259" s="246"/>
      <c r="BL259" s="247"/>
      <c r="BM259" s="247"/>
      <c r="BN259" s="248"/>
      <c r="BO259" s="186">
        <f t="shared" ref="BO259:BO263" si="1167">SUM(BL259:BN259)</f>
        <v>0</v>
      </c>
      <c r="BP259" s="180"/>
      <c r="BR259" s="186">
        <f t="shared" ref="BR259:BT263" si="1168">D259+N259+BL259</f>
        <v>0</v>
      </c>
      <c r="BS259" s="185">
        <f t="shared" si="1168"/>
        <v>0</v>
      </c>
      <c r="BT259" s="186">
        <f t="shared" si="1168"/>
        <v>0</v>
      </c>
      <c r="BU259" s="186">
        <f t="shared" ref="BU259:BU263" si="1169">SUM(BR259:BT259)</f>
        <v>0</v>
      </c>
      <c r="BV259" s="180"/>
      <c r="BX259" s="186">
        <f>D259+Z259+BL259</f>
        <v>0</v>
      </c>
      <c r="BY259" s="187"/>
      <c r="BZ259" s="186">
        <f>E259+O259+BM259</f>
        <v>0</v>
      </c>
      <c r="CA259" s="187"/>
      <c r="CB259" s="186">
        <f>F259+AD259+BN259</f>
        <v>0</v>
      </c>
      <c r="CC259" s="187"/>
      <c r="CD259" s="186">
        <f>BX259+BZ259+CB259</f>
        <v>0</v>
      </c>
      <c r="CE259" s="187"/>
      <c r="CF259" s="180"/>
    </row>
    <row r="260" spans="1:84" x14ac:dyDescent="0.35">
      <c r="B260" s="201" t="s">
        <v>191</v>
      </c>
      <c r="C260" s="180"/>
      <c r="D260" s="186"/>
      <c r="E260" s="186"/>
      <c r="F260" s="186"/>
      <c r="G260" s="186">
        <f t="shared" si="1157"/>
        <v>0</v>
      </c>
      <c r="H260" s="180"/>
      <c r="I260" s="207"/>
      <c r="J260" s="243"/>
      <c r="K260" s="244"/>
      <c r="L260" s="245"/>
      <c r="M260" s="246"/>
      <c r="N260" s="247"/>
      <c r="O260" s="247"/>
      <c r="P260" s="248"/>
      <c r="Q260" s="186">
        <f t="shared" si="1158"/>
        <v>0</v>
      </c>
      <c r="R260" s="180"/>
      <c r="S260" s="180"/>
      <c r="T260" s="248"/>
      <c r="U260" s="248"/>
      <c r="V260" s="248"/>
      <c r="W260" s="186">
        <f t="shared" si="1159"/>
        <v>0</v>
      </c>
      <c r="X260" s="180"/>
      <c r="Y260" s="179"/>
      <c r="Z260" s="248"/>
      <c r="AA260" s="187"/>
      <c r="AB260" s="248"/>
      <c r="AC260" s="187"/>
      <c r="AD260" s="248"/>
      <c r="AE260" s="187"/>
      <c r="AF260" s="186">
        <f t="shared" si="1150"/>
        <v>0</v>
      </c>
      <c r="AG260" s="264"/>
      <c r="AH260" s="180"/>
      <c r="AI260" s="180"/>
      <c r="AJ260" s="180"/>
      <c r="AK260" s="179"/>
      <c r="AL260" s="233">
        <f t="shared" ref="AL260:AL263" si="1170">BI260</f>
        <v>0</v>
      </c>
      <c r="AM260" s="225">
        <f t="shared" si="1160"/>
        <v>0</v>
      </c>
      <c r="AN260" s="234">
        <f t="shared" si="1161"/>
        <v>0</v>
      </c>
      <c r="AO260" s="185">
        <f t="shared" si="1162"/>
        <v>0</v>
      </c>
      <c r="AP260" s="185">
        <f t="shared" si="1163"/>
        <v>0</v>
      </c>
      <c r="AQ260" s="186">
        <f t="shared" si="1164"/>
        <v>0</v>
      </c>
      <c r="AR260" s="186">
        <f t="shared" si="1165"/>
        <v>0</v>
      </c>
      <c r="AS260" s="180"/>
      <c r="AT260" s="180"/>
      <c r="AU260" s="186">
        <f>D260+Z260+AO260</f>
        <v>0</v>
      </c>
      <c r="AV260" s="187"/>
      <c r="AW260" s="185">
        <f>E260+AB260++AP260</f>
        <v>0</v>
      </c>
      <c r="AX260" s="187"/>
      <c r="AY260" s="186">
        <f>F260+AD260+AQ260</f>
        <v>0</v>
      </c>
      <c r="AZ260" s="187"/>
      <c r="BA260" s="186">
        <f t="shared" si="1166"/>
        <v>0</v>
      </c>
      <c r="BB260" s="187"/>
      <c r="BC260" s="180"/>
      <c r="BD260" s="180"/>
      <c r="BE260" s="180"/>
      <c r="BF260" s="180"/>
      <c r="BI260" s="244"/>
      <c r="BJ260" s="245"/>
      <c r="BK260" s="246"/>
      <c r="BL260" s="247"/>
      <c r="BM260" s="247"/>
      <c r="BN260" s="248"/>
      <c r="BO260" s="186">
        <f t="shared" si="1167"/>
        <v>0</v>
      </c>
      <c r="BP260" s="180"/>
      <c r="BR260" s="186">
        <f t="shared" si="1168"/>
        <v>0</v>
      </c>
      <c r="BS260" s="185">
        <f t="shared" si="1168"/>
        <v>0</v>
      </c>
      <c r="BT260" s="186">
        <f t="shared" si="1168"/>
        <v>0</v>
      </c>
      <c r="BU260" s="186">
        <f t="shared" si="1169"/>
        <v>0</v>
      </c>
      <c r="BV260" s="180"/>
      <c r="BX260" s="186">
        <f>D260+Z260+BL260</f>
        <v>0</v>
      </c>
      <c r="BY260" s="187"/>
      <c r="BZ260" s="186">
        <f>E260+O260+BM260</f>
        <v>0</v>
      </c>
      <c r="CA260" s="187"/>
      <c r="CB260" s="186">
        <f>F260+AD260+BN260</f>
        <v>0</v>
      </c>
      <c r="CC260" s="187"/>
      <c r="CD260" s="186">
        <f t="shared" ref="CD260:CD263" si="1171">BX260+BZ260+CB260</f>
        <v>0</v>
      </c>
      <c r="CE260" s="187"/>
      <c r="CF260" s="180"/>
    </row>
    <row r="261" spans="1:84" x14ac:dyDescent="0.35">
      <c r="B261" s="201" t="s">
        <v>191</v>
      </c>
      <c r="C261" s="180"/>
      <c r="D261" s="186"/>
      <c r="E261" s="186"/>
      <c r="F261" s="186"/>
      <c r="G261" s="186">
        <f t="shared" si="1157"/>
        <v>0</v>
      </c>
      <c r="H261" s="180"/>
      <c r="I261" s="207"/>
      <c r="J261" s="243"/>
      <c r="K261" s="244"/>
      <c r="L261" s="245"/>
      <c r="M261" s="246"/>
      <c r="N261" s="247"/>
      <c r="O261" s="247"/>
      <c r="P261" s="248"/>
      <c r="Q261" s="186">
        <f t="shared" si="1158"/>
        <v>0</v>
      </c>
      <c r="R261" s="180"/>
      <c r="S261" s="180"/>
      <c r="T261" s="248"/>
      <c r="U261" s="248"/>
      <c r="V261" s="248"/>
      <c r="W261" s="186">
        <f t="shared" si="1159"/>
        <v>0</v>
      </c>
      <c r="X261" s="180"/>
      <c r="Y261" s="179"/>
      <c r="Z261" s="248"/>
      <c r="AA261" s="187"/>
      <c r="AB261" s="248"/>
      <c r="AC261" s="187"/>
      <c r="AD261" s="248"/>
      <c r="AE261" s="187"/>
      <c r="AF261" s="186">
        <f t="shared" si="1150"/>
        <v>0</v>
      </c>
      <c r="AG261" s="264"/>
      <c r="AH261" s="180"/>
      <c r="AI261" s="180"/>
      <c r="AJ261" s="180"/>
      <c r="AK261" s="179"/>
      <c r="AL261" s="233">
        <f t="shared" si="1170"/>
        <v>0</v>
      </c>
      <c r="AM261" s="225">
        <f t="shared" si="1160"/>
        <v>0</v>
      </c>
      <c r="AN261" s="234">
        <f t="shared" si="1161"/>
        <v>0</v>
      </c>
      <c r="AO261" s="185">
        <f t="shared" si="1162"/>
        <v>0</v>
      </c>
      <c r="AP261" s="185">
        <f t="shared" si="1163"/>
        <v>0</v>
      </c>
      <c r="AQ261" s="186">
        <f t="shared" si="1164"/>
        <v>0</v>
      </c>
      <c r="AR261" s="186">
        <f t="shared" si="1165"/>
        <v>0</v>
      </c>
      <c r="AS261" s="180"/>
      <c r="AT261" s="180"/>
      <c r="AU261" s="186">
        <f>D261+Z261+AO261</f>
        <v>0</v>
      </c>
      <c r="AV261" s="187"/>
      <c r="AW261" s="185">
        <f>E261+AB261++AP261</f>
        <v>0</v>
      </c>
      <c r="AX261" s="187"/>
      <c r="AY261" s="186">
        <f>F261+AD261+AQ261</f>
        <v>0</v>
      </c>
      <c r="AZ261" s="187"/>
      <c r="BA261" s="186">
        <f t="shared" si="1166"/>
        <v>0</v>
      </c>
      <c r="BB261" s="187"/>
      <c r="BC261" s="180"/>
      <c r="BD261" s="180"/>
      <c r="BE261" s="180"/>
      <c r="BF261" s="180"/>
      <c r="BI261" s="244"/>
      <c r="BJ261" s="245"/>
      <c r="BK261" s="246"/>
      <c r="BL261" s="247"/>
      <c r="BM261" s="247"/>
      <c r="BN261" s="248"/>
      <c r="BO261" s="186">
        <f t="shared" si="1167"/>
        <v>0</v>
      </c>
      <c r="BP261" s="180"/>
      <c r="BR261" s="186">
        <f t="shared" si="1168"/>
        <v>0</v>
      </c>
      <c r="BS261" s="185">
        <f t="shared" si="1168"/>
        <v>0</v>
      </c>
      <c r="BT261" s="186">
        <f t="shared" si="1168"/>
        <v>0</v>
      </c>
      <c r="BU261" s="186">
        <f t="shared" si="1169"/>
        <v>0</v>
      </c>
      <c r="BV261" s="180"/>
      <c r="BX261" s="186">
        <f>D261+Z261+BL261</f>
        <v>0</v>
      </c>
      <c r="BY261" s="187"/>
      <c r="BZ261" s="186">
        <f>E261+O261+BM261</f>
        <v>0</v>
      </c>
      <c r="CA261" s="187"/>
      <c r="CB261" s="186">
        <f>F261+AD261+BN261</f>
        <v>0</v>
      </c>
      <c r="CC261" s="187"/>
      <c r="CD261" s="186">
        <f t="shared" si="1171"/>
        <v>0</v>
      </c>
      <c r="CE261" s="187"/>
      <c r="CF261" s="180"/>
    </row>
    <row r="262" spans="1:84" x14ac:dyDescent="0.35">
      <c r="B262" s="201" t="s">
        <v>191</v>
      </c>
      <c r="C262" s="180"/>
      <c r="D262" s="186"/>
      <c r="E262" s="186"/>
      <c r="F262" s="186"/>
      <c r="G262" s="186">
        <f t="shared" si="1157"/>
        <v>0</v>
      </c>
      <c r="H262" s="180"/>
      <c r="I262" s="207"/>
      <c r="J262" s="243"/>
      <c r="K262" s="244"/>
      <c r="L262" s="245"/>
      <c r="M262" s="246"/>
      <c r="N262" s="247"/>
      <c r="O262" s="247"/>
      <c r="P262" s="248"/>
      <c r="Q262" s="186">
        <f t="shared" si="1158"/>
        <v>0</v>
      </c>
      <c r="R262" s="180"/>
      <c r="S262" s="180"/>
      <c r="T262" s="248"/>
      <c r="U262" s="248"/>
      <c r="V262" s="248"/>
      <c r="W262" s="186">
        <f t="shared" si="1159"/>
        <v>0</v>
      </c>
      <c r="X262" s="180"/>
      <c r="Y262" s="179"/>
      <c r="Z262" s="248"/>
      <c r="AA262" s="187"/>
      <c r="AB262" s="248"/>
      <c r="AC262" s="187"/>
      <c r="AD262" s="248"/>
      <c r="AE262" s="187"/>
      <c r="AF262" s="186">
        <f t="shared" ref="AF262:AF263" si="1172">Z262+AB262+AD262</f>
        <v>0</v>
      </c>
      <c r="AG262" s="264"/>
      <c r="AH262" s="180"/>
      <c r="AI262" s="180"/>
      <c r="AJ262" s="180"/>
      <c r="AK262" s="179"/>
      <c r="AL262" s="233">
        <f t="shared" si="1170"/>
        <v>0</v>
      </c>
      <c r="AM262" s="225">
        <f t="shared" si="1160"/>
        <v>0</v>
      </c>
      <c r="AN262" s="234">
        <f t="shared" si="1161"/>
        <v>0</v>
      </c>
      <c r="AO262" s="185">
        <f t="shared" si="1162"/>
        <v>0</v>
      </c>
      <c r="AP262" s="185">
        <f t="shared" si="1163"/>
        <v>0</v>
      </c>
      <c r="AQ262" s="186">
        <f t="shared" si="1164"/>
        <v>0</v>
      </c>
      <c r="AR262" s="186">
        <f t="shared" si="1165"/>
        <v>0</v>
      </c>
      <c r="AS262" s="180"/>
      <c r="AT262" s="180"/>
      <c r="AU262" s="186">
        <f>D262+Z262+AO262</f>
        <v>0</v>
      </c>
      <c r="AV262" s="187"/>
      <c r="AW262" s="185">
        <f>E262+AB262++AP262</f>
        <v>0</v>
      </c>
      <c r="AX262" s="187"/>
      <c r="AY262" s="186">
        <f>F262+AD262+AQ262</f>
        <v>0</v>
      </c>
      <c r="AZ262" s="187"/>
      <c r="BA262" s="186">
        <f t="shared" si="1166"/>
        <v>0</v>
      </c>
      <c r="BB262" s="187"/>
      <c r="BC262" s="180"/>
      <c r="BD262" s="180"/>
      <c r="BE262" s="180"/>
      <c r="BF262" s="180"/>
      <c r="BI262" s="244"/>
      <c r="BJ262" s="245"/>
      <c r="BK262" s="246"/>
      <c r="BL262" s="247"/>
      <c r="BM262" s="247"/>
      <c r="BN262" s="248"/>
      <c r="BO262" s="186">
        <f t="shared" si="1167"/>
        <v>0</v>
      </c>
      <c r="BP262" s="180"/>
      <c r="BR262" s="186">
        <f t="shared" si="1168"/>
        <v>0</v>
      </c>
      <c r="BS262" s="185">
        <f t="shared" si="1168"/>
        <v>0</v>
      </c>
      <c r="BT262" s="186">
        <f t="shared" si="1168"/>
        <v>0</v>
      </c>
      <c r="BU262" s="186">
        <f t="shared" si="1169"/>
        <v>0</v>
      </c>
      <c r="BV262" s="180"/>
      <c r="BX262" s="186">
        <f>D262+Z262+BL262</f>
        <v>0</v>
      </c>
      <c r="BY262" s="187"/>
      <c r="BZ262" s="186">
        <f>E262+O262+BM262</f>
        <v>0</v>
      </c>
      <c r="CA262" s="187"/>
      <c r="CB262" s="186">
        <f>F262+AD262+BN262</f>
        <v>0</v>
      </c>
      <c r="CC262" s="187"/>
      <c r="CD262" s="186">
        <f t="shared" si="1171"/>
        <v>0</v>
      </c>
      <c r="CE262" s="187"/>
      <c r="CF262" s="180"/>
    </row>
    <row r="263" spans="1:84" x14ac:dyDescent="0.35">
      <c r="B263" s="201" t="s">
        <v>191</v>
      </c>
      <c r="C263" s="180"/>
      <c r="D263" s="186"/>
      <c r="E263" s="186"/>
      <c r="F263" s="186"/>
      <c r="G263" s="186">
        <f t="shared" si="1157"/>
        <v>0</v>
      </c>
      <c r="H263" s="180"/>
      <c r="I263" s="207"/>
      <c r="J263" s="243"/>
      <c r="K263" s="244"/>
      <c r="L263" s="245"/>
      <c r="M263" s="246"/>
      <c r="N263" s="247"/>
      <c r="O263" s="247"/>
      <c r="P263" s="248"/>
      <c r="Q263" s="186">
        <f t="shared" si="1158"/>
        <v>0</v>
      </c>
      <c r="R263" s="180"/>
      <c r="S263" s="180"/>
      <c r="T263" s="248"/>
      <c r="U263" s="248"/>
      <c r="V263" s="248"/>
      <c r="W263" s="186">
        <f t="shared" si="1159"/>
        <v>0</v>
      </c>
      <c r="X263" s="180"/>
      <c r="Y263" s="179"/>
      <c r="Z263" s="248"/>
      <c r="AA263" s="187"/>
      <c r="AB263" s="248"/>
      <c r="AC263" s="187"/>
      <c r="AD263" s="248"/>
      <c r="AE263" s="187"/>
      <c r="AF263" s="186">
        <f t="shared" si="1172"/>
        <v>0</v>
      </c>
      <c r="AG263" s="264"/>
      <c r="AH263" s="180"/>
      <c r="AI263" s="180"/>
      <c r="AJ263" s="180"/>
      <c r="AK263" s="179"/>
      <c r="AL263" s="233">
        <f t="shared" si="1170"/>
        <v>0</v>
      </c>
      <c r="AM263" s="225">
        <f t="shared" si="1160"/>
        <v>0</v>
      </c>
      <c r="AN263" s="234">
        <f t="shared" si="1161"/>
        <v>0</v>
      </c>
      <c r="AO263" s="185">
        <f t="shared" si="1162"/>
        <v>0</v>
      </c>
      <c r="AP263" s="185">
        <f t="shared" si="1163"/>
        <v>0</v>
      </c>
      <c r="AQ263" s="186">
        <f t="shared" si="1164"/>
        <v>0</v>
      </c>
      <c r="AR263" s="186">
        <f t="shared" si="1165"/>
        <v>0</v>
      </c>
      <c r="AS263" s="180"/>
      <c r="AT263" s="180"/>
      <c r="AU263" s="186">
        <f>D263+Z263+AO263</f>
        <v>0</v>
      </c>
      <c r="AV263" s="187"/>
      <c r="AW263" s="185">
        <f>E263+AB263++AP263</f>
        <v>0</v>
      </c>
      <c r="AX263" s="187"/>
      <c r="AY263" s="186">
        <f>F263+AD263+AQ263</f>
        <v>0</v>
      </c>
      <c r="AZ263" s="187"/>
      <c r="BA263" s="186">
        <f t="shared" si="1166"/>
        <v>0</v>
      </c>
      <c r="BB263" s="187"/>
      <c r="BC263" s="180"/>
      <c r="BD263" s="180"/>
      <c r="BE263" s="180"/>
      <c r="BF263" s="180"/>
      <c r="BI263" s="244"/>
      <c r="BJ263" s="245"/>
      <c r="BK263" s="246"/>
      <c r="BL263" s="247"/>
      <c r="BM263" s="247"/>
      <c r="BN263" s="248"/>
      <c r="BO263" s="186">
        <f t="shared" si="1167"/>
        <v>0</v>
      </c>
      <c r="BP263" s="180"/>
      <c r="BR263" s="186">
        <f t="shared" si="1168"/>
        <v>0</v>
      </c>
      <c r="BS263" s="185">
        <f t="shared" si="1168"/>
        <v>0</v>
      </c>
      <c r="BT263" s="186">
        <f t="shared" si="1168"/>
        <v>0</v>
      </c>
      <c r="BU263" s="186">
        <f t="shared" si="1169"/>
        <v>0</v>
      </c>
      <c r="BV263" s="180"/>
      <c r="BX263" s="186">
        <f>D263+Z263+BL263</f>
        <v>0</v>
      </c>
      <c r="BY263" s="187"/>
      <c r="BZ263" s="186">
        <f>E263+O263+BM263</f>
        <v>0</v>
      </c>
      <c r="CA263" s="187"/>
      <c r="CB263" s="186">
        <f>F263+AD263+BN263</f>
        <v>0</v>
      </c>
      <c r="CC263" s="187"/>
      <c r="CD263" s="186">
        <f t="shared" si="1171"/>
        <v>0</v>
      </c>
      <c r="CE263" s="187"/>
      <c r="CF263" s="180"/>
    </row>
    <row r="264" spans="1:84" x14ac:dyDescent="0.35">
      <c r="C264" s="179"/>
      <c r="D264" s="159"/>
      <c r="E264" s="159"/>
      <c r="F264" s="159"/>
      <c r="G264" s="179"/>
      <c r="H264" s="179"/>
      <c r="I264" s="179"/>
      <c r="J264" s="179"/>
      <c r="N264" s="159"/>
      <c r="O264" s="159"/>
      <c r="P264" s="159"/>
      <c r="Q264" s="179"/>
      <c r="R264" s="179"/>
      <c r="S264" s="179"/>
      <c r="T264" s="159"/>
      <c r="U264" s="159"/>
      <c r="V264" s="159"/>
      <c r="W264" s="179"/>
      <c r="X264" s="179"/>
      <c r="Y264" s="179"/>
      <c r="Z264" s="159"/>
      <c r="AA264" s="159"/>
      <c r="AB264" s="159"/>
      <c r="AC264" s="159"/>
      <c r="AD264" s="159"/>
      <c r="AE264" s="159"/>
      <c r="AF264" s="179"/>
      <c r="AG264" s="207"/>
      <c r="AH264" s="179"/>
      <c r="AI264" s="179"/>
      <c r="AJ264" s="179"/>
      <c r="AK264" s="179"/>
      <c r="AO264" s="159"/>
      <c r="AP264" s="159"/>
      <c r="AQ264" s="159"/>
      <c r="AR264" s="179"/>
      <c r="AS264" s="179"/>
      <c r="AT264" s="179"/>
      <c r="AU264" s="159"/>
      <c r="AV264" s="159"/>
      <c r="AW264" s="159"/>
      <c r="AX264" s="159"/>
      <c r="AY264" s="159"/>
      <c r="AZ264" s="159"/>
      <c r="BA264" s="179"/>
      <c r="BB264" s="159"/>
      <c r="BC264" s="179"/>
      <c r="BD264" s="179"/>
      <c r="BE264" s="179"/>
      <c r="BF264" s="179"/>
      <c r="BL264" s="159"/>
      <c r="BM264" s="159"/>
      <c r="BN264" s="159"/>
      <c r="BO264" s="179"/>
      <c r="BP264" s="179"/>
      <c r="BR264" s="159"/>
      <c r="BS264" s="159"/>
      <c r="BT264" s="159"/>
      <c r="BU264" s="179"/>
      <c r="BV264" s="179"/>
      <c r="BX264" s="159"/>
      <c r="BY264" s="159"/>
      <c r="BZ264" s="159"/>
      <c r="CA264" s="159"/>
      <c r="CB264" s="159"/>
      <c r="CC264" s="159"/>
      <c r="CD264" s="179"/>
      <c r="CE264" s="159"/>
      <c r="CF264" s="179"/>
    </row>
    <row r="265" spans="1:84" s="79" customFormat="1" x14ac:dyDescent="0.35">
      <c r="A265" s="190">
        <v>9</v>
      </c>
      <c r="B265" s="79" t="s">
        <v>117</v>
      </c>
      <c r="C265" s="178"/>
      <c r="D265" s="250">
        <v>0</v>
      </c>
      <c r="E265" s="250">
        <v>0</v>
      </c>
      <c r="F265" s="250">
        <v>0</v>
      </c>
      <c r="G265" s="250">
        <f t="shared" ref="G265" si="1173">SUM(G266:G268)</f>
        <v>0</v>
      </c>
      <c r="H265" s="178"/>
      <c r="I265" s="205"/>
      <c r="J265" s="251"/>
      <c r="K265" s="251"/>
      <c r="L265" s="251"/>
      <c r="M265" s="251"/>
      <c r="N265" s="250">
        <f t="shared" ref="N265:Q265" si="1174">SUM(N266:N268)</f>
        <v>0</v>
      </c>
      <c r="O265" s="250">
        <f t="shared" si="1174"/>
        <v>0</v>
      </c>
      <c r="P265" s="250">
        <f t="shared" si="1174"/>
        <v>0</v>
      </c>
      <c r="Q265" s="250">
        <f t="shared" si="1174"/>
        <v>0</v>
      </c>
      <c r="R265" s="178"/>
      <c r="S265" s="178"/>
      <c r="T265" s="250">
        <f t="shared" ref="T265:AF265" si="1175">SUM(T266:T268)</f>
        <v>0</v>
      </c>
      <c r="U265" s="250">
        <f t="shared" si="1175"/>
        <v>0</v>
      </c>
      <c r="V265" s="250">
        <f t="shared" si="1175"/>
        <v>0</v>
      </c>
      <c r="W265" s="250">
        <f t="shared" si="1175"/>
        <v>0</v>
      </c>
      <c r="X265" s="178"/>
      <c r="Y265" s="179"/>
      <c r="Z265" s="250">
        <f t="shared" si="1175"/>
        <v>0</v>
      </c>
      <c r="AA265" s="249">
        <f>IFERROR((Z265-N265)/N265,0)</f>
        <v>0</v>
      </c>
      <c r="AB265" s="250">
        <f t="shared" si="1175"/>
        <v>0</v>
      </c>
      <c r="AC265" s="249">
        <f>IFERROR((AB265-O265)/O265,0)</f>
        <v>0</v>
      </c>
      <c r="AD265" s="250">
        <f t="shared" si="1175"/>
        <v>0</v>
      </c>
      <c r="AE265" s="249">
        <f>IFERROR((AD265-P265)/P265,0)</f>
        <v>0</v>
      </c>
      <c r="AF265" s="250">
        <f t="shared" si="1175"/>
        <v>0</v>
      </c>
      <c r="AG265" s="249">
        <f>IFERROR((AF265-Q265)/Q265,0)</f>
        <v>0</v>
      </c>
      <c r="AH265" s="268"/>
      <c r="AI265" s="186" t="s">
        <v>193</v>
      </c>
      <c r="AJ265" s="178"/>
      <c r="AK265" s="179"/>
      <c r="AL265" s="251"/>
      <c r="AM265" s="251"/>
      <c r="AN265" s="251"/>
      <c r="AO265" s="250">
        <f t="shared" ref="AO265:AR265" si="1176">SUM(AO266:AO268)</f>
        <v>0</v>
      </c>
      <c r="AP265" s="250">
        <f t="shared" si="1176"/>
        <v>0</v>
      </c>
      <c r="AQ265" s="250">
        <f t="shared" si="1176"/>
        <v>0</v>
      </c>
      <c r="AR265" s="250">
        <f t="shared" si="1176"/>
        <v>0</v>
      </c>
      <c r="AS265" s="178"/>
      <c r="AT265" s="178"/>
      <c r="AU265" s="250">
        <f>SUM(AU266:AU268)</f>
        <v>0</v>
      </c>
      <c r="AV265" s="249">
        <f>IFERROR((AU265-BR265)/BR265,0)</f>
        <v>0</v>
      </c>
      <c r="AW265" s="250">
        <f>SUM(AW266:AW268)</f>
        <v>0</v>
      </c>
      <c r="AX265" s="249">
        <f>IFERROR((AW265-BS265)/BS265,0)</f>
        <v>0</v>
      </c>
      <c r="AY265" s="250">
        <f>SUM(AY266:AY268)</f>
        <v>0</v>
      </c>
      <c r="AZ265" s="249">
        <f>IFERROR((AY265-BT265)/BT265,0)</f>
        <v>0</v>
      </c>
      <c r="BA265" s="250">
        <f>SUM(BA266:BA268)</f>
        <v>0</v>
      </c>
      <c r="BB265" s="249">
        <f>IFERROR((BA265-BU265)/BU265,0)</f>
        <v>0</v>
      </c>
      <c r="BC265" s="268"/>
      <c r="BD265" s="186" t="s">
        <v>193</v>
      </c>
      <c r="BE265" s="259" t="str">
        <f>IF(BE269&lt;0.1,"&lt;10%","&gt;10%")</f>
        <v>&lt;10%</v>
      </c>
      <c r="BF265" s="259"/>
      <c r="BG265" s="78"/>
      <c r="BH265" s="78"/>
      <c r="BI265" s="251"/>
      <c r="BJ265" s="251"/>
      <c r="BK265" s="251"/>
      <c r="BL265" s="250">
        <f t="shared" ref="BL265" si="1177">SUM(BL266:BL268)</f>
        <v>0</v>
      </c>
      <c r="BM265" s="250">
        <f t="shared" ref="BM265:BO265" si="1178">SUM(BM266:BM268)</f>
        <v>0</v>
      </c>
      <c r="BN265" s="250">
        <f t="shared" si="1178"/>
        <v>0</v>
      </c>
      <c r="BO265" s="250">
        <f t="shared" si="1178"/>
        <v>0</v>
      </c>
      <c r="BP265" s="178"/>
      <c r="BQ265" s="78"/>
      <c r="BR265" s="250">
        <f>SUM(BR266:BR268)</f>
        <v>0</v>
      </c>
      <c r="BS265" s="250">
        <f>SUM(BS266:BS268)</f>
        <v>0</v>
      </c>
      <c r="BT265" s="250">
        <f>SUM(BT266:BT268)</f>
        <v>0</v>
      </c>
      <c r="BU265" s="250">
        <f>SUM(BU266:BU268)</f>
        <v>0</v>
      </c>
      <c r="BV265" s="259" t="str">
        <f>IF(BV269&lt;0.1,"&lt;10%","&gt;10%")</f>
        <v>&lt;10%</v>
      </c>
      <c r="BW265" s="78"/>
      <c r="BX265" s="250">
        <f>BX266+BX267+BX268+BX271</f>
        <v>0</v>
      </c>
      <c r="BY265" s="249">
        <f>IFERROR((BX265-BR265)/BR265,0)</f>
        <v>0</v>
      </c>
      <c r="BZ265" s="250">
        <f>BZ266+BZ267+BZ268+BZ271</f>
        <v>0</v>
      </c>
      <c r="CA265" s="249">
        <f>IFERROR((BZ265-BS265)/BS265,0)</f>
        <v>0</v>
      </c>
      <c r="CB265" s="250">
        <f>CB266+CB267+CB268+CB271</f>
        <v>0</v>
      </c>
      <c r="CC265" s="249">
        <f>IFERROR((CB265-BT265)/BT265,0)</f>
        <v>0</v>
      </c>
      <c r="CD265" s="250">
        <f>SUM(CD266:CD268)</f>
        <v>0</v>
      </c>
      <c r="CE265" s="249">
        <f>IFERROR((CD265-BU265)/BU265,0)</f>
        <v>0</v>
      </c>
      <c r="CF265" s="178"/>
    </row>
    <row r="266" spans="1:84" x14ac:dyDescent="0.35">
      <c r="A266" s="190">
        <v>9.1</v>
      </c>
      <c r="B266" s="78" t="s">
        <v>118</v>
      </c>
      <c r="C266" s="180"/>
      <c r="D266" s="186"/>
      <c r="E266" s="186"/>
      <c r="F266" s="186"/>
      <c r="G266" s="186">
        <f t="shared" ref="G266:G268" si="1179">SUM(D266:F266)</f>
        <v>0</v>
      </c>
      <c r="H266" s="180"/>
      <c r="I266" s="207"/>
      <c r="J266" s="243"/>
      <c r="K266" s="244"/>
      <c r="L266" s="245"/>
      <c r="M266" s="246"/>
      <c r="N266" s="247"/>
      <c r="O266" s="247"/>
      <c r="P266" s="248"/>
      <c r="Q266" s="186">
        <f t="shared" ref="Q266:Q268" si="1180">SUM(N266:P266)</f>
        <v>0</v>
      </c>
      <c r="R266" s="180"/>
      <c r="S266" s="180"/>
      <c r="T266" s="248"/>
      <c r="U266" s="248"/>
      <c r="V266" s="248"/>
      <c r="W266" s="186">
        <f t="shared" ref="W266:W268" si="1181">SUM(T266:V266)</f>
        <v>0</v>
      </c>
      <c r="X266" s="180"/>
      <c r="Y266" s="179"/>
      <c r="Z266" s="248"/>
      <c r="AA266" s="187"/>
      <c r="AB266" s="248"/>
      <c r="AC266" s="187"/>
      <c r="AD266" s="248"/>
      <c r="AE266" s="188"/>
      <c r="AF266" s="186">
        <f t="shared" ref="AF266:AF268" si="1182">Z266+AB266+AD266</f>
        <v>0</v>
      </c>
      <c r="AG266" s="265"/>
      <c r="AH266" s="180"/>
      <c r="AI266" s="180"/>
      <c r="AJ266" s="180"/>
      <c r="AK266" s="179"/>
      <c r="AL266" s="233">
        <f t="shared" ref="AL266:AL268" si="1183">BI266</f>
        <v>0</v>
      </c>
      <c r="AM266" s="225">
        <f t="shared" ref="AM266:AM268" si="1184">BJ266</f>
        <v>0</v>
      </c>
      <c r="AN266" s="234">
        <f t="shared" ref="AN266:AN268" si="1185">BK266</f>
        <v>0</v>
      </c>
      <c r="AO266" s="185">
        <f t="shared" ref="AO266:AO268" si="1186">BL266</f>
        <v>0</v>
      </c>
      <c r="AP266" s="185">
        <f t="shared" ref="AP266:AP268" si="1187">BM266</f>
        <v>0</v>
      </c>
      <c r="AQ266" s="186">
        <f t="shared" ref="AQ266:AQ268" si="1188">BN266</f>
        <v>0</v>
      </c>
      <c r="AR266" s="186">
        <f t="shared" ref="AR266:AR268" si="1189">SUM(AO266:AQ266)</f>
        <v>0</v>
      </c>
      <c r="AS266" s="180"/>
      <c r="AT266" s="180"/>
      <c r="AU266" s="186">
        <f>D266+Z266+AO266</f>
        <v>0</v>
      </c>
      <c r="AV266" s="187"/>
      <c r="AW266" s="185">
        <f>E266+AB266++AP266</f>
        <v>0</v>
      </c>
      <c r="AX266" s="187"/>
      <c r="AY266" s="186">
        <f>F266+AD266+AQ266</f>
        <v>0</v>
      </c>
      <c r="AZ266" s="187"/>
      <c r="BA266" s="186">
        <f t="shared" ref="BA266:BA268" si="1190">SUM(AU266:AY266)</f>
        <v>0</v>
      </c>
      <c r="BB266" s="187"/>
      <c r="BC266" s="180"/>
      <c r="BD266" s="180"/>
      <c r="BE266" s="207"/>
      <c r="BF266" s="207"/>
      <c r="BI266" s="244"/>
      <c r="BJ266" s="245"/>
      <c r="BK266" s="246"/>
      <c r="BL266" s="247"/>
      <c r="BM266" s="247"/>
      <c r="BN266" s="248"/>
      <c r="BO266" s="186">
        <f t="shared" ref="BO266:BO268" si="1191">SUM(BL266:BN266)</f>
        <v>0</v>
      </c>
      <c r="BP266" s="180"/>
      <c r="BR266" s="186">
        <f t="shared" ref="BR266:BT268" si="1192">D266+N266+BL266</f>
        <v>0</v>
      </c>
      <c r="BS266" s="185">
        <f t="shared" si="1192"/>
        <v>0</v>
      </c>
      <c r="BT266" s="186">
        <f t="shared" si="1192"/>
        <v>0</v>
      </c>
      <c r="BU266" s="186">
        <f t="shared" ref="BU266:BU268" si="1193">SUM(BR266:BT266)</f>
        <v>0</v>
      </c>
      <c r="BV266" s="207"/>
      <c r="BX266" s="186">
        <f>D266+Z266+BL266</f>
        <v>0</v>
      </c>
      <c r="BY266" s="189"/>
      <c r="BZ266" s="186">
        <f>E266+O266+BM266</f>
        <v>0</v>
      </c>
      <c r="CA266" s="188"/>
      <c r="CB266" s="186">
        <f>F266+AD266+BN266</f>
        <v>0</v>
      </c>
      <c r="CC266" s="188"/>
      <c r="CD266" s="186">
        <f t="shared" ref="CD266:CD268" si="1194">BX266+BZ266+CB266</f>
        <v>0</v>
      </c>
      <c r="CE266" s="188"/>
      <c r="CF266" s="180"/>
    </row>
    <row r="267" spans="1:84" x14ac:dyDescent="0.35">
      <c r="A267" s="190">
        <v>9.1999999999999993</v>
      </c>
      <c r="B267" s="78" t="s">
        <v>119</v>
      </c>
      <c r="C267" s="180"/>
      <c r="D267" s="186"/>
      <c r="E267" s="186"/>
      <c r="F267" s="186"/>
      <c r="G267" s="186">
        <f t="shared" si="1179"/>
        <v>0</v>
      </c>
      <c r="H267" s="180"/>
      <c r="I267" s="207"/>
      <c r="J267" s="243"/>
      <c r="K267" s="244"/>
      <c r="L267" s="245"/>
      <c r="M267" s="246"/>
      <c r="N267" s="247"/>
      <c r="O267" s="247"/>
      <c r="P267" s="248"/>
      <c r="Q267" s="186">
        <f t="shared" si="1180"/>
        <v>0</v>
      </c>
      <c r="R267" s="180"/>
      <c r="S267" s="180"/>
      <c r="T267" s="248"/>
      <c r="U267" s="248"/>
      <c r="V267" s="248"/>
      <c r="W267" s="186">
        <f t="shared" si="1181"/>
        <v>0</v>
      </c>
      <c r="X267" s="180"/>
      <c r="Y267" s="179"/>
      <c r="Z267" s="248"/>
      <c r="AA267" s="187"/>
      <c r="AB267" s="248"/>
      <c r="AC267" s="187"/>
      <c r="AD267" s="248"/>
      <c r="AE267" s="188"/>
      <c r="AF267" s="186">
        <f t="shared" si="1182"/>
        <v>0</v>
      </c>
      <c r="AG267" s="265"/>
      <c r="AH267" s="180"/>
      <c r="AI267" s="180"/>
      <c r="AJ267" s="180"/>
      <c r="AK267" s="179"/>
      <c r="AL267" s="233">
        <f t="shared" si="1183"/>
        <v>0</v>
      </c>
      <c r="AM267" s="225">
        <f t="shared" si="1184"/>
        <v>0</v>
      </c>
      <c r="AN267" s="234">
        <f t="shared" si="1185"/>
        <v>0</v>
      </c>
      <c r="AO267" s="185">
        <f t="shared" si="1186"/>
        <v>0</v>
      </c>
      <c r="AP267" s="185">
        <f t="shared" si="1187"/>
        <v>0</v>
      </c>
      <c r="AQ267" s="186">
        <f t="shared" si="1188"/>
        <v>0</v>
      </c>
      <c r="AR267" s="186">
        <f t="shared" si="1189"/>
        <v>0</v>
      </c>
      <c r="AS267" s="180"/>
      <c r="AT267" s="180"/>
      <c r="AU267" s="186">
        <f>D267+Z267+AO267</f>
        <v>0</v>
      </c>
      <c r="AV267" s="187"/>
      <c r="AW267" s="185">
        <f>E267+AB267++AP267</f>
        <v>0</v>
      </c>
      <c r="AX267" s="187"/>
      <c r="AY267" s="186">
        <f>F267+AD267+AQ267</f>
        <v>0</v>
      </c>
      <c r="AZ267" s="187"/>
      <c r="BA267" s="186">
        <f t="shared" si="1190"/>
        <v>0</v>
      </c>
      <c r="BB267" s="187"/>
      <c r="BC267" s="180"/>
      <c r="BD267" s="180"/>
      <c r="BE267" s="207"/>
      <c r="BF267" s="207"/>
      <c r="BI267" s="244"/>
      <c r="BJ267" s="245"/>
      <c r="BK267" s="246"/>
      <c r="BL267" s="247"/>
      <c r="BM267" s="247"/>
      <c r="BN267" s="248"/>
      <c r="BO267" s="186">
        <f t="shared" si="1191"/>
        <v>0</v>
      </c>
      <c r="BP267" s="180"/>
      <c r="BR267" s="186">
        <f t="shared" si="1192"/>
        <v>0</v>
      </c>
      <c r="BS267" s="185">
        <f t="shared" si="1192"/>
        <v>0</v>
      </c>
      <c r="BT267" s="186">
        <f t="shared" si="1192"/>
        <v>0</v>
      </c>
      <c r="BU267" s="186">
        <f t="shared" si="1193"/>
        <v>0</v>
      </c>
      <c r="BV267" s="207"/>
      <c r="BX267" s="186">
        <f>D267+Z267+BL267</f>
        <v>0</v>
      </c>
      <c r="BY267" s="189"/>
      <c r="BZ267" s="186">
        <f>E267+O267+BM267</f>
        <v>0</v>
      </c>
      <c r="CA267" s="188"/>
      <c r="CB267" s="186">
        <f>F267+AD267+BN267</f>
        <v>0</v>
      </c>
      <c r="CC267" s="188"/>
      <c r="CD267" s="186">
        <f t="shared" si="1194"/>
        <v>0</v>
      </c>
      <c r="CE267" s="188"/>
      <c r="CF267" s="180"/>
    </row>
    <row r="268" spans="1:84" x14ac:dyDescent="0.35">
      <c r="A268" s="190">
        <v>9.3000000000000007</v>
      </c>
      <c r="B268" s="78" t="s">
        <v>120</v>
      </c>
      <c r="C268" s="180"/>
      <c r="D268" s="186"/>
      <c r="E268" s="186"/>
      <c r="F268" s="186"/>
      <c r="G268" s="186">
        <f t="shared" si="1179"/>
        <v>0</v>
      </c>
      <c r="H268" s="180"/>
      <c r="I268" s="207"/>
      <c r="J268" s="243"/>
      <c r="K268" s="244"/>
      <c r="L268" s="245"/>
      <c r="M268" s="246"/>
      <c r="N268" s="247"/>
      <c r="O268" s="247"/>
      <c r="P268" s="248"/>
      <c r="Q268" s="186">
        <f t="shared" si="1180"/>
        <v>0</v>
      </c>
      <c r="R268" s="180"/>
      <c r="S268" s="180"/>
      <c r="T268" s="248"/>
      <c r="U268" s="248"/>
      <c r="V268" s="248"/>
      <c r="W268" s="186">
        <f t="shared" si="1181"/>
        <v>0</v>
      </c>
      <c r="X268" s="180"/>
      <c r="Y268" s="179"/>
      <c r="Z268" s="248"/>
      <c r="AA268" s="187"/>
      <c r="AB268" s="248"/>
      <c r="AC268" s="187"/>
      <c r="AD268" s="248"/>
      <c r="AE268" s="188"/>
      <c r="AF268" s="186">
        <f t="shared" si="1182"/>
        <v>0</v>
      </c>
      <c r="AG268" s="265"/>
      <c r="AH268" s="180"/>
      <c r="AI268" s="180"/>
      <c r="AJ268" s="180"/>
      <c r="AK268" s="179"/>
      <c r="AL268" s="233">
        <f t="shared" si="1183"/>
        <v>0</v>
      </c>
      <c r="AM268" s="225">
        <f t="shared" si="1184"/>
        <v>0</v>
      </c>
      <c r="AN268" s="234">
        <f t="shared" si="1185"/>
        <v>0</v>
      </c>
      <c r="AO268" s="185">
        <f t="shared" si="1186"/>
        <v>0</v>
      </c>
      <c r="AP268" s="185">
        <f t="shared" si="1187"/>
        <v>0</v>
      </c>
      <c r="AQ268" s="186">
        <f t="shared" si="1188"/>
        <v>0</v>
      </c>
      <c r="AR268" s="186">
        <f t="shared" si="1189"/>
        <v>0</v>
      </c>
      <c r="AS268" s="180"/>
      <c r="AT268" s="180"/>
      <c r="AU268" s="186">
        <f>D268+Z268+AO268</f>
        <v>0</v>
      </c>
      <c r="AV268" s="187"/>
      <c r="AW268" s="185">
        <f>E268+AB268++AP268</f>
        <v>0</v>
      </c>
      <c r="AX268" s="187"/>
      <c r="AY268" s="186">
        <f>F268+AD268+AQ268</f>
        <v>0</v>
      </c>
      <c r="AZ268" s="187"/>
      <c r="BA268" s="186">
        <f t="shared" si="1190"/>
        <v>0</v>
      </c>
      <c r="BB268" s="187"/>
      <c r="BC268" s="180"/>
      <c r="BD268" s="180"/>
      <c r="BE268" s="207"/>
      <c r="BF268" s="207"/>
      <c r="BI268" s="244"/>
      <c r="BJ268" s="245"/>
      <c r="BK268" s="246"/>
      <c r="BL268" s="247"/>
      <c r="BM268" s="247"/>
      <c r="BN268" s="248"/>
      <c r="BO268" s="186">
        <f t="shared" si="1191"/>
        <v>0</v>
      </c>
      <c r="BP268" s="180"/>
      <c r="BR268" s="186">
        <f t="shared" si="1192"/>
        <v>0</v>
      </c>
      <c r="BS268" s="185">
        <f t="shared" si="1192"/>
        <v>0</v>
      </c>
      <c r="BT268" s="186">
        <f t="shared" si="1192"/>
        <v>0</v>
      </c>
      <c r="BU268" s="186">
        <f t="shared" si="1193"/>
        <v>0</v>
      </c>
      <c r="BV268" s="207"/>
      <c r="BX268" s="186">
        <f>D268+Z268+BL268</f>
        <v>0</v>
      </c>
      <c r="BY268" s="189"/>
      <c r="BZ268" s="186">
        <f>E268+O268+BM268</f>
        <v>0</v>
      </c>
      <c r="CA268" s="188"/>
      <c r="CB268" s="186">
        <f>F268+AD268+BN268</f>
        <v>0</v>
      </c>
      <c r="CC268" s="188"/>
      <c r="CD268" s="186">
        <f t="shared" si="1194"/>
        <v>0</v>
      </c>
      <c r="CE268" s="188"/>
      <c r="CF268" s="180"/>
    </row>
    <row r="269" spans="1:84" x14ac:dyDescent="0.3">
      <c r="C269" s="179"/>
      <c r="D269" s="241"/>
      <c r="E269" s="241"/>
      <c r="F269" s="241"/>
      <c r="G269" s="241"/>
      <c r="H269" s="180"/>
      <c r="I269" s="206"/>
      <c r="N269" s="241"/>
      <c r="O269" s="241"/>
      <c r="P269" s="241"/>
      <c r="Q269" s="241"/>
      <c r="R269" s="179"/>
      <c r="S269" s="179"/>
      <c r="T269" s="241"/>
      <c r="U269" s="241"/>
      <c r="V269" s="241"/>
      <c r="W269" s="241"/>
      <c r="X269" s="179"/>
      <c r="Y269" s="179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179"/>
      <c r="AK269" s="179"/>
      <c r="AO269" s="241"/>
      <c r="AP269" s="241"/>
      <c r="AQ269" s="241"/>
      <c r="AR269" s="241"/>
      <c r="AS269" s="179"/>
      <c r="AT269" s="179"/>
      <c r="AU269" s="241"/>
      <c r="AV269" s="159"/>
      <c r="AW269" s="241"/>
      <c r="AX269" s="159"/>
      <c r="AY269" s="241"/>
      <c r="AZ269" s="159"/>
      <c r="BA269" s="241"/>
      <c r="BB269" s="159"/>
      <c r="BC269" s="269"/>
      <c r="BD269" s="269"/>
      <c r="BE269" s="258">
        <f>IFERROR(BA265/BA270,0)</f>
        <v>0</v>
      </c>
      <c r="BF269" s="258"/>
      <c r="BL269" s="241"/>
      <c r="BM269" s="241"/>
      <c r="BN269" s="241"/>
      <c r="BO269" s="241"/>
      <c r="BP269" s="179"/>
      <c r="BR269" s="241"/>
      <c r="BS269" s="241"/>
      <c r="BT269" s="241"/>
      <c r="BU269" s="241"/>
      <c r="BV269" s="258">
        <f>IFERROR(BU265/BU270,0)</f>
        <v>0</v>
      </c>
      <c r="BX269" s="241"/>
      <c r="BY269" s="241"/>
      <c r="BZ269" s="241"/>
      <c r="CA269" s="241"/>
      <c r="CB269" s="241"/>
      <c r="CC269" s="241"/>
      <c r="CD269" s="241"/>
      <c r="CE269" s="241"/>
      <c r="CF269" s="179"/>
    </row>
    <row r="270" spans="1:84" s="79" customFormat="1" x14ac:dyDescent="0.3">
      <c r="A270" s="190" t="s">
        <v>13</v>
      </c>
      <c r="C270" s="178"/>
      <c r="D270" s="242">
        <v>15000</v>
      </c>
      <c r="E270" s="242">
        <v>15000</v>
      </c>
      <c r="F270" s="242">
        <v>10000</v>
      </c>
      <c r="G270" s="242">
        <f>G9+G41+G73+G105+G137+G169+G201+G233+G265</f>
        <v>40000</v>
      </c>
      <c r="H270" s="180"/>
      <c r="I270" s="206"/>
      <c r="J270" s="206"/>
      <c r="K270" s="206"/>
      <c r="L270" s="206"/>
      <c r="M270" s="217"/>
      <c r="N270" s="242">
        <f>N9+N41+N73+N105+N137+N169+N201+N233+N265</f>
        <v>0</v>
      </c>
      <c r="O270" s="242">
        <f>O9+O41+O73+O105+O137+O169+O201+O233+O265</f>
        <v>0</v>
      </c>
      <c r="P270" s="242">
        <f>P9+P41+P73+P105+P137+P169+P201+P233+P265</f>
        <v>0</v>
      </c>
      <c r="Q270" s="242">
        <f>Q9+Q41+Q73+Q105+Q137+Q169+Q201+Q233+Q265</f>
        <v>0</v>
      </c>
      <c r="R270" s="178"/>
      <c r="S270" s="178"/>
      <c r="T270" s="242">
        <f>T9+T41+T73+T105+T137+T169+T201+T233+T265</f>
        <v>0</v>
      </c>
      <c r="U270" s="242">
        <f t="shared" ref="U270:W270" si="1195">U9+U41+U73+U105+U137+U169+U201+U233+U265</f>
        <v>0</v>
      </c>
      <c r="V270" s="242">
        <f t="shared" si="1195"/>
        <v>0</v>
      </c>
      <c r="W270" s="242">
        <f t="shared" si="1195"/>
        <v>0</v>
      </c>
      <c r="X270" s="178"/>
      <c r="Y270" s="179"/>
      <c r="Z270" s="242">
        <f>Z9+Z41+Z73+Z105+Z137+Z169+Z201+Z233+Z265</f>
        <v>0</v>
      </c>
      <c r="AA270" s="270">
        <f>IFERROR((Z270-N270)/N270,0)</f>
        <v>0</v>
      </c>
      <c r="AB270" s="242">
        <f>AB9+AB41+AB73+AB105+AB137+AB169+AB201+AB233+AB265</f>
        <v>0</v>
      </c>
      <c r="AC270" s="270">
        <f>IFERROR((AB270-O270)/O270,0)</f>
        <v>0</v>
      </c>
      <c r="AD270" s="242">
        <f>AD9+AD41+AD73+AD105+AD137+AD169+AD201+AD233+AD265</f>
        <v>0</v>
      </c>
      <c r="AE270" s="270">
        <f>IFERROR((AD270-P270)/P270,0)</f>
        <v>0</v>
      </c>
      <c r="AF270" s="242">
        <f>AF9+AF41+AF73+AF105+AF137+AF169+AF201+AF233+AF265</f>
        <v>0</v>
      </c>
      <c r="AG270" s="270">
        <f>IFERROR((AF270-Q270)/Q270,0)</f>
        <v>0</v>
      </c>
      <c r="AH270" s="242"/>
      <c r="AI270" s="242"/>
      <c r="AJ270" s="178"/>
      <c r="AK270" s="179"/>
      <c r="AL270" s="232"/>
      <c r="AM270" s="224"/>
      <c r="AN270" s="217"/>
      <c r="AO270" s="242">
        <f>AO9+AO41+AO73+AO105+AO137+AO169+AO201+AO233+AO265</f>
        <v>0</v>
      </c>
      <c r="AP270" s="242">
        <f t="shared" ref="AP270:BA270" si="1196">AP9+AP41+AP73+AP105+AP137+AP169+AP201+AP233+AP265</f>
        <v>0</v>
      </c>
      <c r="AQ270" s="242">
        <f t="shared" si="1196"/>
        <v>0</v>
      </c>
      <c r="AR270" s="242">
        <f t="shared" si="1196"/>
        <v>0</v>
      </c>
      <c r="AS270" s="178"/>
      <c r="AT270" s="178"/>
      <c r="AU270" s="242">
        <f>AU9+AU41+AU73+AU105+AU137+AU169+AU201+AU233+AU265</f>
        <v>15000</v>
      </c>
      <c r="AV270" s="270"/>
      <c r="AW270" s="242">
        <f t="shared" si="1196"/>
        <v>15000</v>
      </c>
      <c r="AX270" s="270"/>
      <c r="AY270" s="242">
        <f t="shared" si="1196"/>
        <v>10000</v>
      </c>
      <c r="AZ270" s="270"/>
      <c r="BA270" s="242">
        <f t="shared" si="1196"/>
        <v>40000</v>
      </c>
      <c r="BB270" s="270"/>
      <c r="BC270" s="242"/>
      <c r="BD270" s="242"/>
      <c r="BE270" s="178"/>
      <c r="BF270" s="178"/>
      <c r="BG270" s="78"/>
      <c r="BH270" s="78"/>
      <c r="BI270" s="206"/>
      <c r="BJ270" s="206"/>
      <c r="BK270" s="217"/>
      <c r="BL270" s="242">
        <f>BL9+BL41+BL73+BL105+BL137+BL169+BL201+BL233+BL265</f>
        <v>0</v>
      </c>
      <c r="BM270" s="242">
        <f t="shared" ref="BM270:BO270" si="1197">BM9+BM41+BM73+BM105+BM137+BM169+BM201+BM233+BM265</f>
        <v>0</v>
      </c>
      <c r="BN270" s="242">
        <f t="shared" si="1197"/>
        <v>0</v>
      </c>
      <c r="BO270" s="242">
        <f t="shared" si="1197"/>
        <v>0</v>
      </c>
      <c r="BP270" s="178"/>
      <c r="BQ270" s="78"/>
      <c r="BR270" s="242">
        <f>BR9+BR41+BR73+BR105+BR137+BR169+BR201+BR233+BR265</f>
        <v>15000</v>
      </c>
      <c r="BS270" s="242">
        <f t="shared" ref="BS270:BU270" si="1198">BS9+BS41+BS73+BS105+BS137+BS169+BS201+BS233+BS265</f>
        <v>15000</v>
      </c>
      <c r="BT270" s="242">
        <f t="shared" si="1198"/>
        <v>10000</v>
      </c>
      <c r="BU270" s="242">
        <f t="shared" si="1198"/>
        <v>40000</v>
      </c>
      <c r="BV270" s="178"/>
      <c r="BW270" s="78"/>
      <c r="BX270" s="242">
        <f t="shared" ref="BX270" si="1199">BX9+BX41+BX73+BX105+BX137+BX169+BX201+BX233+BX265</f>
        <v>15000</v>
      </c>
      <c r="BY270" s="270">
        <f>IFERROR((BX270-BR270)/BR270,0)</f>
        <v>0</v>
      </c>
      <c r="BZ270" s="242">
        <f t="shared" ref="BZ270" si="1200">BZ9+BZ41+BZ73+BZ105+BZ137+BZ169+BZ201+BZ233+BZ265</f>
        <v>15000</v>
      </c>
      <c r="CA270" s="270">
        <f>IFERROR((BZ270-BS270)/BS270,0)</f>
        <v>0</v>
      </c>
      <c r="CB270" s="242">
        <f t="shared" ref="CB270" si="1201">CB9+CB41+CB73+CB105+CB137+CB169+CB201+CB233+CB265</f>
        <v>10000</v>
      </c>
      <c r="CC270" s="270">
        <f>IFERROR((CB270-BT270)/BT270,0)</f>
        <v>0</v>
      </c>
      <c r="CD270" s="242">
        <f t="shared" ref="CD270" si="1202">CD9+CD41+CD73+CD105+CD137+CD169+CD201+CD233+CD265</f>
        <v>40000</v>
      </c>
      <c r="CE270" s="270">
        <f>IFERROR((CD270-BU270)/BU270,0)</f>
        <v>0</v>
      </c>
      <c r="CF270" s="178"/>
    </row>
    <row r="271" spans="1:84" x14ac:dyDescent="0.35">
      <c r="C271" s="78"/>
      <c r="G271" s="78"/>
      <c r="H271" s="180"/>
      <c r="I271" s="206"/>
      <c r="J271" s="78"/>
      <c r="Q271" s="78"/>
      <c r="R271" s="78"/>
      <c r="S271" s="78"/>
      <c r="W271" s="78"/>
      <c r="X271" s="78"/>
      <c r="Y271" s="78"/>
      <c r="AF271" s="78"/>
      <c r="AH271" s="78"/>
      <c r="AI271" s="78"/>
      <c r="AJ271" s="78"/>
      <c r="AK271" s="78"/>
      <c r="AR271" s="78"/>
      <c r="AS271" s="78"/>
      <c r="AT271" s="78"/>
      <c r="BA271" s="78"/>
      <c r="BC271" s="78"/>
      <c r="BD271" s="78"/>
      <c r="BE271" s="78"/>
      <c r="BF271" s="78"/>
      <c r="BO271" s="78"/>
      <c r="BP271" s="78"/>
      <c r="BU271" s="78"/>
      <c r="BV271" s="78"/>
      <c r="CD271" s="78"/>
      <c r="CF271" s="78"/>
    </row>
    <row r="272" spans="1:84" x14ac:dyDescent="0.35">
      <c r="C272" s="78"/>
      <c r="G272" s="78"/>
      <c r="H272" s="78"/>
      <c r="I272" s="78"/>
      <c r="J272" s="78"/>
      <c r="Q272" s="78"/>
      <c r="R272" s="78"/>
      <c r="S272" s="78"/>
      <c r="W272" s="78"/>
      <c r="X272" s="78"/>
      <c r="Y272" s="78"/>
      <c r="AF272" s="78"/>
      <c r="AJ272" s="78"/>
      <c r="AK272" s="78"/>
      <c r="AR272" s="78"/>
      <c r="AS272" s="78"/>
      <c r="AT272" s="78"/>
      <c r="BA272" s="78"/>
      <c r="BE272" s="78"/>
      <c r="BO272" s="78"/>
      <c r="BP272" s="78"/>
      <c r="BU272" s="78"/>
      <c r="BV272" s="78"/>
      <c r="CD272" s="78"/>
      <c r="CF272" s="78"/>
    </row>
  </sheetData>
  <mergeCells count="24">
    <mergeCell ref="J2:Q2"/>
    <mergeCell ref="AL2:AS2"/>
    <mergeCell ref="BI2:BP2"/>
    <mergeCell ref="BR2:BV2"/>
    <mergeCell ref="CF3:CF7"/>
    <mergeCell ref="J4:Q4"/>
    <mergeCell ref="BP3:BP7"/>
    <mergeCell ref="BV3:BV7"/>
    <mergeCell ref="BR4:BU4"/>
    <mergeCell ref="BI4:BO4"/>
    <mergeCell ref="BX4:CD4"/>
    <mergeCell ref="AS3:AS7"/>
    <mergeCell ref="BE3:BE7"/>
    <mergeCell ref="AL4:AR4"/>
    <mergeCell ref="AU4:BA4"/>
    <mergeCell ref="BG3:BG7"/>
    <mergeCell ref="C4:C7"/>
    <mergeCell ref="H3:H7"/>
    <mergeCell ref="R3:R7"/>
    <mergeCell ref="X3:X7"/>
    <mergeCell ref="AJ3:AJ7"/>
    <mergeCell ref="D4:G4"/>
    <mergeCell ref="T4:W4"/>
    <mergeCell ref="Z4:AF4"/>
  </mergeCells>
  <conditionalFormatting sqref="AE264 AC264 AA264 CC264 CA264 BY264 AA270 AC270 BY266:BY268 CA266:CA268 CC266:CC268 AE266:AE268 AE270 CC270 CA270 BY270">
    <cfRule type="cellIs" dxfId="1613" priority="2724" operator="lessThanOrEqual">
      <formula>-0.1</formula>
    </cfRule>
    <cfRule type="cellIs" dxfId="1612" priority="2725" operator="greaterThanOrEqual">
      <formula>0.1</formula>
    </cfRule>
  </conditionalFormatting>
  <conditionalFormatting sqref="AE11:AE15 AC11:AC15 AA11:AA15 AA1 AC1 AE1 AA22 AC22 AE22 AE28 AC28 AA28 AA34 AC34 AE34 AE40 AC40 AA40 AE5 AC5 AA5:AA8 AC8 AE8 AA273:AA1048576 AC273:AC1048576 AE273:AE1048576">
    <cfRule type="cellIs" dxfId="1611" priority="2452" operator="lessThanOrEqual">
      <formula>-0.1</formula>
    </cfRule>
    <cfRule type="cellIs" dxfId="1610" priority="2453" operator="greaterThanOrEqual">
      <formula>0.1</formula>
    </cfRule>
  </conditionalFormatting>
  <conditionalFormatting sqref="AA11:AA15">
    <cfRule type="expression" priority="2457">
      <formula>"If($P$10/$G$10&gt;1.1)"</formula>
    </cfRule>
  </conditionalFormatting>
  <conditionalFormatting sqref="AC11:AC15">
    <cfRule type="expression" priority="2455">
      <formula>"If($P$10/$G$10&gt;1.1)"</formula>
    </cfRule>
  </conditionalFormatting>
  <conditionalFormatting sqref="AA200 AC200 AE200">
    <cfRule type="cellIs" dxfId="1609" priority="2437" operator="lessThanOrEqual">
      <formula>-0.1</formula>
    </cfRule>
    <cfRule type="cellIs" dxfId="1608" priority="2438" operator="greaterThanOrEqual">
      <formula>0.1</formula>
    </cfRule>
  </conditionalFormatting>
  <conditionalFormatting sqref="AA16 AC16 AE16">
    <cfRule type="cellIs" dxfId="1607" priority="2448" operator="lessThanOrEqual">
      <formula>-0.1</formula>
    </cfRule>
    <cfRule type="cellIs" dxfId="1606" priority="2449" operator="greaterThanOrEqual">
      <formula>0.1</formula>
    </cfRule>
  </conditionalFormatting>
  <conditionalFormatting sqref="AE49:AE53">
    <cfRule type="expression" priority="2399">
      <formula>"If($P$10/$G$10&gt;1.1)"</formula>
    </cfRule>
  </conditionalFormatting>
  <conditionalFormatting sqref="AE55:AE59">
    <cfRule type="expression" priority="2394">
      <formula>"If($P$10/$G$10&gt;1.1)"</formula>
    </cfRule>
  </conditionalFormatting>
  <conditionalFormatting sqref="AE61:AE65">
    <cfRule type="expression" priority="2389">
      <formula>"If($P$10/$G$10&gt;1.1)"</formula>
    </cfRule>
  </conditionalFormatting>
  <conditionalFormatting sqref="AE67:AE71">
    <cfRule type="expression" priority="2384">
      <formula>"If($P$10/$G$10&gt;1.1)"</formula>
    </cfRule>
  </conditionalFormatting>
  <conditionalFormatting sqref="AE10 AC10 AA10">
    <cfRule type="cellIs" dxfId="1605" priority="2450" operator="lessThanOrEqual">
      <formula>-0.1</formula>
    </cfRule>
    <cfRule type="cellIs" dxfId="1604" priority="2451" operator="greaterThanOrEqual">
      <formula>0.1</formula>
    </cfRule>
  </conditionalFormatting>
  <conditionalFormatting sqref="AA72 AC72 AE72">
    <cfRule type="cellIs" dxfId="1603" priority="2445" operator="lessThanOrEqual">
      <formula>-0.1</formula>
    </cfRule>
    <cfRule type="cellIs" dxfId="1602" priority="2446" operator="greaterThanOrEqual">
      <formula>0.1</formula>
    </cfRule>
  </conditionalFormatting>
  <conditionalFormatting sqref="AA104 AC104 AE104">
    <cfRule type="cellIs" dxfId="1601" priority="2443" operator="lessThanOrEqual">
      <formula>-0.1</formula>
    </cfRule>
    <cfRule type="cellIs" dxfId="1600" priority="2444" operator="greaterThanOrEqual">
      <formula>0.1</formula>
    </cfRule>
  </conditionalFormatting>
  <conditionalFormatting sqref="AA136 AC136 AE136">
    <cfRule type="cellIs" dxfId="1599" priority="2441" operator="lessThanOrEqual">
      <formula>-0.1</formula>
    </cfRule>
    <cfRule type="cellIs" dxfId="1598" priority="2442" operator="greaterThanOrEqual">
      <formula>0.1</formula>
    </cfRule>
  </conditionalFormatting>
  <conditionalFormatting sqref="AA168 AC168 AE168">
    <cfRule type="cellIs" dxfId="1597" priority="2439" operator="lessThanOrEqual">
      <formula>-0.1</formula>
    </cfRule>
    <cfRule type="cellIs" dxfId="1596" priority="2440" operator="greaterThanOrEqual">
      <formula>0.1</formula>
    </cfRule>
  </conditionalFormatting>
  <conditionalFormatting sqref="AE195:AE199">
    <cfRule type="cellIs" dxfId="1595" priority="2258" operator="lessThanOrEqual">
      <formula>-0.1</formula>
    </cfRule>
    <cfRule type="cellIs" dxfId="1594" priority="2259" operator="greaterThanOrEqual">
      <formula>0.1</formula>
    </cfRule>
  </conditionalFormatting>
  <conditionalFormatting sqref="AE208">
    <cfRule type="cellIs" dxfId="1593" priority="2248" operator="lessThanOrEqual">
      <formula>-0.1</formula>
    </cfRule>
    <cfRule type="cellIs" dxfId="1592" priority="2249" operator="greaterThanOrEqual">
      <formula>0.1</formula>
    </cfRule>
  </conditionalFormatting>
  <conditionalFormatting sqref="AE17:AE21">
    <cfRule type="cellIs" dxfId="1591" priority="2428" operator="lessThanOrEqual">
      <formula>-0.1</formula>
    </cfRule>
    <cfRule type="cellIs" dxfId="1590" priority="2429" operator="greaterThanOrEqual">
      <formula>0.1</formula>
    </cfRule>
  </conditionalFormatting>
  <conditionalFormatting sqref="AE241:AE245">
    <cfRule type="expression" priority="2213">
      <formula>"If($P$10/$G$10&gt;1.1)"</formula>
    </cfRule>
  </conditionalFormatting>
  <conditionalFormatting sqref="AE241:AE245">
    <cfRule type="cellIs" dxfId="1589" priority="2211" operator="lessThanOrEqual">
      <formula>-0.1</formula>
    </cfRule>
    <cfRule type="cellIs" dxfId="1588" priority="2212" operator="greaterThanOrEqual">
      <formula>0.1</formula>
    </cfRule>
  </conditionalFormatting>
  <conditionalFormatting sqref="AE247:AE251">
    <cfRule type="expression" priority="2208">
      <formula>"If($P$10/$G$10&gt;1.1)"</formula>
    </cfRule>
  </conditionalFormatting>
  <conditionalFormatting sqref="AE247:AE251">
    <cfRule type="cellIs" dxfId="1587" priority="2206" operator="lessThanOrEqual">
      <formula>-0.1</formula>
    </cfRule>
    <cfRule type="cellIs" dxfId="1586" priority="2207" operator="greaterThanOrEqual">
      <formula>0.1</formula>
    </cfRule>
  </conditionalFormatting>
  <conditionalFormatting sqref="AE253:AE257">
    <cfRule type="expression" priority="2203">
      <formula>"If($P$10/$G$10&gt;1.1)"</formula>
    </cfRule>
  </conditionalFormatting>
  <conditionalFormatting sqref="AE253:AE257">
    <cfRule type="cellIs" dxfId="1585" priority="2201" operator="lessThanOrEqual">
      <formula>-0.1</formula>
    </cfRule>
    <cfRule type="cellIs" dxfId="1584" priority="2202" operator="greaterThanOrEqual">
      <formula>0.1</formula>
    </cfRule>
  </conditionalFormatting>
  <conditionalFormatting sqref="AE259:AE263">
    <cfRule type="expression" priority="2198">
      <formula>"If($P$10/$G$10&gt;1.1)"</formula>
    </cfRule>
  </conditionalFormatting>
  <conditionalFormatting sqref="AE259:AE263">
    <cfRule type="cellIs" dxfId="1583" priority="2196" operator="lessThanOrEqual">
      <formula>-0.1</formula>
    </cfRule>
    <cfRule type="cellIs" dxfId="1582" priority="2197" operator="greaterThanOrEqual">
      <formula>0.1</formula>
    </cfRule>
  </conditionalFormatting>
  <conditionalFormatting sqref="AE11:AE15">
    <cfRule type="expression" priority="2454">
      <formula>"If($P$10/$G$10&gt;1.1)"</formula>
    </cfRule>
  </conditionalFormatting>
  <conditionalFormatting sqref="AE81:AE85">
    <cfRule type="expression" priority="2368">
      <formula>"If($P$10/$G$10&gt;1.1)"</formula>
    </cfRule>
  </conditionalFormatting>
  <conditionalFormatting sqref="AE75:AE79">
    <cfRule type="expression" priority="2378">
      <formula>"If($P$10/$G$10&gt;1.1)"</formula>
    </cfRule>
  </conditionalFormatting>
  <conditionalFormatting sqref="AE80">
    <cfRule type="cellIs" dxfId="1581" priority="2372" operator="lessThanOrEqual">
      <formula>-0.1</formula>
    </cfRule>
    <cfRule type="cellIs" dxfId="1580" priority="2373" operator="greaterThanOrEqual">
      <formula>0.1</formula>
    </cfRule>
  </conditionalFormatting>
  <conditionalFormatting sqref="AE67:AE71">
    <cfRule type="cellIs" dxfId="1579" priority="2382" operator="lessThanOrEqual">
      <formula>-0.1</formula>
    </cfRule>
    <cfRule type="cellIs" dxfId="1578" priority="2383" operator="greaterThanOrEqual">
      <formula>0.1</formula>
    </cfRule>
  </conditionalFormatting>
  <conditionalFormatting sqref="AA232 AC232 AE232">
    <cfRule type="cellIs" dxfId="1577" priority="2435" operator="lessThanOrEqual">
      <formula>-0.1</formula>
    </cfRule>
    <cfRule type="cellIs" dxfId="1576" priority="2436" operator="greaterThanOrEqual">
      <formula>0.1</formula>
    </cfRule>
  </conditionalFormatting>
  <conditionalFormatting sqref="AE35:AE39">
    <cfRule type="expression" priority="2415">
      <formula>"If($P$10/$G$10&gt;1.1)"</formula>
    </cfRule>
  </conditionalFormatting>
  <conditionalFormatting sqref="AE17:AE21">
    <cfRule type="expression" priority="2430">
      <formula>"If($P$10/$G$10&gt;1.1)"</formula>
    </cfRule>
  </conditionalFormatting>
  <conditionalFormatting sqref="AE23:AE27">
    <cfRule type="expression" priority="2425">
      <formula>"If($P$10/$G$10&gt;1.1)"</formula>
    </cfRule>
  </conditionalFormatting>
  <conditionalFormatting sqref="AE23:AE27">
    <cfRule type="cellIs" dxfId="1575" priority="2423" operator="lessThanOrEqual">
      <formula>-0.1</formula>
    </cfRule>
    <cfRule type="cellIs" dxfId="1574" priority="2424" operator="greaterThanOrEqual">
      <formula>0.1</formula>
    </cfRule>
  </conditionalFormatting>
  <conditionalFormatting sqref="AE29:AE33">
    <cfRule type="expression" priority="2420">
      <formula>"If($P$10/$G$10&gt;1.1)"</formula>
    </cfRule>
  </conditionalFormatting>
  <conditionalFormatting sqref="AE29:AE33">
    <cfRule type="cellIs" dxfId="1573" priority="2418" operator="lessThanOrEqual">
      <formula>-0.1</formula>
    </cfRule>
    <cfRule type="cellIs" dxfId="1572" priority="2419" operator="greaterThanOrEqual">
      <formula>0.1</formula>
    </cfRule>
  </conditionalFormatting>
  <conditionalFormatting sqref="AE35:AE39">
    <cfRule type="cellIs" dxfId="1571" priority="2413" operator="lessThanOrEqual">
      <formula>-0.1</formula>
    </cfRule>
    <cfRule type="cellIs" dxfId="1570" priority="2414" operator="greaterThanOrEqual">
      <formula>0.1</formula>
    </cfRule>
  </conditionalFormatting>
  <conditionalFormatting sqref="AE215:AE219">
    <cfRule type="expression" priority="2239">
      <formula>"If($P$10/$G$10&gt;1.1)"</formula>
    </cfRule>
  </conditionalFormatting>
  <conditionalFormatting sqref="AE203:AE207">
    <cfRule type="expression" priority="2254">
      <formula>"If($P$10/$G$10&gt;1.1)"</formula>
    </cfRule>
  </conditionalFormatting>
  <conditionalFormatting sqref="AE203:AE207 AE214 AE220 AE226">
    <cfRule type="cellIs" dxfId="1569" priority="2252" operator="lessThanOrEqual">
      <formula>-0.1</formula>
    </cfRule>
    <cfRule type="cellIs" dxfId="1568" priority="2253" operator="greaterThanOrEqual">
      <formula>0.1</formula>
    </cfRule>
  </conditionalFormatting>
  <conditionalFormatting sqref="AE209:AE213">
    <cfRule type="cellIs" dxfId="1567" priority="2242" operator="lessThanOrEqual">
      <formula>-0.1</formula>
    </cfRule>
    <cfRule type="cellIs" dxfId="1566" priority="2243" operator="greaterThanOrEqual">
      <formula>0.1</formula>
    </cfRule>
  </conditionalFormatting>
  <conditionalFormatting sqref="AE209:AE213">
    <cfRule type="expression" priority="2244">
      <formula>"If($P$10/$G$10&gt;1.1)"</formula>
    </cfRule>
  </conditionalFormatting>
  <conditionalFormatting sqref="AE215:AE219">
    <cfRule type="cellIs" dxfId="1565" priority="2237" operator="lessThanOrEqual">
      <formula>-0.1</formula>
    </cfRule>
    <cfRule type="cellIs" dxfId="1564" priority="2238" operator="greaterThanOrEqual">
      <formula>0.1</formula>
    </cfRule>
  </conditionalFormatting>
  <conditionalFormatting sqref="AE221:AE225">
    <cfRule type="expression" priority="2234">
      <formula>"If($P$10/$G$10&gt;1.1)"</formula>
    </cfRule>
  </conditionalFormatting>
  <conditionalFormatting sqref="AE221:AE225">
    <cfRule type="cellIs" dxfId="1563" priority="2232" operator="lessThanOrEqual">
      <formula>-0.1</formula>
    </cfRule>
    <cfRule type="cellIs" dxfId="1562" priority="2233" operator="greaterThanOrEqual">
      <formula>0.1</formula>
    </cfRule>
  </conditionalFormatting>
  <conditionalFormatting sqref="AE227:AE231">
    <cfRule type="expression" priority="2229">
      <formula>"If($P$10/$G$10&gt;1.1)"</formula>
    </cfRule>
  </conditionalFormatting>
  <conditionalFormatting sqref="AE227:AE231">
    <cfRule type="cellIs" dxfId="1561" priority="2227" operator="lessThanOrEqual">
      <formula>-0.1</formula>
    </cfRule>
    <cfRule type="cellIs" dxfId="1560" priority="2228" operator="greaterThanOrEqual">
      <formula>0.1</formula>
    </cfRule>
  </conditionalFormatting>
  <conditionalFormatting sqref="AE43:AE47">
    <cfRule type="expression" priority="2409">
      <formula>"If($P$10/$G$10&gt;1.1)"</formula>
    </cfRule>
  </conditionalFormatting>
  <conditionalFormatting sqref="AE43:AE47 AE54 AE60 AE66">
    <cfRule type="cellIs" dxfId="1559" priority="2407" operator="lessThanOrEqual">
      <formula>-0.1</formula>
    </cfRule>
    <cfRule type="cellIs" dxfId="1558" priority="2408" operator="greaterThanOrEqual">
      <formula>0.1</formula>
    </cfRule>
  </conditionalFormatting>
  <conditionalFormatting sqref="AE48">
    <cfRule type="cellIs" dxfId="1557" priority="2403" operator="lessThanOrEqual">
      <formula>-0.1</formula>
    </cfRule>
    <cfRule type="cellIs" dxfId="1556" priority="2404" operator="greaterThanOrEqual">
      <formula>0.1</formula>
    </cfRule>
  </conditionalFormatting>
  <conditionalFormatting sqref="AE49:AE53">
    <cfRule type="cellIs" dxfId="1555" priority="2397" operator="lessThanOrEqual">
      <formula>-0.1</formula>
    </cfRule>
    <cfRule type="cellIs" dxfId="1554" priority="2398" operator="greaterThanOrEqual">
      <formula>0.1</formula>
    </cfRule>
  </conditionalFormatting>
  <conditionalFormatting sqref="AE55:AE59">
    <cfRule type="cellIs" dxfId="1553" priority="2392" operator="lessThanOrEqual">
      <formula>-0.1</formula>
    </cfRule>
    <cfRule type="cellIs" dxfId="1552" priority="2393" operator="greaterThanOrEqual">
      <formula>0.1</formula>
    </cfRule>
  </conditionalFormatting>
  <conditionalFormatting sqref="AE61:AE65">
    <cfRule type="cellIs" dxfId="1551" priority="2387" operator="lessThanOrEqual">
      <formula>-0.1</formula>
    </cfRule>
    <cfRule type="cellIs" dxfId="1550" priority="2388" operator="greaterThanOrEqual">
      <formula>0.1</formula>
    </cfRule>
  </conditionalFormatting>
  <conditionalFormatting sqref="AE75:AE79 AE86 AE92 AE98">
    <cfRule type="cellIs" dxfId="1549" priority="2376" operator="lessThanOrEqual">
      <formula>-0.1</formula>
    </cfRule>
    <cfRule type="cellIs" dxfId="1548" priority="2377" operator="greaterThanOrEqual">
      <formula>0.1</formula>
    </cfRule>
  </conditionalFormatting>
  <conditionalFormatting sqref="AE81:AE85">
    <cfRule type="cellIs" dxfId="1547" priority="2366" operator="lessThanOrEqual">
      <formula>-0.1</formula>
    </cfRule>
    <cfRule type="cellIs" dxfId="1546" priority="2367" operator="greaterThanOrEqual">
      <formula>0.1</formula>
    </cfRule>
  </conditionalFormatting>
  <conditionalFormatting sqref="AE87:AE91">
    <cfRule type="expression" priority="2363">
      <formula>"If($P$10/$G$10&gt;1.1)"</formula>
    </cfRule>
  </conditionalFormatting>
  <conditionalFormatting sqref="AE87:AE91">
    <cfRule type="cellIs" dxfId="1545" priority="2361" operator="lessThanOrEqual">
      <formula>-0.1</formula>
    </cfRule>
    <cfRule type="cellIs" dxfId="1544" priority="2362" operator="greaterThanOrEqual">
      <formula>0.1</formula>
    </cfRule>
  </conditionalFormatting>
  <conditionalFormatting sqref="AE93:AE97">
    <cfRule type="expression" priority="2358">
      <formula>"If($P$10/$G$10&gt;1.1)"</formula>
    </cfRule>
  </conditionalFormatting>
  <conditionalFormatting sqref="AE93:AE97">
    <cfRule type="cellIs" dxfId="1543" priority="2356" operator="lessThanOrEqual">
      <formula>-0.1</formula>
    </cfRule>
    <cfRule type="cellIs" dxfId="1542" priority="2357" operator="greaterThanOrEqual">
      <formula>0.1</formula>
    </cfRule>
  </conditionalFormatting>
  <conditionalFormatting sqref="AE99:AE103">
    <cfRule type="expression" priority="2353">
      <formula>"If($P$10/$G$10&gt;1.1)"</formula>
    </cfRule>
  </conditionalFormatting>
  <conditionalFormatting sqref="AE99:AE103">
    <cfRule type="cellIs" dxfId="1541" priority="2351" operator="lessThanOrEqual">
      <formula>-0.1</formula>
    </cfRule>
    <cfRule type="cellIs" dxfId="1540" priority="2352" operator="greaterThanOrEqual">
      <formula>0.1</formula>
    </cfRule>
  </conditionalFormatting>
  <conditionalFormatting sqref="AE107:AE111">
    <cfRule type="expression" priority="2347">
      <formula>"If($P$10/$G$10&gt;1.1)"</formula>
    </cfRule>
  </conditionalFormatting>
  <conditionalFormatting sqref="AE107:AE111 AE118 AE124 AE130">
    <cfRule type="cellIs" dxfId="1539" priority="2345" operator="lessThanOrEqual">
      <formula>-0.1</formula>
    </cfRule>
    <cfRule type="cellIs" dxfId="1538" priority="2346" operator="greaterThanOrEqual">
      <formula>0.1</formula>
    </cfRule>
  </conditionalFormatting>
  <conditionalFormatting sqref="AE112">
    <cfRule type="cellIs" dxfId="1537" priority="2341" operator="lessThanOrEqual">
      <formula>-0.1</formula>
    </cfRule>
    <cfRule type="cellIs" dxfId="1536" priority="2342" operator="greaterThanOrEqual">
      <formula>0.1</formula>
    </cfRule>
  </conditionalFormatting>
  <conditionalFormatting sqref="AE113:AE117">
    <cfRule type="expression" priority="2337">
      <formula>"If($P$10/$G$10&gt;1.1)"</formula>
    </cfRule>
  </conditionalFormatting>
  <conditionalFormatting sqref="AE113:AE117">
    <cfRule type="cellIs" dxfId="1535" priority="2335" operator="lessThanOrEqual">
      <formula>-0.1</formula>
    </cfRule>
    <cfRule type="cellIs" dxfId="1534" priority="2336" operator="greaterThanOrEqual">
      <formula>0.1</formula>
    </cfRule>
  </conditionalFormatting>
  <conditionalFormatting sqref="AE119:AE123">
    <cfRule type="expression" priority="2332">
      <formula>"If($P$10/$G$10&gt;1.1)"</formula>
    </cfRule>
  </conditionalFormatting>
  <conditionalFormatting sqref="AE119:AE123">
    <cfRule type="cellIs" dxfId="1533" priority="2330" operator="lessThanOrEqual">
      <formula>-0.1</formula>
    </cfRule>
    <cfRule type="cellIs" dxfId="1532" priority="2331" operator="greaterThanOrEqual">
      <formula>0.1</formula>
    </cfRule>
  </conditionalFormatting>
  <conditionalFormatting sqref="AE125:AE129">
    <cfRule type="expression" priority="2327">
      <formula>"If($P$10/$G$10&gt;1.1)"</formula>
    </cfRule>
  </conditionalFormatting>
  <conditionalFormatting sqref="AE125:AE129">
    <cfRule type="cellIs" dxfId="1531" priority="2325" operator="lessThanOrEqual">
      <formula>-0.1</formula>
    </cfRule>
    <cfRule type="cellIs" dxfId="1530" priority="2326" operator="greaterThanOrEqual">
      <formula>0.1</formula>
    </cfRule>
  </conditionalFormatting>
  <conditionalFormatting sqref="AE131:AE135">
    <cfRule type="expression" priority="2322">
      <formula>"If($P$10/$G$10&gt;1.1)"</formula>
    </cfRule>
  </conditionalFormatting>
  <conditionalFormatting sqref="AE131:AE135">
    <cfRule type="cellIs" dxfId="1529" priority="2320" operator="lessThanOrEqual">
      <formula>-0.1</formula>
    </cfRule>
    <cfRule type="cellIs" dxfId="1528" priority="2321" operator="greaterThanOrEqual">
      <formula>0.1</formula>
    </cfRule>
  </conditionalFormatting>
  <conditionalFormatting sqref="AE139:AE143">
    <cfRule type="expression" priority="2316">
      <formula>"If($P$10/$G$10&gt;1.1)"</formula>
    </cfRule>
  </conditionalFormatting>
  <conditionalFormatting sqref="AE139:AE143 AE150 AE156 AE162">
    <cfRule type="cellIs" dxfId="1527" priority="2314" operator="lessThanOrEqual">
      <formula>-0.1</formula>
    </cfRule>
    <cfRule type="cellIs" dxfId="1526" priority="2315" operator="greaterThanOrEqual">
      <formula>0.1</formula>
    </cfRule>
  </conditionalFormatting>
  <conditionalFormatting sqref="AE144">
    <cfRule type="cellIs" dxfId="1525" priority="2310" operator="lessThanOrEqual">
      <formula>-0.1</formula>
    </cfRule>
    <cfRule type="cellIs" dxfId="1524" priority="2311" operator="greaterThanOrEqual">
      <formula>0.1</formula>
    </cfRule>
  </conditionalFormatting>
  <conditionalFormatting sqref="AE145:AE149">
    <cfRule type="expression" priority="2306">
      <formula>"If($P$10/$G$10&gt;1.1)"</formula>
    </cfRule>
  </conditionalFormatting>
  <conditionalFormatting sqref="AE145:AE149">
    <cfRule type="cellIs" dxfId="1523" priority="2304" operator="lessThanOrEqual">
      <formula>-0.1</formula>
    </cfRule>
    <cfRule type="cellIs" dxfId="1522" priority="2305" operator="greaterThanOrEqual">
      <formula>0.1</formula>
    </cfRule>
  </conditionalFormatting>
  <conditionalFormatting sqref="AE151:AE155">
    <cfRule type="expression" priority="2301">
      <formula>"If($P$10/$G$10&gt;1.1)"</formula>
    </cfRule>
  </conditionalFormatting>
  <conditionalFormatting sqref="AE151:AE155">
    <cfRule type="cellIs" dxfId="1521" priority="2299" operator="lessThanOrEqual">
      <formula>-0.1</formula>
    </cfRule>
    <cfRule type="cellIs" dxfId="1520" priority="2300" operator="greaterThanOrEqual">
      <formula>0.1</formula>
    </cfRule>
  </conditionalFormatting>
  <conditionalFormatting sqref="AE157:AE161">
    <cfRule type="expression" priority="2296">
      <formula>"If($P$10/$G$10&gt;1.1)"</formula>
    </cfRule>
  </conditionalFormatting>
  <conditionalFormatting sqref="AE157:AE161">
    <cfRule type="cellIs" dxfId="1519" priority="2294" operator="lessThanOrEqual">
      <formula>-0.1</formula>
    </cfRule>
    <cfRule type="cellIs" dxfId="1518" priority="2295" operator="greaterThanOrEqual">
      <formula>0.1</formula>
    </cfRule>
  </conditionalFormatting>
  <conditionalFormatting sqref="AE163:AE167">
    <cfRule type="expression" priority="2291">
      <formula>"If($P$10/$G$10&gt;1.1)"</formula>
    </cfRule>
  </conditionalFormatting>
  <conditionalFormatting sqref="AE163:AE167">
    <cfRule type="cellIs" dxfId="1517" priority="2289" operator="lessThanOrEqual">
      <formula>-0.1</formula>
    </cfRule>
    <cfRule type="cellIs" dxfId="1516" priority="2290" operator="greaterThanOrEqual">
      <formula>0.1</formula>
    </cfRule>
  </conditionalFormatting>
  <conditionalFormatting sqref="AE171:AE175">
    <cfRule type="expression" priority="2285">
      <formula>"If($P$10/$G$10&gt;1.1)"</formula>
    </cfRule>
  </conditionalFormatting>
  <conditionalFormatting sqref="AE171:AE175 AE182 AE188 AE194">
    <cfRule type="cellIs" dxfId="1515" priority="2283" operator="lessThanOrEqual">
      <formula>-0.1</formula>
    </cfRule>
    <cfRule type="cellIs" dxfId="1514" priority="2284" operator="greaterThanOrEqual">
      <formula>0.1</formula>
    </cfRule>
  </conditionalFormatting>
  <conditionalFormatting sqref="AE176">
    <cfRule type="cellIs" dxfId="1513" priority="2279" operator="lessThanOrEqual">
      <formula>-0.1</formula>
    </cfRule>
    <cfRule type="cellIs" dxfId="1512" priority="2280" operator="greaterThanOrEqual">
      <formula>0.1</formula>
    </cfRule>
  </conditionalFormatting>
  <conditionalFormatting sqref="AE195:AE199">
    <cfRule type="expression" priority="2260">
      <formula>"If($P$10/$G$10&gt;1.1)"</formula>
    </cfRule>
  </conditionalFormatting>
  <conditionalFormatting sqref="AE177:AE181">
    <cfRule type="expression" priority="2275">
      <formula>"If($P$10/$G$10&gt;1.1)"</formula>
    </cfRule>
  </conditionalFormatting>
  <conditionalFormatting sqref="AE177:AE181">
    <cfRule type="cellIs" dxfId="1511" priority="2273" operator="lessThanOrEqual">
      <formula>-0.1</formula>
    </cfRule>
    <cfRule type="cellIs" dxfId="1510" priority="2274" operator="greaterThanOrEqual">
      <formula>0.1</formula>
    </cfRule>
  </conditionalFormatting>
  <conditionalFormatting sqref="AE183:AE187">
    <cfRule type="expression" priority="2270">
      <formula>"If($P$10/$G$10&gt;1.1)"</formula>
    </cfRule>
  </conditionalFormatting>
  <conditionalFormatting sqref="AE183:AE187">
    <cfRule type="cellIs" dxfId="1509" priority="2268" operator="lessThanOrEqual">
      <formula>-0.1</formula>
    </cfRule>
    <cfRule type="cellIs" dxfId="1508" priority="2269" operator="greaterThanOrEqual">
      <formula>0.1</formula>
    </cfRule>
  </conditionalFormatting>
  <conditionalFormatting sqref="AE189:AE193">
    <cfRule type="expression" priority="2265">
      <formula>"If($P$10/$G$10&gt;1.1)"</formula>
    </cfRule>
  </conditionalFormatting>
  <conditionalFormatting sqref="AE189:AE193">
    <cfRule type="cellIs" dxfId="1507" priority="2263" operator="lessThanOrEqual">
      <formula>-0.1</formula>
    </cfRule>
    <cfRule type="cellIs" dxfId="1506" priority="2264" operator="greaterThanOrEqual">
      <formula>0.1</formula>
    </cfRule>
  </conditionalFormatting>
  <conditionalFormatting sqref="AE235:AE239">
    <cfRule type="expression" priority="2223">
      <formula>"If($P$10/$G$10&gt;1.1)"</formula>
    </cfRule>
  </conditionalFormatting>
  <conditionalFormatting sqref="AE235:AE239 AE246 AE252 AE258">
    <cfRule type="cellIs" dxfId="1505" priority="2221" operator="lessThanOrEqual">
      <formula>-0.1</formula>
    </cfRule>
    <cfRule type="cellIs" dxfId="1504" priority="2222" operator="greaterThanOrEqual">
      <formula>0.1</formula>
    </cfRule>
  </conditionalFormatting>
  <conditionalFormatting sqref="AE240">
    <cfRule type="cellIs" dxfId="1503" priority="2217" operator="lessThanOrEqual">
      <formula>-0.1</formula>
    </cfRule>
    <cfRule type="cellIs" dxfId="1502" priority="2218" operator="greaterThanOrEqual">
      <formula>0.1</formula>
    </cfRule>
  </conditionalFormatting>
  <conditionalFormatting sqref="AC6:AC7">
    <cfRule type="cellIs" dxfId="1501" priority="1816" operator="lessThanOrEqual">
      <formula>-0.1</formula>
    </cfRule>
    <cfRule type="cellIs" dxfId="1500" priority="1817" operator="greaterThanOrEqual">
      <formula>0.1</formula>
    </cfRule>
  </conditionalFormatting>
  <conditionalFormatting sqref="AE6:AE7">
    <cfRule type="cellIs" dxfId="1499" priority="1814" operator="lessThanOrEqual">
      <formula>-0.1</formula>
    </cfRule>
    <cfRule type="cellIs" dxfId="1498" priority="1815" operator="greaterThanOrEqual">
      <formula>0.1</formula>
    </cfRule>
  </conditionalFormatting>
  <conditionalFormatting sqref="CC17:CC21 CA17:CA21 BY17:BY21">
    <cfRule type="cellIs" dxfId="1497" priority="1786" operator="lessThanOrEqual">
      <formula>-0.1</formula>
    </cfRule>
    <cfRule type="cellIs" dxfId="1496" priority="1787" operator="greaterThanOrEqual">
      <formula>0.1</formula>
    </cfRule>
  </conditionalFormatting>
  <conditionalFormatting sqref="CC29:CC33 CA29:CA33 BY29:BY33">
    <cfRule type="cellIs" dxfId="1495" priority="1776" operator="lessThanOrEqual">
      <formula>-0.1</formula>
    </cfRule>
    <cfRule type="cellIs" dxfId="1494" priority="1777" operator="greaterThanOrEqual">
      <formula>0.1</formula>
    </cfRule>
  </conditionalFormatting>
  <conditionalFormatting sqref="CC43:CC47 CA43:CA47 BY43:BY47 BY54 CA54 CC54 CC60 CA60 BY60 BY66 CA66 CC66">
    <cfRule type="cellIs" dxfId="1493" priority="1766" operator="lessThanOrEqual">
      <formula>-0.1</formula>
    </cfRule>
    <cfRule type="cellIs" dxfId="1492" priority="1767" operator="greaterThanOrEqual">
      <formula>0.1</formula>
    </cfRule>
  </conditionalFormatting>
  <conditionalFormatting sqref="BY48 CA48 CC48">
    <cfRule type="cellIs" dxfId="1491" priority="1762" operator="lessThanOrEqual">
      <formula>-0.1</formula>
    </cfRule>
    <cfRule type="cellIs" dxfId="1490" priority="1763" operator="greaterThanOrEqual">
      <formula>0.1</formula>
    </cfRule>
  </conditionalFormatting>
  <conditionalFormatting sqref="CC55:CC59 CA55:CA59 BY55:BY59">
    <cfRule type="cellIs" dxfId="1489" priority="1752" operator="lessThanOrEqual">
      <formula>-0.1</formula>
    </cfRule>
    <cfRule type="cellIs" dxfId="1488" priority="1753" operator="greaterThanOrEqual">
      <formula>0.1</formula>
    </cfRule>
  </conditionalFormatting>
  <conditionalFormatting sqref="CC67:CC71 CA67:CA71 BY67:BY71">
    <cfRule type="cellIs" dxfId="1487" priority="1742" operator="lessThanOrEqual">
      <formula>-0.1</formula>
    </cfRule>
    <cfRule type="cellIs" dxfId="1486" priority="1743" operator="greaterThanOrEqual">
      <formula>0.1</formula>
    </cfRule>
  </conditionalFormatting>
  <conditionalFormatting sqref="CC81:CC85 CA81:CA85 BY81:BY85">
    <cfRule type="cellIs" dxfId="1485" priority="1728" operator="lessThanOrEqual">
      <formula>-0.1</formula>
    </cfRule>
    <cfRule type="cellIs" dxfId="1484" priority="1729" operator="greaterThanOrEqual">
      <formula>0.1</formula>
    </cfRule>
  </conditionalFormatting>
  <conditionalFormatting sqref="CC93:CC97 CA93:CA97 BY93:BY97">
    <cfRule type="cellIs" dxfId="1483" priority="1718" operator="lessThanOrEqual">
      <formula>-0.1</formula>
    </cfRule>
    <cfRule type="cellIs" dxfId="1482" priority="1719" operator="greaterThanOrEqual">
      <formula>0.1</formula>
    </cfRule>
  </conditionalFormatting>
  <conditionalFormatting sqref="CC107:CC111 CA107:CA111 BY107:BY111 BY118 CA118 CC118 CC124 CA124 BY124 BY130 CA130 CC130">
    <cfRule type="cellIs" dxfId="1481" priority="1708" operator="lessThanOrEqual">
      <formula>-0.1</formula>
    </cfRule>
    <cfRule type="cellIs" dxfId="1480" priority="1709" operator="greaterThanOrEqual">
      <formula>0.1</formula>
    </cfRule>
  </conditionalFormatting>
  <conditionalFormatting sqref="BY112 CA112 CC112">
    <cfRule type="cellIs" dxfId="1479" priority="1704" operator="lessThanOrEqual">
      <formula>-0.1</formula>
    </cfRule>
    <cfRule type="cellIs" dxfId="1478" priority="1705" operator="greaterThanOrEqual">
      <formula>0.1</formula>
    </cfRule>
  </conditionalFormatting>
  <conditionalFormatting sqref="CC119:CC123 CA119:CA123 BY119:BY123">
    <cfRule type="cellIs" dxfId="1477" priority="1694" operator="lessThanOrEqual">
      <formula>-0.1</formula>
    </cfRule>
    <cfRule type="cellIs" dxfId="1476" priority="1695" operator="greaterThanOrEqual">
      <formula>0.1</formula>
    </cfRule>
  </conditionalFormatting>
  <conditionalFormatting sqref="CC131:CC135 CA131:CA135 BY131:BY135">
    <cfRule type="cellIs" dxfId="1475" priority="1684" operator="lessThanOrEqual">
      <formula>-0.1</formula>
    </cfRule>
    <cfRule type="cellIs" dxfId="1474" priority="1685" operator="greaterThanOrEqual">
      <formula>0.1</formula>
    </cfRule>
  </conditionalFormatting>
  <conditionalFormatting sqref="CC145:CC149 CA145:CA149 BY145:BY149">
    <cfRule type="cellIs" dxfId="1473" priority="1670" operator="lessThanOrEqual">
      <formula>-0.1</formula>
    </cfRule>
    <cfRule type="cellIs" dxfId="1472" priority="1671" operator="greaterThanOrEqual">
      <formula>0.1</formula>
    </cfRule>
  </conditionalFormatting>
  <conditionalFormatting sqref="CC157:CC161 CA157:CA161 BY157:BY161">
    <cfRule type="cellIs" dxfId="1471" priority="1660" operator="lessThanOrEqual">
      <formula>-0.1</formula>
    </cfRule>
    <cfRule type="cellIs" dxfId="1470" priority="1661" operator="greaterThanOrEqual">
      <formula>0.1</formula>
    </cfRule>
  </conditionalFormatting>
  <conditionalFormatting sqref="CC171:CC175 CA171:CA175 BY171:BY175 BY182 CA182 CC182 CC188 CA188 BY188 BY194 CA194 CC194">
    <cfRule type="cellIs" dxfId="1469" priority="1650" operator="lessThanOrEqual">
      <formula>-0.1</formula>
    </cfRule>
    <cfRule type="cellIs" dxfId="1468" priority="1651" operator="greaterThanOrEqual">
      <formula>0.1</formula>
    </cfRule>
  </conditionalFormatting>
  <conditionalFormatting sqref="CC183:CC187 CA183:CA187 BY183:BY187">
    <cfRule type="cellIs" dxfId="1467" priority="1636" operator="lessThanOrEqual">
      <formula>-0.1</formula>
    </cfRule>
    <cfRule type="cellIs" dxfId="1466" priority="1637" operator="greaterThanOrEqual">
      <formula>0.1</formula>
    </cfRule>
  </conditionalFormatting>
  <conditionalFormatting sqref="BY176 CA176 CC176">
    <cfRule type="cellIs" dxfId="1465" priority="1646" operator="lessThanOrEqual">
      <formula>-0.1</formula>
    </cfRule>
    <cfRule type="cellIs" dxfId="1464" priority="1647" operator="greaterThanOrEqual">
      <formula>0.1</formula>
    </cfRule>
  </conditionalFormatting>
  <conditionalFormatting sqref="CC195:CC199 CA195:CA199 BY195:BY199">
    <cfRule type="cellIs" dxfId="1463" priority="1626" operator="lessThanOrEqual">
      <formula>-0.1</formula>
    </cfRule>
    <cfRule type="cellIs" dxfId="1462" priority="1627" operator="greaterThanOrEqual">
      <formula>0.1</formula>
    </cfRule>
  </conditionalFormatting>
  <conditionalFormatting sqref="CC209:CC213 CA209:CA213 BY209:BY213">
    <cfRule type="cellIs" dxfId="1461" priority="1612" operator="lessThanOrEqual">
      <formula>-0.1</formula>
    </cfRule>
    <cfRule type="cellIs" dxfId="1460" priority="1613" operator="greaterThanOrEqual">
      <formula>0.1</formula>
    </cfRule>
  </conditionalFormatting>
  <conditionalFormatting sqref="CC221:CC225 CA221:CA225 BY221:BY225">
    <cfRule type="cellIs" dxfId="1459" priority="1602" operator="lessThanOrEqual">
      <formula>-0.1</formula>
    </cfRule>
    <cfRule type="cellIs" dxfId="1458" priority="1603" operator="greaterThanOrEqual">
      <formula>0.1</formula>
    </cfRule>
  </conditionalFormatting>
  <conditionalFormatting sqref="CC235:CC239 CA235:CA239 BY235:BY239 BY246 CA246 CC246 CC252 CA252 BY252 BY258 CA258 CC258">
    <cfRule type="cellIs" dxfId="1457" priority="1592" operator="lessThanOrEqual">
      <formula>-0.1</formula>
    </cfRule>
    <cfRule type="cellIs" dxfId="1456" priority="1593" operator="greaterThanOrEqual">
      <formula>0.1</formula>
    </cfRule>
  </conditionalFormatting>
  <conditionalFormatting sqref="BY240 CA240 CC240">
    <cfRule type="cellIs" dxfId="1455" priority="1588" operator="lessThanOrEqual">
      <formula>-0.1</formula>
    </cfRule>
    <cfRule type="cellIs" dxfId="1454" priority="1589" operator="greaterThanOrEqual">
      <formula>0.1</formula>
    </cfRule>
  </conditionalFormatting>
  <conditionalFormatting sqref="CC247:CC251 CA247:CA251 BY247:BY251">
    <cfRule type="cellIs" dxfId="1453" priority="1578" operator="lessThanOrEqual">
      <formula>-0.1</formula>
    </cfRule>
    <cfRule type="cellIs" dxfId="1452" priority="1579" operator="greaterThanOrEqual">
      <formula>0.1</formula>
    </cfRule>
  </conditionalFormatting>
  <conditionalFormatting sqref="CC259:CC263 CA259:CA263 BY259:BY263">
    <cfRule type="cellIs" dxfId="1451" priority="1568" operator="lessThanOrEqual">
      <formula>-0.1</formula>
    </cfRule>
    <cfRule type="cellIs" dxfId="1450" priority="1569" operator="greaterThanOrEqual">
      <formula>0.1</formula>
    </cfRule>
  </conditionalFormatting>
  <conditionalFormatting sqref="CC11:CC15 CA11:CA15 BY11:BY15 BY1 CA1 CC1 BY22 CA22 CC22 CC28 CA28 BY28 BY34 CA34 CC34 CC40 CA40 BY40 CC5 CA5 BY5:BY8 CA8 CC8 BY273:BY1048576 CA273:CA1048576 CC273:CC1048576">
    <cfRule type="cellIs" dxfId="1449" priority="1809" operator="lessThanOrEqual">
      <formula>-0.1</formula>
    </cfRule>
    <cfRule type="cellIs" dxfId="1448" priority="1810" operator="greaterThanOrEqual">
      <formula>0.1</formula>
    </cfRule>
  </conditionalFormatting>
  <conditionalFormatting sqref="BY11:BY15">
    <cfRule type="expression" priority="1813">
      <formula>"If($P$10/$G$10&gt;1.1)"</formula>
    </cfRule>
  </conditionalFormatting>
  <conditionalFormatting sqref="CA11:CA15">
    <cfRule type="expression" priority="1812">
      <formula>"If($P$10/$G$10&gt;1.1)"</formula>
    </cfRule>
  </conditionalFormatting>
  <conditionalFormatting sqref="BY200 CA200 CC200">
    <cfRule type="cellIs" dxfId="1447" priority="1795" operator="lessThanOrEqual">
      <formula>-0.1</formula>
    </cfRule>
    <cfRule type="cellIs" dxfId="1446" priority="1796" operator="greaterThanOrEqual">
      <formula>0.1</formula>
    </cfRule>
  </conditionalFormatting>
  <conditionalFormatting sqref="BY16 CA16 CC16">
    <cfRule type="cellIs" dxfId="1445" priority="1805" operator="lessThanOrEqual">
      <formula>-0.1</formula>
    </cfRule>
    <cfRule type="cellIs" dxfId="1444" priority="1806" operator="greaterThanOrEqual">
      <formula>0.1</formula>
    </cfRule>
  </conditionalFormatting>
  <conditionalFormatting sqref="CA17:CA21">
    <cfRule type="expression" priority="1789">
      <formula>"If($P$10/$G$10&gt;1.1)"</formula>
    </cfRule>
  </conditionalFormatting>
  <conditionalFormatting sqref="BY67:BY71">
    <cfRule type="expression" priority="1746">
      <formula>"If($P$10/$G$10&gt;1.1)"</formula>
    </cfRule>
  </conditionalFormatting>
  <conditionalFormatting sqref="CC49:CC53">
    <cfRule type="expression" priority="1759">
      <formula>"If($P$10/$G$10&gt;1.1)"</formula>
    </cfRule>
  </conditionalFormatting>
  <conditionalFormatting sqref="BY75:BY79">
    <cfRule type="expression" priority="1741">
      <formula>"If($P$10/$G$10&gt;1.1)"</formula>
    </cfRule>
  </conditionalFormatting>
  <conditionalFormatting sqref="CC55:CC59">
    <cfRule type="expression" priority="1754">
      <formula>"If($P$10/$G$10&gt;1.1)"</formula>
    </cfRule>
  </conditionalFormatting>
  <conditionalFormatting sqref="CC61:CC65">
    <cfRule type="expression" priority="1749">
      <formula>"If($P$10/$G$10&gt;1.1)"</formula>
    </cfRule>
  </conditionalFormatting>
  <conditionalFormatting sqref="CC67:CC71">
    <cfRule type="expression" priority="1744">
      <formula>"If($P$10/$G$10&gt;1.1)"</formula>
    </cfRule>
  </conditionalFormatting>
  <conditionalFormatting sqref="CC10 CA10 BY10">
    <cfRule type="cellIs" dxfId="1443" priority="1807" operator="lessThanOrEqual">
      <formula>-0.1</formula>
    </cfRule>
    <cfRule type="cellIs" dxfId="1442" priority="1808" operator="greaterThanOrEqual">
      <formula>0.1</formula>
    </cfRule>
  </conditionalFormatting>
  <conditionalFormatting sqref="BY131:BY135">
    <cfRule type="expression" priority="1688">
      <formula>"If($P$10/$G$10&gt;1.1)"</formula>
    </cfRule>
  </conditionalFormatting>
  <conditionalFormatting sqref="BY113:BY117">
    <cfRule type="expression" priority="1703">
      <formula>"If($P$10/$G$10&gt;1.1)"</formula>
    </cfRule>
  </conditionalFormatting>
  <conditionalFormatting sqref="BY139:BY143">
    <cfRule type="expression" priority="1683">
      <formula>"If($P$10/$G$10&gt;1.1)"</formula>
    </cfRule>
  </conditionalFormatting>
  <conditionalFormatting sqref="BY119:BY123">
    <cfRule type="expression" priority="1698">
      <formula>"If($P$10/$G$10&gt;1.1)"</formula>
    </cfRule>
  </conditionalFormatting>
  <conditionalFormatting sqref="BY125:BY129">
    <cfRule type="expression" priority="1693">
      <formula>"If($P$10/$G$10&gt;1.1)"</formula>
    </cfRule>
  </conditionalFormatting>
  <conditionalFormatting sqref="CA151:CA155">
    <cfRule type="expression" priority="1668">
      <formula>"If($P$10/$G$10&gt;1.1)"</formula>
    </cfRule>
  </conditionalFormatting>
  <conditionalFormatting sqref="BY72 CA72 CC72">
    <cfRule type="cellIs" dxfId="1441" priority="1803" operator="lessThanOrEqual">
      <formula>-0.1</formula>
    </cfRule>
    <cfRule type="cellIs" dxfId="1440" priority="1804" operator="greaterThanOrEqual">
      <formula>0.1</formula>
    </cfRule>
  </conditionalFormatting>
  <conditionalFormatting sqref="BY104 CA104 CC104">
    <cfRule type="cellIs" dxfId="1439" priority="1801" operator="lessThanOrEqual">
      <formula>-0.1</formula>
    </cfRule>
    <cfRule type="cellIs" dxfId="1438" priority="1802" operator="greaterThanOrEqual">
      <formula>0.1</formula>
    </cfRule>
  </conditionalFormatting>
  <conditionalFormatting sqref="BY136 CA136 CC136">
    <cfRule type="cellIs" dxfId="1437" priority="1799" operator="lessThanOrEqual">
      <formula>-0.1</formula>
    </cfRule>
    <cfRule type="cellIs" dxfId="1436" priority="1800" operator="greaterThanOrEqual">
      <formula>0.1</formula>
    </cfRule>
  </conditionalFormatting>
  <conditionalFormatting sqref="BY168 CA168 CC168">
    <cfRule type="cellIs" dxfId="1435" priority="1797" operator="lessThanOrEqual">
      <formula>-0.1</formula>
    </cfRule>
    <cfRule type="cellIs" dxfId="1434" priority="1798" operator="greaterThanOrEqual">
      <formula>0.1</formula>
    </cfRule>
  </conditionalFormatting>
  <conditionalFormatting sqref="BY195:BY199">
    <cfRule type="expression" priority="1630">
      <formula>"If($P$10/$G$10&gt;1.1)"</formula>
    </cfRule>
  </conditionalFormatting>
  <conditionalFormatting sqref="BY177:BY181">
    <cfRule type="expression" priority="1645">
      <formula>"If($P$10/$G$10&gt;1.1)"</formula>
    </cfRule>
  </conditionalFormatting>
  <conditionalFormatting sqref="CA177:CA181">
    <cfRule type="expression" priority="1644">
      <formula>"If($P$10/$G$10&gt;1.1)"</formula>
    </cfRule>
  </conditionalFormatting>
  <conditionalFormatting sqref="BY203:BY207">
    <cfRule type="expression" priority="1625">
      <formula>"If($P$10/$G$10&gt;1.1)"</formula>
    </cfRule>
  </conditionalFormatting>
  <conditionalFormatting sqref="BY183:BY187">
    <cfRule type="expression" priority="1640">
      <formula>"If($P$10/$G$10&gt;1.1)"</formula>
    </cfRule>
  </conditionalFormatting>
  <conditionalFormatting sqref="CA183:CA187">
    <cfRule type="expression" priority="1639">
      <formula>"If($P$10/$G$10&gt;1.1)"</formula>
    </cfRule>
  </conditionalFormatting>
  <conditionalFormatting sqref="BY189:BY193">
    <cfRule type="expression" priority="1635">
      <formula>"If($P$10/$G$10&gt;1.1)"</formula>
    </cfRule>
  </conditionalFormatting>
  <conditionalFormatting sqref="CA189:CA193">
    <cfRule type="expression" priority="1634">
      <formula>"If($P$10/$G$10&gt;1.1)"</formula>
    </cfRule>
  </conditionalFormatting>
  <conditionalFormatting sqref="BY208 CA208 CC208">
    <cfRule type="cellIs" dxfId="1433" priority="1617" operator="lessThanOrEqual">
      <formula>-0.1</formula>
    </cfRule>
    <cfRule type="cellIs" dxfId="1432" priority="1618" operator="greaterThanOrEqual">
      <formula>0.1</formula>
    </cfRule>
  </conditionalFormatting>
  <conditionalFormatting sqref="CA195:CA199">
    <cfRule type="expression" priority="1629">
      <formula>"If($P$10/$G$10&gt;1.1)"</formula>
    </cfRule>
  </conditionalFormatting>
  <conditionalFormatting sqref="CA215:CA219">
    <cfRule type="expression" priority="1610">
      <formula>"If($P$10/$G$10&gt;1.1)"</formula>
    </cfRule>
  </conditionalFormatting>
  <conditionalFormatting sqref="CA203:CA207">
    <cfRule type="expression" priority="1624">
      <formula>"If($P$10/$G$10&gt;1.1)"</formula>
    </cfRule>
  </conditionalFormatting>
  <conditionalFormatting sqref="BY241:BY245">
    <cfRule type="expression" priority="1587">
      <formula>"If($P$10/$G$10&gt;1.1)"</formula>
    </cfRule>
  </conditionalFormatting>
  <conditionalFormatting sqref="CA241:CA245">
    <cfRule type="expression" priority="1586">
      <formula>"If($P$10/$G$10&gt;1.1)"</formula>
    </cfRule>
  </conditionalFormatting>
  <conditionalFormatting sqref="CC241:CC245">
    <cfRule type="expression" priority="1585">
      <formula>"If($P$10/$G$10&gt;1.1)"</formula>
    </cfRule>
  </conditionalFormatting>
  <conditionalFormatting sqref="CC241:CC245 CA241:CA245 BY241:BY245">
    <cfRule type="cellIs" dxfId="1431" priority="1583" operator="lessThanOrEqual">
      <formula>-0.1</formula>
    </cfRule>
    <cfRule type="cellIs" dxfId="1430" priority="1584" operator="greaterThanOrEqual">
      <formula>0.1</formula>
    </cfRule>
  </conditionalFormatting>
  <conditionalFormatting sqref="BY247:BY251">
    <cfRule type="expression" priority="1582">
      <formula>"If($P$10/$G$10&gt;1.1)"</formula>
    </cfRule>
  </conditionalFormatting>
  <conditionalFormatting sqref="CA247:CA251">
    <cfRule type="expression" priority="1581">
      <formula>"If($P$10/$G$10&gt;1.1)"</formula>
    </cfRule>
  </conditionalFormatting>
  <conditionalFormatting sqref="CC247:CC251">
    <cfRule type="expression" priority="1580">
      <formula>"If($P$10/$G$10&gt;1.1)"</formula>
    </cfRule>
  </conditionalFormatting>
  <conditionalFormatting sqref="BY253:BY257">
    <cfRule type="expression" priority="1577">
      <formula>"If($P$10/$G$10&gt;1.1)"</formula>
    </cfRule>
  </conditionalFormatting>
  <conditionalFormatting sqref="CA253:CA257">
    <cfRule type="expression" priority="1576">
      <formula>"If($P$10/$G$10&gt;1.1)"</formula>
    </cfRule>
  </conditionalFormatting>
  <conditionalFormatting sqref="CC253:CC257">
    <cfRule type="expression" priority="1575">
      <formula>"If($P$10/$G$10&gt;1.1)"</formula>
    </cfRule>
  </conditionalFormatting>
  <conditionalFormatting sqref="CC253:CC257 CA253:CA257 BY253:BY257">
    <cfRule type="cellIs" dxfId="1429" priority="1573" operator="lessThanOrEqual">
      <formula>-0.1</formula>
    </cfRule>
    <cfRule type="cellIs" dxfId="1428" priority="1574" operator="greaterThanOrEqual">
      <formula>0.1</formula>
    </cfRule>
  </conditionalFormatting>
  <conditionalFormatting sqref="BY259:BY263">
    <cfRule type="expression" priority="1572">
      <formula>"If($P$10/$G$10&gt;1.1)"</formula>
    </cfRule>
  </conditionalFormatting>
  <conditionalFormatting sqref="CA259:CA263">
    <cfRule type="expression" priority="1571">
      <formula>"If($P$10/$G$10&gt;1.1)"</formula>
    </cfRule>
  </conditionalFormatting>
  <conditionalFormatting sqref="CC259:CC263">
    <cfRule type="expression" priority="1570">
      <formula>"If($P$10/$G$10&gt;1.1)"</formula>
    </cfRule>
  </conditionalFormatting>
  <conditionalFormatting sqref="CC11:CC15">
    <cfRule type="expression" priority="1811">
      <formula>"If($P$10/$G$10&gt;1.1)"</formula>
    </cfRule>
  </conditionalFormatting>
  <conditionalFormatting sqref="BY55:BY59">
    <cfRule type="expression" priority="1756">
      <formula>"If($P$10/$G$10&gt;1.1)"</formula>
    </cfRule>
  </conditionalFormatting>
  <conditionalFormatting sqref="CA55:CA59">
    <cfRule type="expression" priority="1755">
      <formula>"If($P$10/$G$10&gt;1.1)"</formula>
    </cfRule>
  </conditionalFormatting>
  <conditionalFormatting sqref="CA67:CA71">
    <cfRule type="expression" priority="1745">
      <formula>"If($P$10/$G$10&gt;1.1)"</formula>
    </cfRule>
  </conditionalFormatting>
  <conditionalFormatting sqref="CC81:CC85">
    <cfRule type="expression" priority="1730">
      <formula>"If($P$10/$G$10&gt;1.1)"</formula>
    </cfRule>
  </conditionalFormatting>
  <conditionalFormatting sqref="BY87:BY91">
    <cfRule type="expression" priority="1727">
      <formula>"If($P$10/$G$10&gt;1.1)"</formula>
    </cfRule>
  </conditionalFormatting>
  <conditionalFormatting sqref="CA75:CA79">
    <cfRule type="expression" priority="1740">
      <formula>"If($P$10/$G$10&gt;1.1)"</formula>
    </cfRule>
  </conditionalFormatting>
  <conditionalFormatting sqref="CC75:CC79">
    <cfRule type="expression" priority="1739">
      <formula>"If($P$10/$G$10&gt;1.1)"</formula>
    </cfRule>
  </conditionalFormatting>
  <conditionalFormatting sqref="BY80 CA80 CC80">
    <cfRule type="cellIs" dxfId="1427" priority="1733" operator="lessThanOrEqual">
      <formula>-0.1</formula>
    </cfRule>
    <cfRule type="cellIs" dxfId="1426" priority="1734" operator="greaterThanOrEqual">
      <formula>0.1</formula>
    </cfRule>
  </conditionalFormatting>
  <conditionalFormatting sqref="BY61:BY65">
    <cfRule type="expression" priority="1751">
      <formula>"If($P$10/$G$10&gt;1.1)"</formula>
    </cfRule>
  </conditionalFormatting>
  <conditionalFormatting sqref="CA61:CA65">
    <cfRule type="expression" priority="1750">
      <formula>"If($P$10/$G$10&gt;1.1)"</formula>
    </cfRule>
  </conditionalFormatting>
  <conditionalFormatting sqref="BY232 CA232 CC232">
    <cfRule type="cellIs" dxfId="1425" priority="1793" operator="lessThanOrEqual">
      <formula>-0.1</formula>
    </cfRule>
    <cfRule type="cellIs" dxfId="1424" priority="1794" operator="greaterThanOrEqual">
      <formula>0.1</formula>
    </cfRule>
  </conditionalFormatting>
  <conditionalFormatting sqref="CA29:CA33">
    <cfRule type="expression" priority="1779">
      <formula>"If($P$10/$G$10&gt;1.1)"</formula>
    </cfRule>
  </conditionalFormatting>
  <conditionalFormatting sqref="BY35:BY39">
    <cfRule type="expression" priority="1775">
      <formula>"If($P$10/$G$10&gt;1.1)"</formula>
    </cfRule>
  </conditionalFormatting>
  <conditionalFormatting sqref="CA35:CA39">
    <cfRule type="expression" priority="1774">
      <formula>"If($P$10/$G$10&gt;1.1)"</formula>
    </cfRule>
  </conditionalFormatting>
  <conditionalFormatting sqref="CC35:CC39">
    <cfRule type="expression" priority="1773">
      <formula>"If($P$10/$G$10&gt;1.1)"</formula>
    </cfRule>
  </conditionalFormatting>
  <conditionalFormatting sqref="BY17:BY21">
    <cfRule type="expression" priority="1790">
      <formula>"If($P$10/$G$10&gt;1.1)"</formula>
    </cfRule>
  </conditionalFormatting>
  <conditionalFormatting sqref="CC17:CC21">
    <cfRule type="expression" priority="1788">
      <formula>"If($P$10/$G$10&gt;1.1)"</formula>
    </cfRule>
  </conditionalFormatting>
  <conditionalFormatting sqref="BY23:BY27">
    <cfRule type="expression" priority="1785">
      <formula>"If($P$10/$G$10&gt;1.1)"</formula>
    </cfRule>
  </conditionalFormatting>
  <conditionalFormatting sqref="CA23:CA27">
    <cfRule type="expression" priority="1784">
      <formula>"If($P$10/$G$10&gt;1.1)"</formula>
    </cfRule>
  </conditionalFormatting>
  <conditionalFormatting sqref="CC23:CC27">
    <cfRule type="expression" priority="1783">
      <formula>"If($P$10/$G$10&gt;1.1)"</formula>
    </cfRule>
  </conditionalFormatting>
  <conditionalFormatting sqref="CC23:CC27 CA23:CA27 BY23:BY27">
    <cfRule type="cellIs" dxfId="1423" priority="1781" operator="lessThanOrEqual">
      <formula>-0.1</formula>
    </cfRule>
    <cfRule type="cellIs" dxfId="1422" priority="1782" operator="greaterThanOrEqual">
      <formula>0.1</formula>
    </cfRule>
  </conditionalFormatting>
  <conditionalFormatting sqref="BY29:BY33">
    <cfRule type="expression" priority="1780">
      <formula>"If($P$10/$G$10&gt;1.1)"</formula>
    </cfRule>
  </conditionalFormatting>
  <conditionalFormatting sqref="CC29:CC33">
    <cfRule type="expression" priority="1778">
      <formula>"If($P$10/$G$10&gt;1.1)"</formula>
    </cfRule>
  </conditionalFormatting>
  <conditionalFormatting sqref="CC35:CC39 CA35:CA39 BY35:BY39">
    <cfRule type="cellIs" dxfId="1421" priority="1771" operator="lessThanOrEqual">
      <formula>-0.1</formula>
    </cfRule>
    <cfRule type="cellIs" dxfId="1420" priority="1772" operator="greaterThanOrEqual">
      <formula>0.1</formula>
    </cfRule>
  </conditionalFormatting>
  <conditionalFormatting sqref="CC215:CC219">
    <cfRule type="expression" priority="1609">
      <formula>"If($P$10/$G$10&gt;1.1)"</formula>
    </cfRule>
  </conditionalFormatting>
  <conditionalFormatting sqref="CC203:CC207">
    <cfRule type="expression" priority="1623">
      <formula>"If($P$10/$G$10&gt;1.1)"</formula>
    </cfRule>
  </conditionalFormatting>
  <conditionalFormatting sqref="CC203:CC207 CA203:CA207 BY203:BY207 BY214 CA214 CC214 CC220 CA220 BY220 BY226 CA226 CC226">
    <cfRule type="cellIs" dxfId="1419" priority="1621" operator="lessThanOrEqual">
      <formula>-0.1</formula>
    </cfRule>
    <cfRule type="cellIs" dxfId="1418" priority="1622" operator="greaterThanOrEqual">
      <formula>0.1</formula>
    </cfRule>
  </conditionalFormatting>
  <conditionalFormatting sqref="BY209:BY213">
    <cfRule type="expression" priority="1616">
      <formula>"If($P$10/$G$10&gt;1.1)"</formula>
    </cfRule>
  </conditionalFormatting>
  <conditionalFormatting sqref="CA209:CA213">
    <cfRule type="expression" priority="1615">
      <formula>"If($P$10/$G$10&gt;1.1)"</formula>
    </cfRule>
  </conditionalFormatting>
  <conditionalFormatting sqref="CC209:CC213">
    <cfRule type="expression" priority="1614">
      <formula>"If($P$10/$G$10&gt;1.1)"</formula>
    </cfRule>
  </conditionalFormatting>
  <conditionalFormatting sqref="BY215:BY219">
    <cfRule type="expression" priority="1611">
      <formula>"If($P$10/$G$10&gt;1.1)"</formula>
    </cfRule>
  </conditionalFormatting>
  <conditionalFormatting sqref="CC215:CC219 CA215:CA219 BY215:BY219">
    <cfRule type="cellIs" dxfId="1417" priority="1607" operator="lessThanOrEqual">
      <formula>-0.1</formula>
    </cfRule>
    <cfRule type="cellIs" dxfId="1416" priority="1608" operator="greaterThanOrEqual">
      <formula>0.1</formula>
    </cfRule>
  </conditionalFormatting>
  <conditionalFormatting sqref="BY221:BY225">
    <cfRule type="expression" priority="1606">
      <formula>"If($P$10/$G$10&gt;1.1)"</formula>
    </cfRule>
  </conditionalFormatting>
  <conditionalFormatting sqref="CA221:CA225">
    <cfRule type="expression" priority="1605">
      <formula>"If($P$10/$G$10&gt;1.1)"</formula>
    </cfRule>
  </conditionalFormatting>
  <conditionalFormatting sqref="CC221:CC225">
    <cfRule type="expression" priority="1604">
      <formula>"If($P$10/$G$10&gt;1.1)"</formula>
    </cfRule>
  </conditionalFormatting>
  <conditionalFormatting sqref="BY227:BY231">
    <cfRule type="expression" priority="1601">
      <formula>"If($P$10/$G$10&gt;1.1)"</formula>
    </cfRule>
  </conditionalFormatting>
  <conditionalFormatting sqref="CA227:CA231">
    <cfRule type="expression" priority="1600">
      <formula>"If($P$10/$G$10&gt;1.1)"</formula>
    </cfRule>
  </conditionalFormatting>
  <conditionalFormatting sqref="CC227:CC231">
    <cfRule type="expression" priority="1599">
      <formula>"If($P$10/$G$10&gt;1.1)"</formula>
    </cfRule>
  </conditionalFormatting>
  <conditionalFormatting sqref="CC227:CC231 CA227:CA231 BY227:BY231">
    <cfRule type="cellIs" dxfId="1415" priority="1597" operator="lessThanOrEqual">
      <formula>-0.1</formula>
    </cfRule>
    <cfRule type="cellIs" dxfId="1414" priority="1598" operator="greaterThanOrEqual">
      <formula>0.1</formula>
    </cfRule>
  </conditionalFormatting>
  <conditionalFormatting sqref="BY43:BY47">
    <cfRule type="expression" priority="1770">
      <formula>"If($P$10/$G$10&gt;1.1)"</formula>
    </cfRule>
  </conditionalFormatting>
  <conditionalFormatting sqref="CA43:CA47">
    <cfRule type="expression" priority="1769">
      <formula>"If($P$10/$G$10&gt;1.1)"</formula>
    </cfRule>
  </conditionalFormatting>
  <conditionalFormatting sqref="CC43:CC47">
    <cfRule type="expression" priority="1768">
      <formula>"If($P$10/$G$10&gt;1.1)"</formula>
    </cfRule>
  </conditionalFormatting>
  <conditionalFormatting sqref="BY49:BY53">
    <cfRule type="expression" priority="1761">
      <formula>"If($P$10/$G$10&gt;1.1)"</formula>
    </cfRule>
  </conditionalFormatting>
  <conditionalFormatting sqref="CA49:CA53">
    <cfRule type="expression" priority="1760">
      <formula>"If($P$10/$G$10&gt;1.1)"</formula>
    </cfRule>
  </conditionalFormatting>
  <conditionalFormatting sqref="CC49:CC53 CA49:CA53 BY49:BY53">
    <cfRule type="cellIs" dxfId="1413" priority="1757" operator="lessThanOrEqual">
      <formula>-0.1</formula>
    </cfRule>
    <cfRule type="cellIs" dxfId="1412" priority="1758" operator="greaterThanOrEqual">
      <formula>0.1</formula>
    </cfRule>
  </conditionalFormatting>
  <conditionalFormatting sqref="CC61:CC65 CA61:CA65 BY61:BY65">
    <cfRule type="cellIs" dxfId="1411" priority="1747" operator="lessThanOrEqual">
      <formula>-0.1</formula>
    </cfRule>
    <cfRule type="cellIs" dxfId="1410" priority="1748" operator="greaterThanOrEqual">
      <formula>0.1</formula>
    </cfRule>
  </conditionalFormatting>
  <conditionalFormatting sqref="CC75:CC79 CA75:CA79 BY75:BY79 BY86 CA86 CC86 CC92 CA92 BY92 BY98 CA98 CC98">
    <cfRule type="cellIs" dxfId="1409" priority="1737" operator="lessThanOrEqual">
      <formula>-0.1</formula>
    </cfRule>
    <cfRule type="cellIs" dxfId="1408" priority="1738" operator="greaterThanOrEqual">
      <formula>0.1</formula>
    </cfRule>
  </conditionalFormatting>
  <conditionalFormatting sqref="BY81:BY85">
    <cfRule type="expression" priority="1732">
      <formula>"If($P$10/$G$10&gt;1.1)"</formula>
    </cfRule>
  </conditionalFormatting>
  <conditionalFormatting sqref="CA81:CA85">
    <cfRule type="expression" priority="1731">
      <formula>"If($P$10/$G$10&gt;1.1)"</formula>
    </cfRule>
  </conditionalFormatting>
  <conditionalFormatting sqref="CA87:CA91">
    <cfRule type="expression" priority="1726">
      <formula>"If($P$10/$G$10&gt;1.1)"</formula>
    </cfRule>
  </conditionalFormatting>
  <conditionalFormatting sqref="CC87:CC91">
    <cfRule type="expression" priority="1725">
      <formula>"If($P$10/$G$10&gt;1.1)"</formula>
    </cfRule>
  </conditionalFormatting>
  <conditionalFormatting sqref="CC87:CC91 CA87:CA91 BY87:BY91">
    <cfRule type="cellIs" dxfId="1407" priority="1723" operator="lessThanOrEqual">
      <formula>-0.1</formula>
    </cfRule>
    <cfRule type="cellIs" dxfId="1406" priority="1724" operator="greaterThanOrEqual">
      <formula>0.1</formula>
    </cfRule>
  </conditionalFormatting>
  <conditionalFormatting sqref="BY93:BY97">
    <cfRule type="expression" priority="1722">
      <formula>"If($P$10/$G$10&gt;1.1)"</formula>
    </cfRule>
  </conditionalFormatting>
  <conditionalFormatting sqref="CA93:CA97">
    <cfRule type="expression" priority="1721">
      <formula>"If($P$10/$G$10&gt;1.1)"</formula>
    </cfRule>
  </conditionalFormatting>
  <conditionalFormatting sqref="CC93:CC97">
    <cfRule type="expression" priority="1720">
      <formula>"If($P$10/$G$10&gt;1.1)"</formula>
    </cfRule>
  </conditionalFormatting>
  <conditionalFormatting sqref="BY99:BY103">
    <cfRule type="expression" priority="1717">
      <formula>"If($P$10/$G$10&gt;1.1)"</formula>
    </cfRule>
  </conditionalFormatting>
  <conditionalFormatting sqref="CA99:CA103">
    <cfRule type="expression" priority="1716">
      <formula>"If($P$10/$G$10&gt;1.1)"</formula>
    </cfRule>
  </conditionalFormatting>
  <conditionalFormatting sqref="CC99:CC103">
    <cfRule type="expression" priority="1715">
      <formula>"If($P$10/$G$10&gt;1.1)"</formula>
    </cfRule>
  </conditionalFormatting>
  <conditionalFormatting sqref="CC99:CC103 CA99:CA103 BY99:BY103">
    <cfRule type="cellIs" dxfId="1405" priority="1713" operator="lessThanOrEqual">
      <formula>-0.1</formula>
    </cfRule>
    <cfRule type="cellIs" dxfId="1404" priority="1714" operator="greaterThanOrEqual">
      <formula>0.1</formula>
    </cfRule>
  </conditionalFormatting>
  <conditionalFormatting sqref="BY107:BY111">
    <cfRule type="expression" priority="1712">
      <formula>"If($P$10/$G$10&gt;1.1)"</formula>
    </cfRule>
  </conditionalFormatting>
  <conditionalFormatting sqref="CA107:CA111">
    <cfRule type="expression" priority="1711">
      <formula>"If($P$10/$G$10&gt;1.1)"</formula>
    </cfRule>
  </conditionalFormatting>
  <conditionalFormatting sqref="CC107:CC111">
    <cfRule type="expression" priority="1710">
      <formula>"If($P$10/$G$10&gt;1.1)"</formula>
    </cfRule>
  </conditionalFormatting>
  <conditionalFormatting sqref="CA131:CA135">
    <cfRule type="expression" priority="1687">
      <formula>"If($P$10/$G$10&gt;1.1)"</formula>
    </cfRule>
  </conditionalFormatting>
  <conditionalFormatting sqref="CA113:CA117">
    <cfRule type="expression" priority="1702">
      <formula>"If($P$10/$G$10&gt;1.1)"</formula>
    </cfRule>
  </conditionalFormatting>
  <conditionalFormatting sqref="CC113:CC117">
    <cfRule type="expression" priority="1701">
      <formula>"If($P$10/$G$10&gt;1.1)"</formula>
    </cfRule>
  </conditionalFormatting>
  <conditionalFormatting sqref="CC113:CC117 CA113:CA117 BY113:BY117">
    <cfRule type="cellIs" dxfId="1403" priority="1699" operator="lessThanOrEqual">
      <formula>-0.1</formula>
    </cfRule>
    <cfRule type="cellIs" dxfId="1402" priority="1700" operator="greaterThanOrEqual">
      <formula>0.1</formula>
    </cfRule>
  </conditionalFormatting>
  <conditionalFormatting sqref="CA119:CA123">
    <cfRule type="expression" priority="1697">
      <formula>"If($P$10/$G$10&gt;1.1)"</formula>
    </cfRule>
  </conditionalFormatting>
  <conditionalFormatting sqref="CC119:CC123">
    <cfRule type="expression" priority="1696">
      <formula>"If($P$10/$G$10&gt;1.1)"</formula>
    </cfRule>
  </conditionalFormatting>
  <conditionalFormatting sqref="CA125:CA129">
    <cfRule type="expression" priority="1692">
      <formula>"If($P$10/$G$10&gt;1.1)"</formula>
    </cfRule>
  </conditionalFormatting>
  <conditionalFormatting sqref="CC125:CC129">
    <cfRule type="expression" priority="1691">
      <formula>"If($P$10/$G$10&gt;1.1)"</formula>
    </cfRule>
  </conditionalFormatting>
  <conditionalFormatting sqref="CC125:CC129 CA125:CA129 BY125:BY129">
    <cfRule type="cellIs" dxfId="1401" priority="1689" operator="lessThanOrEqual">
      <formula>-0.1</formula>
    </cfRule>
    <cfRule type="cellIs" dxfId="1400" priority="1690" operator="greaterThanOrEqual">
      <formula>0.1</formula>
    </cfRule>
  </conditionalFormatting>
  <conditionalFormatting sqref="BY145:BY149">
    <cfRule type="expression" priority="1674">
      <formula>"If($P$10/$G$10&gt;1.1)"</formula>
    </cfRule>
  </conditionalFormatting>
  <conditionalFormatting sqref="CC131:CC135">
    <cfRule type="expression" priority="1686">
      <formula>"If($P$10/$G$10&gt;1.1)"</formula>
    </cfRule>
  </conditionalFormatting>
  <conditionalFormatting sqref="BY151:BY155">
    <cfRule type="expression" priority="1669">
      <formula>"If($P$10/$G$10&gt;1.1)"</formula>
    </cfRule>
  </conditionalFormatting>
  <conditionalFormatting sqref="CA139:CA143">
    <cfRule type="expression" priority="1682">
      <formula>"If($P$10/$G$10&gt;1.1)"</formula>
    </cfRule>
  </conditionalFormatting>
  <conditionalFormatting sqref="CC139:CC143">
    <cfRule type="expression" priority="1681">
      <formula>"If($P$10/$G$10&gt;1.1)"</formula>
    </cfRule>
  </conditionalFormatting>
  <conditionalFormatting sqref="CC139:CC143 CA139:CA143 BY139:BY143 BY150 CA150 CC150 CC156 CA156 BY156 BY162 CA162 CC162">
    <cfRule type="cellIs" dxfId="1399" priority="1679" operator="lessThanOrEqual">
      <formula>-0.1</formula>
    </cfRule>
    <cfRule type="cellIs" dxfId="1398" priority="1680" operator="greaterThanOrEqual">
      <formula>0.1</formula>
    </cfRule>
  </conditionalFormatting>
  <conditionalFormatting sqref="BY144 CA144 CC144">
    <cfRule type="cellIs" dxfId="1397" priority="1675" operator="lessThanOrEqual">
      <formula>-0.1</formula>
    </cfRule>
    <cfRule type="cellIs" dxfId="1396" priority="1676" operator="greaterThanOrEqual">
      <formula>0.1</formula>
    </cfRule>
  </conditionalFormatting>
  <conditionalFormatting sqref="CA145:CA149">
    <cfRule type="expression" priority="1673">
      <formula>"If($P$10/$G$10&gt;1.1)"</formula>
    </cfRule>
  </conditionalFormatting>
  <conditionalFormatting sqref="CC145:CC149">
    <cfRule type="expression" priority="1672">
      <formula>"If($P$10/$G$10&gt;1.1)"</formula>
    </cfRule>
  </conditionalFormatting>
  <conditionalFormatting sqref="CC151:CC155">
    <cfRule type="expression" priority="1667">
      <formula>"If($P$10/$G$10&gt;1.1)"</formula>
    </cfRule>
  </conditionalFormatting>
  <conditionalFormatting sqref="CC151:CC155 CA151:CA155 BY151:BY155">
    <cfRule type="cellIs" dxfId="1395" priority="1665" operator="lessThanOrEqual">
      <formula>-0.1</formula>
    </cfRule>
    <cfRule type="cellIs" dxfId="1394" priority="1666" operator="greaterThanOrEqual">
      <formula>0.1</formula>
    </cfRule>
  </conditionalFormatting>
  <conditionalFormatting sqref="BY157:BY161">
    <cfRule type="expression" priority="1664">
      <formula>"If($P$10/$G$10&gt;1.1)"</formula>
    </cfRule>
  </conditionalFormatting>
  <conditionalFormatting sqref="CA157:CA161">
    <cfRule type="expression" priority="1663">
      <formula>"If($P$10/$G$10&gt;1.1)"</formula>
    </cfRule>
  </conditionalFormatting>
  <conditionalFormatting sqref="CC157:CC161">
    <cfRule type="expression" priority="1662">
      <formula>"If($P$10/$G$10&gt;1.1)"</formula>
    </cfRule>
  </conditionalFormatting>
  <conditionalFormatting sqref="BY163:BY167">
    <cfRule type="expression" priority="1659">
      <formula>"If($P$10/$G$10&gt;1.1)"</formula>
    </cfRule>
  </conditionalFormatting>
  <conditionalFormatting sqref="CA163:CA167">
    <cfRule type="expression" priority="1658">
      <formula>"If($P$10/$G$10&gt;1.1)"</formula>
    </cfRule>
  </conditionalFormatting>
  <conditionalFormatting sqref="CC163:CC167">
    <cfRule type="expression" priority="1657">
      <formula>"If($P$10/$G$10&gt;1.1)"</formula>
    </cfRule>
  </conditionalFormatting>
  <conditionalFormatting sqref="CC163:CC167 CA163:CA167 BY163:BY167">
    <cfRule type="cellIs" dxfId="1393" priority="1655" operator="lessThanOrEqual">
      <formula>-0.1</formula>
    </cfRule>
    <cfRule type="cellIs" dxfId="1392" priority="1656" operator="greaterThanOrEqual">
      <formula>0.1</formula>
    </cfRule>
  </conditionalFormatting>
  <conditionalFormatting sqref="BY171:BY175">
    <cfRule type="expression" priority="1654">
      <formula>"If($P$10/$G$10&gt;1.1)"</formula>
    </cfRule>
  </conditionalFormatting>
  <conditionalFormatting sqref="CA171:CA175">
    <cfRule type="expression" priority="1653">
      <formula>"If($P$10/$G$10&gt;1.1)"</formula>
    </cfRule>
  </conditionalFormatting>
  <conditionalFormatting sqref="CC171:CC175">
    <cfRule type="expression" priority="1652">
      <formula>"If($P$10/$G$10&gt;1.1)"</formula>
    </cfRule>
  </conditionalFormatting>
  <conditionalFormatting sqref="CC195:CC199">
    <cfRule type="expression" priority="1628">
      <formula>"If($P$10/$G$10&gt;1.1)"</formula>
    </cfRule>
  </conditionalFormatting>
  <conditionalFormatting sqref="CC177:CC181">
    <cfRule type="expression" priority="1643">
      <formula>"If($P$10/$G$10&gt;1.1)"</formula>
    </cfRule>
  </conditionalFormatting>
  <conditionalFormatting sqref="CC177:CC181 CA177:CA181 BY177:BY181">
    <cfRule type="cellIs" dxfId="1391" priority="1641" operator="lessThanOrEqual">
      <formula>-0.1</formula>
    </cfRule>
    <cfRule type="cellIs" dxfId="1390" priority="1642" operator="greaterThanOrEqual">
      <formula>0.1</formula>
    </cfRule>
  </conditionalFormatting>
  <conditionalFormatting sqref="CC183:CC187">
    <cfRule type="expression" priority="1638">
      <formula>"If($P$10/$G$10&gt;1.1)"</formula>
    </cfRule>
  </conditionalFormatting>
  <conditionalFormatting sqref="CC189:CC193">
    <cfRule type="expression" priority="1633">
      <formula>"If($P$10/$G$10&gt;1.1)"</formula>
    </cfRule>
  </conditionalFormatting>
  <conditionalFormatting sqref="CC189:CC193 CA189:CA193 BY189:BY193">
    <cfRule type="cellIs" dxfId="1389" priority="1631" operator="lessThanOrEqual">
      <formula>-0.1</formula>
    </cfRule>
    <cfRule type="cellIs" dxfId="1388" priority="1632" operator="greaterThanOrEqual">
      <formula>0.1</formula>
    </cfRule>
  </conditionalFormatting>
  <conditionalFormatting sqref="BY235:BY239">
    <cfRule type="expression" priority="1596">
      <formula>"If($P$10/$G$10&gt;1.1)"</formula>
    </cfRule>
  </conditionalFormatting>
  <conditionalFormatting sqref="CA235:CA239">
    <cfRule type="expression" priority="1595">
      <formula>"If($P$10/$G$10&gt;1.1)"</formula>
    </cfRule>
  </conditionalFormatting>
  <conditionalFormatting sqref="CC235:CC239">
    <cfRule type="expression" priority="1594">
      <formula>"If($P$10/$G$10&gt;1.1)"</formula>
    </cfRule>
  </conditionalFormatting>
  <conditionalFormatting sqref="CA6:CA7">
    <cfRule type="cellIs" dxfId="1387" priority="1566" operator="lessThanOrEqual">
      <formula>-0.1</formula>
    </cfRule>
    <cfRule type="cellIs" dxfId="1386" priority="1567" operator="greaterThanOrEqual">
      <formula>0.1</formula>
    </cfRule>
  </conditionalFormatting>
  <conditionalFormatting sqref="CC6:CC7">
    <cfRule type="cellIs" dxfId="1385" priority="1564" operator="lessThanOrEqual">
      <formula>-0.1</formula>
    </cfRule>
    <cfRule type="cellIs" dxfId="1384" priority="1565" operator="greaterThanOrEqual">
      <formula>0.1</formula>
    </cfRule>
  </conditionalFormatting>
  <conditionalFormatting sqref="AC61:AC65 AA61:AA65">
    <cfRule type="cellIs" dxfId="1383" priority="1356" operator="lessThanOrEqual">
      <formula>-0.1</formula>
    </cfRule>
    <cfRule type="cellIs" dxfId="1382" priority="1357" operator="greaterThanOrEqual">
      <formula>0.1</formula>
    </cfRule>
  </conditionalFormatting>
  <conditionalFormatting sqref="AC67:AC71 AA67:AA71">
    <cfRule type="cellIs" dxfId="1381" priority="1352" operator="lessThanOrEqual">
      <formula>-0.1</formula>
    </cfRule>
    <cfRule type="cellIs" dxfId="1380" priority="1353" operator="greaterThanOrEqual">
      <formula>0.1</formula>
    </cfRule>
  </conditionalFormatting>
  <conditionalFormatting sqref="AA67:AA71">
    <cfRule type="expression" priority="1355">
      <formula>"If($P$10/$G$10&gt;1.1)"</formula>
    </cfRule>
  </conditionalFormatting>
  <conditionalFormatting sqref="AC67:AC71">
    <cfRule type="expression" priority="1354">
      <formula>"If($P$10/$G$10&gt;1.1)"</formula>
    </cfRule>
  </conditionalFormatting>
  <conditionalFormatting sqref="AC75:AC79 AA75:AA79 AA86 AC86 AC92 AA92 AA98 AC98">
    <cfRule type="cellIs" dxfId="1379" priority="1348" operator="lessThanOrEqual">
      <formula>-0.1</formula>
    </cfRule>
    <cfRule type="cellIs" dxfId="1378" priority="1349" operator="greaterThanOrEqual">
      <formula>0.1</formula>
    </cfRule>
  </conditionalFormatting>
  <conditionalFormatting sqref="AA75:AA79">
    <cfRule type="expression" priority="1351">
      <formula>"If($P$10/$G$10&gt;1.1)"</formula>
    </cfRule>
  </conditionalFormatting>
  <conditionalFormatting sqref="AC75:AC79">
    <cfRule type="expression" priority="1350">
      <formula>"If($P$10/$G$10&gt;1.1)"</formula>
    </cfRule>
  </conditionalFormatting>
  <conditionalFormatting sqref="AC17:AC21 AA17:AA21">
    <cfRule type="cellIs" dxfId="1377" priority="1386" operator="lessThanOrEqual">
      <formula>-0.1</formula>
    </cfRule>
    <cfRule type="cellIs" dxfId="1376" priority="1387" operator="greaterThanOrEqual">
      <formula>0.1</formula>
    </cfRule>
  </conditionalFormatting>
  <conditionalFormatting sqref="AA17:AA21">
    <cfRule type="expression" priority="1389">
      <formula>"If($P$10/$G$10&gt;1.1)"</formula>
    </cfRule>
  </conditionalFormatting>
  <conditionalFormatting sqref="AC17:AC21">
    <cfRule type="expression" priority="1388">
      <formula>"If($P$10/$G$10&gt;1.1)"</formula>
    </cfRule>
  </conditionalFormatting>
  <conditionalFormatting sqref="AC23:AC27 AA23:AA27">
    <cfRule type="cellIs" dxfId="1375" priority="1382" operator="lessThanOrEqual">
      <formula>-0.1</formula>
    </cfRule>
    <cfRule type="cellIs" dxfId="1374" priority="1383" operator="greaterThanOrEqual">
      <formula>0.1</formula>
    </cfRule>
  </conditionalFormatting>
  <conditionalFormatting sqref="AA23:AA27">
    <cfRule type="expression" priority="1385">
      <formula>"If($P$10/$G$10&gt;1.1)"</formula>
    </cfRule>
  </conditionalFormatting>
  <conditionalFormatting sqref="AC23:AC27">
    <cfRule type="expression" priority="1384">
      <formula>"If($P$10/$G$10&gt;1.1)"</formula>
    </cfRule>
  </conditionalFormatting>
  <conditionalFormatting sqref="AC29:AC33 AA29:AA33">
    <cfRule type="cellIs" dxfId="1373" priority="1378" operator="lessThanOrEqual">
      <formula>-0.1</formula>
    </cfRule>
    <cfRule type="cellIs" dxfId="1372" priority="1379" operator="greaterThanOrEqual">
      <formula>0.1</formula>
    </cfRule>
  </conditionalFormatting>
  <conditionalFormatting sqref="AA29:AA33">
    <cfRule type="expression" priority="1381">
      <formula>"If($P$10/$G$10&gt;1.1)"</formula>
    </cfRule>
  </conditionalFormatting>
  <conditionalFormatting sqref="AC29:AC33">
    <cfRule type="expression" priority="1380">
      <formula>"If($P$10/$G$10&gt;1.1)"</formula>
    </cfRule>
  </conditionalFormatting>
  <conditionalFormatting sqref="AC35:AC39 AA35:AA39">
    <cfRule type="cellIs" dxfId="1371" priority="1374" operator="lessThanOrEqual">
      <formula>-0.1</formula>
    </cfRule>
    <cfRule type="cellIs" dxfId="1370" priority="1375" operator="greaterThanOrEqual">
      <formula>0.1</formula>
    </cfRule>
  </conditionalFormatting>
  <conditionalFormatting sqref="AA35:AA39">
    <cfRule type="expression" priority="1377">
      <formula>"If($P$10/$G$10&gt;1.1)"</formula>
    </cfRule>
  </conditionalFormatting>
  <conditionalFormatting sqref="AC35:AC39">
    <cfRule type="expression" priority="1376">
      <formula>"If($P$10/$G$10&gt;1.1)"</formula>
    </cfRule>
  </conditionalFormatting>
  <conditionalFormatting sqref="AC43:AC47 AA43:AA47 AA54 AC54 AC60 AA60 AA66 AC66">
    <cfRule type="cellIs" dxfId="1369" priority="1370" operator="lessThanOrEqual">
      <formula>-0.1</formula>
    </cfRule>
    <cfRule type="cellIs" dxfId="1368" priority="1371" operator="greaterThanOrEqual">
      <formula>0.1</formula>
    </cfRule>
  </conditionalFormatting>
  <conditionalFormatting sqref="AA43:AA47">
    <cfRule type="expression" priority="1373">
      <formula>"If($P$10/$G$10&gt;1.1)"</formula>
    </cfRule>
  </conditionalFormatting>
  <conditionalFormatting sqref="AC43:AC47">
    <cfRule type="expression" priority="1372">
      <formula>"If($P$10/$G$10&gt;1.1)"</formula>
    </cfRule>
  </conditionalFormatting>
  <conditionalFormatting sqref="AA48 AC48">
    <cfRule type="cellIs" dxfId="1367" priority="1368" operator="lessThanOrEqual">
      <formula>-0.1</formula>
    </cfRule>
    <cfRule type="cellIs" dxfId="1366" priority="1369" operator="greaterThanOrEqual">
      <formula>0.1</formula>
    </cfRule>
  </conditionalFormatting>
  <conditionalFormatting sqref="AC49:AC53 AA49:AA53">
    <cfRule type="cellIs" dxfId="1365" priority="1364" operator="lessThanOrEqual">
      <formula>-0.1</formula>
    </cfRule>
    <cfRule type="cellIs" dxfId="1364" priority="1365" operator="greaterThanOrEqual">
      <formula>0.1</formula>
    </cfRule>
  </conditionalFormatting>
  <conditionalFormatting sqref="AA49:AA53">
    <cfRule type="expression" priority="1367">
      <formula>"If($P$10/$G$10&gt;1.1)"</formula>
    </cfRule>
  </conditionalFormatting>
  <conditionalFormatting sqref="AC49:AC53">
    <cfRule type="expression" priority="1366">
      <formula>"If($P$10/$G$10&gt;1.1)"</formula>
    </cfRule>
  </conditionalFormatting>
  <conditionalFormatting sqref="AC55:AC59 AA55:AA59">
    <cfRule type="cellIs" dxfId="1363" priority="1360" operator="lessThanOrEqual">
      <formula>-0.1</formula>
    </cfRule>
    <cfRule type="cellIs" dxfId="1362" priority="1361" operator="greaterThanOrEqual">
      <formula>0.1</formula>
    </cfRule>
  </conditionalFormatting>
  <conditionalFormatting sqref="AA55:AA59">
    <cfRule type="expression" priority="1363">
      <formula>"If($P$10/$G$10&gt;1.1)"</formula>
    </cfRule>
  </conditionalFormatting>
  <conditionalFormatting sqref="AC55:AC59">
    <cfRule type="expression" priority="1362">
      <formula>"If($P$10/$G$10&gt;1.1)"</formula>
    </cfRule>
  </conditionalFormatting>
  <conditionalFormatting sqref="AA61:AA65">
    <cfRule type="expression" priority="1359">
      <formula>"If($P$10/$G$10&gt;1.1)"</formula>
    </cfRule>
  </conditionalFormatting>
  <conditionalFormatting sqref="AC61:AC65">
    <cfRule type="expression" priority="1358">
      <formula>"If($P$10/$G$10&gt;1.1)"</formula>
    </cfRule>
  </conditionalFormatting>
  <conditionalFormatting sqref="AA80 AC80">
    <cfRule type="cellIs" dxfId="1361" priority="1346" operator="lessThanOrEqual">
      <formula>-0.1</formula>
    </cfRule>
    <cfRule type="cellIs" dxfId="1360" priority="1347" operator="greaterThanOrEqual">
      <formula>0.1</formula>
    </cfRule>
  </conditionalFormatting>
  <conditionalFormatting sqref="AC81:AC85 AA81:AA85">
    <cfRule type="cellIs" dxfId="1359" priority="1342" operator="lessThanOrEqual">
      <formula>-0.1</formula>
    </cfRule>
    <cfRule type="cellIs" dxfId="1358" priority="1343" operator="greaterThanOrEqual">
      <formula>0.1</formula>
    </cfRule>
  </conditionalFormatting>
  <conditionalFormatting sqref="AA81:AA85">
    <cfRule type="expression" priority="1345">
      <formula>"If($P$10/$G$10&gt;1.1)"</formula>
    </cfRule>
  </conditionalFormatting>
  <conditionalFormatting sqref="AC81:AC85">
    <cfRule type="expression" priority="1344">
      <formula>"If($P$10/$G$10&gt;1.1)"</formula>
    </cfRule>
  </conditionalFormatting>
  <conditionalFormatting sqref="AC87:AC91 AA87:AA91">
    <cfRule type="cellIs" dxfId="1357" priority="1338" operator="lessThanOrEqual">
      <formula>-0.1</formula>
    </cfRule>
    <cfRule type="cellIs" dxfId="1356" priority="1339" operator="greaterThanOrEqual">
      <formula>0.1</formula>
    </cfRule>
  </conditionalFormatting>
  <conditionalFormatting sqref="AA87:AA91">
    <cfRule type="expression" priority="1341">
      <formula>"If($P$10/$G$10&gt;1.1)"</formula>
    </cfRule>
  </conditionalFormatting>
  <conditionalFormatting sqref="AC87:AC91">
    <cfRule type="expression" priority="1340">
      <formula>"If($P$10/$G$10&gt;1.1)"</formula>
    </cfRule>
  </conditionalFormatting>
  <conditionalFormatting sqref="AC93:AC97 AA93:AA97">
    <cfRule type="cellIs" dxfId="1355" priority="1334" operator="lessThanOrEqual">
      <formula>-0.1</formula>
    </cfRule>
    <cfRule type="cellIs" dxfId="1354" priority="1335" operator="greaterThanOrEqual">
      <formula>0.1</formula>
    </cfRule>
  </conditionalFormatting>
  <conditionalFormatting sqref="AA93:AA97">
    <cfRule type="expression" priority="1337">
      <formula>"If($P$10/$G$10&gt;1.1)"</formula>
    </cfRule>
  </conditionalFormatting>
  <conditionalFormatting sqref="AC93:AC97">
    <cfRule type="expression" priority="1336">
      <formula>"If($P$10/$G$10&gt;1.1)"</formula>
    </cfRule>
  </conditionalFormatting>
  <conditionalFormatting sqref="AC99:AC103 AA99:AA103">
    <cfRule type="cellIs" dxfId="1353" priority="1330" operator="lessThanOrEqual">
      <formula>-0.1</formula>
    </cfRule>
    <cfRule type="cellIs" dxfId="1352" priority="1331" operator="greaterThanOrEqual">
      <formula>0.1</formula>
    </cfRule>
  </conditionalFormatting>
  <conditionalFormatting sqref="AA99:AA103">
    <cfRule type="expression" priority="1333">
      <formula>"If($P$10/$G$10&gt;1.1)"</formula>
    </cfRule>
  </conditionalFormatting>
  <conditionalFormatting sqref="AC99:AC103">
    <cfRule type="expression" priority="1332">
      <formula>"If($P$10/$G$10&gt;1.1)"</formula>
    </cfRule>
  </conditionalFormatting>
  <conditionalFormatting sqref="AC107:AC111 AA107:AA111 AA118 AC118 AC124 AA124 AA130 AC130">
    <cfRule type="cellIs" dxfId="1351" priority="1326" operator="lessThanOrEqual">
      <formula>-0.1</formula>
    </cfRule>
    <cfRule type="cellIs" dxfId="1350" priority="1327" operator="greaterThanOrEqual">
      <formula>0.1</formula>
    </cfRule>
  </conditionalFormatting>
  <conditionalFormatting sqref="AA107:AA111">
    <cfRule type="expression" priority="1329">
      <formula>"If($P$10/$G$10&gt;1.1)"</formula>
    </cfRule>
  </conditionalFormatting>
  <conditionalFormatting sqref="AC107:AC111">
    <cfRule type="expression" priority="1328">
      <formula>"If($P$10/$G$10&gt;1.1)"</formula>
    </cfRule>
  </conditionalFormatting>
  <conditionalFormatting sqref="AA112 AC112">
    <cfRule type="cellIs" dxfId="1349" priority="1324" operator="lessThanOrEqual">
      <formula>-0.1</formula>
    </cfRule>
    <cfRule type="cellIs" dxfId="1348" priority="1325" operator="greaterThanOrEqual">
      <formula>0.1</formula>
    </cfRule>
  </conditionalFormatting>
  <conditionalFormatting sqref="AC113:AC117 AA113:AA117">
    <cfRule type="cellIs" dxfId="1347" priority="1320" operator="lessThanOrEqual">
      <formula>-0.1</formula>
    </cfRule>
    <cfRule type="cellIs" dxfId="1346" priority="1321" operator="greaterThanOrEqual">
      <formula>0.1</formula>
    </cfRule>
  </conditionalFormatting>
  <conditionalFormatting sqref="AA113:AA117">
    <cfRule type="expression" priority="1323">
      <formula>"If($P$10/$G$10&gt;1.1)"</formula>
    </cfRule>
  </conditionalFormatting>
  <conditionalFormatting sqref="AC113:AC117">
    <cfRule type="expression" priority="1322">
      <formula>"If($P$10/$G$10&gt;1.1)"</formula>
    </cfRule>
  </conditionalFormatting>
  <conditionalFormatting sqref="AC119:AC123 AA119:AA123">
    <cfRule type="cellIs" dxfId="1345" priority="1316" operator="lessThanOrEqual">
      <formula>-0.1</formula>
    </cfRule>
    <cfRule type="cellIs" dxfId="1344" priority="1317" operator="greaterThanOrEqual">
      <formula>0.1</formula>
    </cfRule>
  </conditionalFormatting>
  <conditionalFormatting sqref="AA119:AA123">
    <cfRule type="expression" priority="1319">
      <formula>"If($P$10/$G$10&gt;1.1)"</formula>
    </cfRule>
  </conditionalFormatting>
  <conditionalFormatting sqref="AC119:AC123">
    <cfRule type="expression" priority="1318">
      <formula>"If($P$10/$G$10&gt;1.1)"</formula>
    </cfRule>
  </conditionalFormatting>
  <conditionalFormatting sqref="AC125:AC129 AA125:AA129">
    <cfRule type="cellIs" dxfId="1343" priority="1312" operator="lessThanOrEqual">
      <formula>-0.1</formula>
    </cfRule>
    <cfRule type="cellIs" dxfId="1342" priority="1313" operator="greaterThanOrEqual">
      <formula>0.1</formula>
    </cfRule>
  </conditionalFormatting>
  <conditionalFormatting sqref="AA125:AA129">
    <cfRule type="expression" priority="1315">
      <formula>"If($P$10/$G$10&gt;1.1)"</formula>
    </cfRule>
  </conditionalFormatting>
  <conditionalFormatting sqref="AC125:AC129">
    <cfRule type="expression" priority="1314">
      <formula>"If($P$10/$G$10&gt;1.1)"</formula>
    </cfRule>
  </conditionalFormatting>
  <conditionalFormatting sqref="AC131:AC135 AA131:AA135">
    <cfRule type="cellIs" dxfId="1341" priority="1308" operator="lessThanOrEqual">
      <formula>-0.1</formula>
    </cfRule>
    <cfRule type="cellIs" dxfId="1340" priority="1309" operator="greaterThanOrEqual">
      <formula>0.1</formula>
    </cfRule>
  </conditionalFormatting>
  <conditionalFormatting sqref="AA131:AA135">
    <cfRule type="expression" priority="1311">
      <formula>"If($P$10/$G$10&gt;1.1)"</formula>
    </cfRule>
  </conditionalFormatting>
  <conditionalFormatting sqref="AC131:AC135">
    <cfRule type="expression" priority="1310">
      <formula>"If($P$10/$G$10&gt;1.1)"</formula>
    </cfRule>
  </conditionalFormatting>
  <conditionalFormatting sqref="CC234 CA234 BY234">
    <cfRule type="cellIs" dxfId="1339" priority="1188" operator="lessThanOrEqual">
      <formula>-0.1</formula>
    </cfRule>
    <cfRule type="cellIs" dxfId="1338" priority="1189" operator="greaterThanOrEqual">
      <formula>0.1</formula>
    </cfRule>
  </conditionalFormatting>
  <conditionalFormatting sqref="AC139:AC143 AA139:AA143 AA150 AC150 AC156 AA156 AA162 AC162">
    <cfRule type="cellIs" dxfId="1337" priority="1304" operator="lessThanOrEqual">
      <formula>-0.1</formula>
    </cfRule>
    <cfRule type="cellIs" dxfId="1336" priority="1305" operator="greaterThanOrEqual">
      <formula>0.1</formula>
    </cfRule>
  </conditionalFormatting>
  <conditionalFormatting sqref="AA139:AA143">
    <cfRule type="expression" priority="1307">
      <formula>"If($P$10/$G$10&gt;1.1)"</formula>
    </cfRule>
  </conditionalFormatting>
  <conditionalFormatting sqref="AC139:AC143">
    <cfRule type="expression" priority="1306">
      <formula>"If($P$10/$G$10&gt;1.1)"</formula>
    </cfRule>
  </conditionalFormatting>
  <conditionalFormatting sqref="AA144 AC144">
    <cfRule type="cellIs" dxfId="1335" priority="1302" operator="lessThanOrEqual">
      <formula>-0.1</formula>
    </cfRule>
    <cfRule type="cellIs" dxfId="1334" priority="1303" operator="greaterThanOrEqual">
      <formula>0.1</formula>
    </cfRule>
  </conditionalFormatting>
  <conditionalFormatting sqref="AC145:AC149 AA145:AA149">
    <cfRule type="cellIs" dxfId="1333" priority="1298" operator="lessThanOrEqual">
      <formula>-0.1</formula>
    </cfRule>
    <cfRule type="cellIs" dxfId="1332" priority="1299" operator="greaterThanOrEqual">
      <formula>0.1</formula>
    </cfRule>
  </conditionalFormatting>
  <conditionalFormatting sqref="AA145:AA149">
    <cfRule type="expression" priority="1301">
      <formula>"If($P$10/$G$10&gt;1.1)"</formula>
    </cfRule>
  </conditionalFormatting>
  <conditionalFormatting sqref="AC145:AC149">
    <cfRule type="expression" priority="1300">
      <formula>"If($P$10/$G$10&gt;1.1)"</formula>
    </cfRule>
  </conditionalFormatting>
  <conditionalFormatting sqref="AC151:AC155 AA151:AA155">
    <cfRule type="cellIs" dxfId="1331" priority="1294" operator="lessThanOrEqual">
      <formula>-0.1</formula>
    </cfRule>
    <cfRule type="cellIs" dxfId="1330" priority="1295" operator="greaterThanOrEqual">
      <formula>0.1</formula>
    </cfRule>
  </conditionalFormatting>
  <conditionalFormatting sqref="AA151:AA155">
    <cfRule type="expression" priority="1297">
      <formula>"If($P$10/$G$10&gt;1.1)"</formula>
    </cfRule>
  </conditionalFormatting>
  <conditionalFormatting sqref="AC151:AC155">
    <cfRule type="expression" priority="1296">
      <formula>"If($P$10/$G$10&gt;1.1)"</formula>
    </cfRule>
  </conditionalFormatting>
  <conditionalFormatting sqref="AC157:AC161 AA157:AA161">
    <cfRule type="cellIs" dxfId="1329" priority="1290" operator="lessThanOrEqual">
      <formula>-0.1</formula>
    </cfRule>
    <cfRule type="cellIs" dxfId="1328" priority="1291" operator="greaterThanOrEqual">
      <formula>0.1</formula>
    </cfRule>
  </conditionalFormatting>
  <conditionalFormatting sqref="AA157:AA161">
    <cfRule type="expression" priority="1293">
      <formula>"If($P$10/$G$10&gt;1.1)"</formula>
    </cfRule>
  </conditionalFormatting>
  <conditionalFormatting sqref="AC157:AC161">
    <cfRule type="expression" priority="1292">
      <formula>"If($P$10/$G$10&gt;1.1)"</formula>
    </cfRule>
  </conditionalFormatting>
  <conditionalFormatting sqref="AC163:AC167 AA163:AA167">
    <cfRule type="cellIs" dxfId="1327" priority="1286" operator="lessThanOrEqual">
      <formula>-0.1</formula>
    </cfRule>
    <cfRule type="cellIs" dxfId="1326" priority="1287" operator="greaterThanOrEqual">
      <formula>0.1</formula>
    </cfRule>
  </conditionalFormatting>
  <conditionalFormatting sqref="AA163:AA167">
    <cfRule type="expression" priority="1289">
      <formula>"If($P$10/$G$10&gt;1.1)"</formula>
    </cfRule>
  </conditionalFormatting>
  <conditionalFormatting sqref="AC163:AC167">
    <cfRule type="expression" priority="1288">
      <formula>"If($P$10/$G$10&gt;1.1)"</formula>
    </cfRule>
  </conditionalFormatting>
  <conditionalFormatting sqref="AC171:AC175 AA171:AA175 AA182 AC182 AC188 AA188 AA194 AC194">
    <cfRule type="cellIs" dxfId="1325" priority="1282" operator="lessThanOrEqual">
      <formula>-0.1</formula>
    </cfRule>
    <cfRule type="cellIs" dxfId="1324" priority="1283" operator="greaterThanOrEqual">
      <formula>0.1</formula>
    </cfRule>
  </conditionalFormatting>
  <conditionalFormatting sqref="AA171:AA175">
    <cfRule type="expression" priority="1285">
      <formula>"If($P$10/$G$10&gt;1.1)"</formula>
    </cfRule>
  </conditionalFormatting>
  <conditionalFormatting sqref="AC171:AC175">
    <cfRule type="expression" priority="1284">
      <formula>"If($P$10/$G$10&gt;1.1)"</formula>
    </cfRule>
  </conditionalFormatting>
  <conditionalFormatting sqref="AA176 AC176">
    <cfRule type="cellIs" dxfId="1323" priority="1280" operator="lessThanOrEqual">
      <formula>-0.1</formula>
    </cfRule>
    <cfRule type="cellIs" dxfId="1322" priority="1281" operator="greaterThanOrEqual">
      <formula>0.1</formula>
    </cfRule>
  </conditionalFormatting>
  <conditionalFormatting sqref="AC177:AC181 AA177:AA181">
    <cfRule type="cellIs" dxfId="1321" priority="1276" operator="lessThanOrEqual">
      <formula>-0.1</formula>
    </cfRule>
    <cfRule type="cellIs" dxfId="1320" priority="1277" operator="greaterThanOrEqual">
      <formula>0.1</formula>
    </cfRule>
  </conditionalFormatting>
  <conditionalFormatting sqref="AA177:AA181">
    <cfRule type="expression" priority="1279">
      <formula>"If($P$10/$G$10&gt;1.1)"</formula>
    </cfRule>
  </conditionalFormatting>
  <conditionalFormatting sqref="AC177:AC181">
    <cfRule type="expression" priority="1278">
      <formula>"If($P$10/$G$10&gt;1.1)"</formula>
    </cfRule>
  </conditionalFormatting>
  <conditionalFormatting sqref="AC183:AC187 AA183:AA187">
    <cfRule type="cellIs" dxfId="1319" priority="1272" operator="lessThanOrEqual">
      <formula>-0.1</formula>
    </cfRule>
    <cfRule type="cellIs" dxfId="1318" priority="1273" operator="greaterThanOrEqual">
      <formula>0.1</formula>
    </cfRule>
  </conditionalFormatting>
  <conditionalFormatting sqref="AA183:AA187">
    <cfRule type="expression" priority="1275">
      <formula>"If($P$10/$G$10&gt;1.1)"</formula>
    </cfRule>
  </conditionalFormatting>
  <conditionalFormatting sqref="AC183:AC187">
    <cfRule type="expression" priority="1274">
      <formula>"If($P$10/$G$10&gt;1.1)"</formula>
    </cfRule>
  </conditionalFormatting>
  <conditionalFormatting sqref="AC189:AC193 AA189:AA193">
    <cfRule type="cellIs" dxfId="1317" priority="1268" operator="lessThanOrEqual">
      <formula>-0.1</formula>
    </cfRule>
    <cfRule type="cellIs" dxfId="1316" priority="1269" operator="greaterThanOrEqual">
      <formula>0.1</formula>
    </cfRule>
  </conditionalFormatting>
  <conditionalFormatting sqref="AA189:AA193">
    <cfRule type="expression" priority="1271">
      <formula>"If($P$10/$G$10&gt;1.1)"</formula>
    </cfRule>
  </conditionalFormatting>
  <conditionalFormatting sqref="AC189:AC193">
    <cfRule type="expression" priority="1270">
      <formula>"If($P$10/$G$10&gt;1.1)"</formula>
    </cfRule>
  </conditionalFormatting>
  <conditionalFormatting sqref="AC195:AC199 AA195:AA199">
    <cfRule type="cellIs" dxfId="1315" priority="1264" operator="lessThanOrEqual">
      <formula>-0.1</formula>
    </cfRule>
    <cfRule type="cellIs" dxfId="1314" priority="1265" operator="greaterThanOrEqual">
      <formula>0.1</formula>
    </cfRule>
  </conditionalFormatting>
  <conditionalFormatting sqref="AA195:AA199">
    <cfRule type="expression" priority="1267">
      <formula>"If($P$10/$G$10&gt;1.1)"</formula>
    </cfRule>
  </conditionalFormatting>
  <conditionalFormatting sqref="AC195:AC199">
    <cfRule type="expression" priority="1266">
      <formula>"If($P$10/$G$10&gt;1.1)"</formula>
    </cfRule>
  </conditionalFormatting>
  <conditionalFormatting sqref="AC203:AC207 AA203:AA207 AA214 AC214 AC220 AA220 AA226 AC226">
    <cfRule type="cellIs" dxfId="1313" priority="1260" operator="lessThanOrEqual">
      <formula>-0.1</formula>
    </cfRule>
    <cfRule type="cellIs" dxfId="1312" priority="1261" operator="greaterThanOrEqual">
      <formula>0.1</formula>
    </cfRule>
  </conditionalFormatting>
  <conditionalFormatting sqref="AA203:AA207">
    <cfRule type="expression" priority="1263">
      <formula>"If($P$10/$G$10&gt;1.1)"</formula>
    </cfRule>
  </conditionalFormatting>
  <conditionalFormatting sqref="AC203:AC207">
    <cfRule type="expression" priority="1262">
      <formula>"If($P$10/$G$10&gt;1.1)"</formula>
    </cfRule>
  </conditionalFormatting>
  <conditionalFormatting sqref="AA208 AC208">
    <cfRule type="cellIs" dxfId="1311" priority="1258" operator="lessThanOrEqual">
      <formula>-0.1</formula>
    </cfRule>
    <cfRule type="cellIs" dxfId="1310" priority="1259" operator="greaterThanOrEqual">
      <formula>0.1</formula>
    </cfRule>
  </conditionalFormatting>
  <conditionalFormatting sqref="AC209:AC213 AA209:AA213">
    <cfRule type="cellIs" dxfId="1309" priority="1254" operator="lessThanOrEqual">
      <formula>-0.1</formula>
    </cfRule>
    <cfRule type="cellIs" dxfId="1308" priority="1255" operator="greaterThanOrEqual">
      <formula>0.1</formula>
    </cfRule>
  </conditionalFormatting>
  <conditionalFormatting sqref="AA209:AA213">
    <cfRule type="expression" priority="1257">
      <formula>"If($P$10/$G$10&gt;1.1)"</formula>
    </cfRule>
  </conditionalFormatting>
  <conditionalFormatting sqref="AC209:AC213">
    <cfRule type="expression" priority="1256">
      <formula>"If($P$10/$G$10&gt;1.1)"</formula>
    </cfRule>
  </conditionalFormatting>
  <conditionalFormatting sqref="AC215:AC219 AA215:AA219">
    <cfRule type="cellIs" dxfId="1307" priority="1250" operator="lessThanOrEqual">
      <formula>-0.1</formula>
    </cfRule>
    <cfRule type="cellIs" dxfId="1306" priority="1251" operator="greaterThanOrEqual">
      <formula>0.1</formula>
    </cfRule>
  </conditionalFormatting>
  <conditionalFormatting sqref="AA215:AA219">
    <cfRule type="expression" priority="1253">
      <formula>"If($P$10/$G$10&gt;1.1)"</formula>
    </cfRule>
  </conditionalFormatting>
  <conditionalFormatting sqref="AC215:AC219">
    <cfRule type="expression" priority="1252">
      <formula>"If($P$10/$G$10&gt;1.1)"</formula>
    </cfRule>
  </conditionalFormatting>
  <conditionalFormatting sqref="AC221:AC225 AA221:AA225">
    <cfRule type="cellIs" dxfId="1305" priority="1246" operator="lessThanOrEqual">
      <formula>-0.1</formula>
    </cfRule>
    <cfRule type="cellIs" dxfId="1304" priority="1247" operator="greaterThanOrEqual">
      <formula>0.1</formula>
    </cfRule>
  </conditionalFormatting>
  <conditionalFormatting sqref="AA221:AA225">
    <cfRule type="expression" priority="1249">
      <formula>"If($P$10/$G$10&gt;1.1)"</formula>
    </cfRule>
  </conditionalFormatting>
  <conditionalFormatting sqref="AC221:AC225">
    <cfRule type="expression" priority="1248">
      <formula>"If($P$10/$G$10&gt;1.1)"</formula>
    </cfRule>
  </conditionalFormatting>
  <conditionalFormatting sqref="AC227:AC231 AA227:AA231">
    <cfRule type="cellIs" dxfId="1303" priority="1242" operator="lessThanOrEqual">
      <formula>-0.1</formula>
    </cfRule>
    <cfRule type="cellIs" dxfId="1302" priority="1243" operator="greaterThanOrEqual">
      <formula>0.1</formula>
    </cfRule>
  </conditionalFormatting>
  <conditionalFormatting sqref="AA227:AA231">
    <cfRule type="expression" priority="1245">
      <formula>"If($P$10/$G$10&gt;1.1)"</formula>
    </cfRule>
  </conditionalFormatting>
  <conditionalFormatting sqref="AC227:AC231">
    <cfRule type="expression" priority="1244">
      <formula>"If($P$10/$G$10&gt;1.1)"</formula>
    </cfRule>
  </conditionalFormatting>
  <conditionalFormatting sqref="AC235:AC239 AA235:AA239 AA246 AC246 AC252 AA252 AA258 AC258">
    <cfRule type="cellIs" dxfId="1301" priority="1238" operator="lessThanOrEqual">
      <formula>-0.1</formula>
    </cfRule>
    <cfRule type="cellIs" dxfId="1300" priority="1239" operator="greaterThanOrEqual">
      <formula>0.1</formula>
    </cfRule>
  </conditionalFormatting>
  <conditionalFormatting sqref="AA235:AA239">
    <cfRule type="expression" priority="1241">
      <formula>"If($P$10/$G$10&gt;1.1)"</formula>
    </cfRule>
  </conditionalFormatting>
  <conditionalFormatting sqref="AC235:AC239">
    <cfRule type="expression" priority="1240">
      <formula>"If($P$10/$G$10&gt;1.1)"</formula>
    </cfRule>
  </conditionalFormatting>
  <conditionalFormatting sqref="AA240 AC240">
    <cfRule type="cellIs" dxfId="1299" priority="1236" operator="lessThanOrEqual">
      <formula>-0.1</formula>
    </cfRule>
    <cfRule type="cellIs" dxfId="1298" priority="1237" operator="greaterThanOrEqual">
      <formula>0.1</formula>
    </cfRule>
  </conditionalFormatting>
  <conditionalFormatting sqref="AC241:AC245 AA241:AA245">
    <cfRule type="cellIs" dxfId="1297" priority="1232" operator="lessThanOrEqual">
      <formula>-0.1</formula>
    </cfRule>
    <cfRule type="cellIs" dxfId="1296" priority="1233" operator="greaterThanOrEqual">
      <formula>0.1</formula>
    </cfRule>
  </conditionalFormatting>
  <conditionalFormatting sqref="AA241:AA245">
    <cfRule type="expression" priority="1235">
      <formula>"If($P$10/$G$10&gt;1.1)"</formula>
    </cfRule>
  </conditionalFormatting>
  <conditionalFormatting sqref="AC241:AC245">
    <cfRule type="expression" priority="1234">
      <formula>"If($P$10/$G$10&gt;1.1)"</formula>
    </cfRule>
  </conditionalFormatting>
  <conditionalFormatting sqref="AC247:AC251 AA247:AA251">
    <cfRule type="cellIs" dxfId="1295" priority="1228" operator="lessThanOrEqual">
      <formula>-0.1</formula>
    </cfRule>
    <cfRule type="cellIs" dxfId="1294" priority="1229" operator="greaterThanOrEqual">
      <formula>0.1</formula>
    </cfRule>
  </conditionalFormatting>
  <conditionalFormatting sqref="AA247:AA251">
    <cfRule type="expression" priority="1231">
      <formula>"If($P$10/$G$10&gt;1.1)"</formula>
    </cfRule>
  </conditionalFormatting>
  <conditionalFormatting sqref="AC247:AC251">
    <cfRule type="expression" priority="1230">
      <formula>"If($P$10/$G$10&gt;1.1)"</formula>
    </cfRule>
  </conditionalFormatting>
  <conditionalFormatting sqref="AC253:AC257 AA253:AA257">
    <cfRule type="cellIs" dxfId="1293" priority="1224" operator="lessThanOrEqual">
      <formula>-0.1</formula>
    </cfRule>
    <cfRule type="cellIs" dxfId="1292" priority="1225" operator="greaterThanOrEqual">
      <formula>0.1</formula>
    </cfRule>
  </conditionalFormatting>
  <conditionalFormatting sqref="AA253:AA257">
    <cfRule type="expression" priority="1227">
      <formula>"If($P$10/$G$10&gt;1.1)"</formula>
    </cfRule>
  </conditionalFormatting>
  <conditionalFormatting sqref="AC253:AC257">
    <cfRule type="expression" priority="1226">
      <formula>"If($P$10/$G$10&gt;1.1)"</formula>
    </cfRule>
  </conditionalFormatting>
  <conditionalFormatting sqref="AC259:AC263 AA259:AA263">
    <cfRule type="cellIs" dxfId="1291" priority="1220" operator="lessThanOrEqual">
      <formula>-0.1</formula>
    </cfRule>
    <cfRule type="cellIs" dxfId="1290" priority="1221" operator="greaterThanOrEqual">
      <formula>0.1</formula>
    </cfRule>
  </conditionalFormatting>
  <conditionalFormatting sqref="AA259:AA263">
    <cfRule type="expression" priority="1223">
      <formula>"If($P$10/$G$10&gt;1.1)"</formula>
    </cfRule>
  </conditionalFormatting>
  <conditionalFormatting sqref="AC259:AC263">
    <cfRule type="expression" priority="1222">
      <formula>"If($P$10/$G$10&gt;1.1)"</formula>
    </cfRule>
  </conditionalFormatting>
  <conditionalFormatting sqref="AC266:AC268 AA266:AA268">
    <cfRule type="cellIs" dxfId="1289" priority="1216" operator="lessThanOrEqual">
      <formula>-0.1</formula>
    </cfRule>
    <cfRule type="cellIs" dxfId="1288" priority="1217" operator="greaterThanOrEqual">
      <formula>0.1</formula>
    </cfRule>
  </conditionalFormatting>
  <conditionalFormatting sqref="AA266:AA268">
    <cfRule type="expression" priority="1219">
      <formula>"If($P$10/$G$10&gt;1.1)"</formula>
    </cfRule>
  </conditionalFormatting>
  <conditionalFormatting sqref="AC266:AC268">
    <cfRule type="expression" priority="1218">
      <formula>"If($P$10/$G$10&gt;1.1)"</formula>
    </cfRule>
  </conditionalFormatting>
  <conditionalFormatting sqref="AE42 AC42 AA42">
    <cfRule type="cellIs" dxfId="1287" priority="1214" operator="lessThanOrEqual">
      <formula>-0.1</formula>
    </cfRule>
    <cfRule type="cellIs" dxfId="1286" priority="1215" operator="greaterThanOrEqual">
      <formula>0.1</formula>
    </cfRule>
  </conditionalFormatting>
  <conditionalFormatting sqref="CC42 CA42 BY42">
    <cfRule type="cellIs" dxfId="1285" priority="1212" operator="lessThanOrEqual">
      <formula>-0.1</formula>
    </cfRule>
    <cfRule type="cellIs" dxfId="1284" priority="1213" operator="greaterThanOrEqual">
      <formula>0.1</formula>
    </cfRule>
  </conditionalFormatting>
  <conditionalFormatting sqref="AE74 AC74 AA74">
    <cfRule type="cellIs" dxfId="1283" priority="1210" operator="lessThanOrEqual">
      <formula>-0.1</formula>
    </cfRule>
    <cfRule type="cellIs" dxfId="1282" priority="1211" operator="greaterThanOrEqual">
      <formula>0.1</formula>
    </cfRule>
  </conditionalFormatting>
  <conditionalFormatting sqref="CC74 CA74 BY74">
    <cfRule type="cellIs" dxfId="1281" priority="1208" operator="lessThanOrEqual">
      <formula>-0.1</formula>
    </cfRule>
    <cfRule type="cellIs" dxfId="1280" priority="1209" operator="greaterThanOrEqual">
      <formula>0.1</formula>
    </cfRule>
  </conditionalFormatting>
  <conditionalFormatting sqref="AE106 AC106 AA106">
    <cfRule type="cellIs" dxfId="1279" priority="1206" operator="lessThanOrEqual">
      <formula>-0.1</formula>
    </cfRule>
    <cfRule type="cellIs" dxfId="1278" priority="1207" operator="greaterThanOrEqual">
      <formula>0.1</formula>
    </cfRule>
  </conditionalFormatting>
  <conditionalFormatting sqref="CC106 CA106 BY106">
    <cfRule type="cellIs" dxfId="1277" priority="1204" operator="lessThanOrEqual">
      <formula>-0.1</formula>
    </cfRule>
    <cfRule type="cellIs" dxfId="1276" priority="1205" operator="greaterThanOrEqual">
      <formula>0.1</formula>
    </cfRule>
  </conditionalFormatting>
  <conditionalFormatting sqref="AE138 AC138 AA138">
    <cfRule type="cellIs" dxfId="1275" priority="1202" operator="lessThanOrEqual">
      <formula>-0.1</formula>
    </cfRule>
    <cfRule type="cellIs" dxfId="1274" priority="1203" operator="greaterThanOrEqual">
      <formula>0.1</formula>
    </cfRule>
  </conditionalFormatting>
  <conditionalFormatting sqref="CC138 CA138 BY138">
    <cfRule type="cellIs" dxfId="1273" priority="1200" operator="lessThanOrEqual">
      <formula>-0.1</formula>
    </cfRule>
    <cfRule type="cellIs" dxfId="1272" priority="1201" operator="greaterThanOrEqual">
      <formula>0.1</formula>
    </cfRule>
  </conditionalFormatting>
  <conditionalFormatting sqref="AE170 AC170 AA170">
    <cfRule type="cellIs" dxfId="1271" priority="1198" operator="lessThanOrEqual">
      <formula>-0.1</formula>
    </cfRule>
    <cfRule type="cellIs" dxfId="1270" priority="1199" operator="greaterThanOrEqual">
      <formula>0.1</formula>
    </cfRule>
  </conditionalFormatting>
  <conditionalFormatting sqref="CC170 CA170 BY170">
    <cfRule type="cellIs" dxfId="1269" priority="1196" operator="lessThanOrEqual">
      <formula>-0.1</formula>
    </cfRule>
    <cfRule type="cellIs" dxfId="1268" priority="1197" operator="greaterThanOrEqual">
      <formula>0.1</formula>
    </cfRule>
  </conditionalFormatting>
  <conditionalFormatting sqref="AE202 AC202 AA202">
    <cfRule type="cellIs" dxfId="1267" priority="1194" operator="lessThanOrEqual">
      <formula>-0.1</formula>
    </cfRule>
    <cfRule type="cellIs" dxfId="1266" priority="1195" operator="greaterThanOrEqual">
      <formula>0.1</formula>
    </cfRule>
  </conditionalFormatting>
  <conditionalFormatting sqref="CC202 CA202 BY202">
    <cfRule type="cellIs" dxfId="1265" priority="1192" operator="lessThanOrEqual">
      <formula>-0.1</formula>
    </cfRule>
    <cfRule type="cellIs" dxfId="1264" priority="1193" operator="greaterThanOrEqual">
      <formula>0.1</formula>
    </cfRule>
  </conditionalFormatting>
  <conditionalFormatting sqref="AE234 AC234 AA234">
    <cfRule type="cellIs" dxfId="1263" priority="1190" operator="lessThanOrEqual">
      <formula>-0.1</formula>
    </cfRule>
    <cfRule type="cellIs" dxfId="1262" priority="1191" operator="greaterThanOrEqual">
      <formula>0.1</formula>
    </cfRule>
  </conditionalFormatting>
  <conditionalFormatting sqref="BV265">
    <cfRule type="containsText" dxfId="1261" priority="1187" operator="containsText" text="&gt;10%">
      <formula>NOT(ISERROR(SEARCH("&gt;10%",BV265)))</formula>
    </cfRule>
  </conditionalFormatting>
  <conditionalFormatting sqref="BE265">
    <cfRule type="containsText" dxfId="1260" priority="1186" operator="containsText" text="&gt;10%">
      <formula>NOT(ISERROR(SEARCH("&gt;10%",BE265)))</formula>
    </cfRule>
  </conditionalFormatting>
  <conditionalFormatting sqref="BF265">
    <cfRule type="containsText" dxfId="1259" priority="1185" operator="containsText" text="&gt;10%">
      <formula>NOT(ISERROR(SEARCH("&gt;10%",BF265)))</formula>
    </cfRule>
  </conditionalFormatting>
  <conditionalFormatting sqref="AG200">
    <cfRule type="cellIs" dxfId="1258" priority="998" operator="lessThanOrEqual">
      <formula>-0.1</formula>
    </cfRule>
    <cfRule type="cellIs" dxfId="1257" priority="999" operator="greaterThanOrEqual">
      <formula>0.1</formula>
    </cfRule>
  </conditionalFormatting>
  <conditionalFormatting sqref="AG17:AG21">
    <cfRule type="cellIs" dxfId="1256" priority="993" operator="lessThanOrEqual">
      <formula>-0.1</formula>
    </cfRule>
    <cfRule type="cellIs" dxfId="1255" priority="994" operator="greaterThanOrEqual">
      <formula>0.1</formula>
    </cfRule>
  </conditionalFormatting>
  <conditionalFormatting sqref="AG241:AG245">
    <cfRule type="expression" priority="876">
      <formula>"If($P$10/$G$10&gt;1.1)"</formula>
    </cfRule>
  </conditionalFormatting>
  <conditionalFormatting sqref="AG253:AG257">
    <cfRule type="expression" priority="870">
      <formula>"If($P$10/$G$10&gt;1.1)"</formula>
    </cfRule>
  </conditionalFormatting>
  <conditionalFormatting sqref="AG17:AG21">
    <cfRule type="expression" priority="995">
      <formula>"If($P$10/$G$10&gt;1.1)"</formula>
    </cfRule>
  </conditionalFormatting>
  <conditionalFormatting sqref="AG23:AG27">
    <cfRule type="expression" priority="992">
      <formula>"If($P$10/$G$10&gt;1.1)"</formula>
    </cfRule>
  </conditionalFormatting>
  <conditionalFormatting sqref="AG113:AG117">
    <cfRule type="expression" priority="944">
      <formula>"If($P$10/$G$10&gt;1.1)"</formula>
    </cfRule>
  </conditionalFormatting>
  <conditionalFormatting sqref="AG125:AG129">
    <cfRule type="expression" priority="938">
      <formula>"If($P$10/$G$10&gt;1.1)"</formula>
    </cfRule>
  </conditionalFormatting>
  <conditionalFormatting sqref="AG139:AG143">
    <cfRule type="expression" priority="932">
      <formula>"If($P$10/$G$10&gt;1.1)"</formula>
    </cfRule>
  </conditionalFormatting>
  <conditionalFormatting sqref="AG139:AG143 AG150 AG156 AG162">
    <cfRule type="cellIs" dxfId="1254" priority="930" operator="lessThanOrEqual">
      <formula>-0.1</formula>
    </cfRule>
    <cfRule type="cellIs" dxfId="1253" priority="931" operator="greaterThanOrEqual">
      <formula>0.1</formula>
    </cfRule>
  </conditionalFormatting>
  <conditionalFormatting sqref="AG145:AG149">
    <cfRule type="expression" priority="927">
      <formula>"If($P$10/$G$10&gt;1.1)"</formula>
    </cfRule>
  </conditionalFormatting>
  <conditionalFormatting sqref="AG145:AG149">
    <cfRule type="cellIs" dxfId="1252" priority="925" operator="lessThanOrEqual">
      <formula>-0.1</formula>
    </cfRule>
    <cfRule type="cellIs" dxfId="1251" priority="926" operator="greaterThanOrEqual">
      <formula>0.1</formula>
    </cfRule>
  </conditionalFormatting>
  <conditionalFormatting sqref="AG151:AG155">
    <cfRule type="expression" priority="924">
      <formula>"If($P$10/$G$10&gt;1.1)"</formula>
    </cfRule>
  </conditionalFormatting>
  <conditionalFormatting sqref="AG157:AG161">
    <cfRule type="expression" priority="921">
      <formula>"If($P$10/$G$10&gt;1.1)"</formula>
    </cfRule>
  </conditionalFormatting>
  <conditionalFormatting sqref="AG235:AG239">
    <cfRule type="expression" priority="881">
      <formula>"If($P$10/$G$10&gt;1.1)"</formula>
    </cfRule>
  </conditionalFormatting>
  <conditionalFormatting sqref="AG240">
    <cfRule type="cellIs" dxfId="1250" priority="877" operator="lessThanOrEqual">
      <formula>-0.1</formula>
    </cfRule>
    <cfRule type="cellIs" dxfId="1249" priority="878" operator="greaterThanOrEqual">
      <formula>0.1</formula>
    </cfRule>
  </conditionalFormatting>
  <conditionalFormatting sqref="AG74">
    <cfRule type="cellIs" dxfId="1248" priority="861" operator="lessThanOrEqual">
      <formula>-0.1</formula>
    </cfRule>
    <cfRule type="cellIs" dxfId="1247" priority="862" operator="greaterThanOrEqual">
      <formula>0.1</formula>
    </cfRule>
  </conditionalFormatting>
  <conditionalFormatting sqref="AG234">
    <cfRule type="cellIs" dxfId="1246" priority="851" operator="lessThanOrEqual">
      <formula>-0.1</formula>
    </cfRule>
    <cfRule type="cellIs" dxfId="1245" priority="852" operator="greaterThanOrEqual">
      <formula>0.1</formula>
    </cfRule>
  </conditionalFormatting>
  <conditionalFormatting sqref="AG221:AG225">
    <cfRule type="cellIs" dxfId="1244" priority="885" operator="lessThanOrEqual">
      <formula>-0.1</formula>
    </cfRule>
    <cfRule type="cellIs" dxfId="1243" priority="886" operator="greaterThanOrEqual">
      <formula>0.1</formula>
    </cfRule>
  </conditionalFormatting>
  <conditionalFormatting sqref="AG163:AG167">
    <cfRule type="cellIs" dxfId="1242" priority="916" operator="lessThanOrEqual">
      <formula>-0.1</formula>
    </cfRule>
    <cfRule type="cellIs" dxfId="1241" priority="917" operator="greaterThanOrEqual">
      <formula>0.1</formula>
    </cfRule>
  </conditionalFormatting>
  <conditionalFormatting sqref="AG189:AG193">
    <cfRule type="cellIs" dxfId="1240" priority="902" operator="lessThanOrEqual">
      <formula>-0.1</formula>
    </cfRule>
    <cfRule type="cellIs" dxfId="1239" priority="903" operator="greaterThanOrEqual">
      <formula>0.1</formula>
    </cfRule>
  </conditionalFormatting>
  <conditionalFormatting sqref="AG203:AG207">
    <cfRule type="expression" priority="898">
      <formula>"If($P$10/$G$10&gt;1.1)"</formula>
    </cfRule>
  </conditionalFormatting>
  <conditionalFormatting sqref="AG177:AG181">
    <cfRule type="cellIs" dxfId="1238" priority="908" operator="lessThanOrEqual">
      <formula>-0.1</formula>
    </cfRule>
    <cfRule type="cellIs" dxfId="1237" priority="909" operator="greaterThanOrEqual">
      <formula>0.1</formula>
    </cfRule>
  </conditionalFormatting>
  <conditionalFormatting sqref="AG163:AG167">
    <cfRule type="expression" priority="918">
      <formula>"If($P$10/$G$10&gt;1.1)"</formula>
    </cfRule>
  </conditionalFormatting>
  <conditionalFormatting sqref="AG259:AG263">
    <cfRule type="expression" priority="867">
      <formula>"If($P$10/$G$10&gt;1.1)"</formula>
    </cfRule>
  </conditionalFormatting>
  <conditionalFormatting sqref="AG227:AG231">
    <cfRule type="expression" priority="884">
      <formula>"If($P$10/$G$10&gt;1.1)"</formula>
    </cfRule>
  </conditionalFormatting>
  <conditionalFormatting sqref="AG209:AG213">
    <cfRule type="expression" priority="893">
      <formula>"If($P$10/$G$10&gt;1.1)"</formula>
    </cfRule>
  </conditionalFormatting>
  <conditionalFormatting sqref="AG221:AG225">
    <cfRule type="expression" priority="887">
      <formula>"If($P$10/$G$10&gt;1.1)"</formula>
    </cfRule>
  </conditionalFormatting>
  <conditionalFormatting sqref="AG253:AG257">
    <cfRule type="cellIs" dxfId="1236" priority="868" operator="lessThanOrEqual">
      <formula>-0.1</formula>
    </cfRule>
    <cfRule type="cellIs" dxfId="1235" priority="869" operator="greaterThanOrEqual">
      <formula>0.1</formula>
    </cfRule>
  </conditionalFormatting>
  <conditionalFormatting sqref="AG42">
    <cfRule type="cellIs" dxfId="1234" priority="863" operator="lessThanOrEqual">
      <formula>-0.1</formula>
    </cfRule>
    <cfRule type="cellIs" dxfId="1233" priority="864" operator="greaterThanOrEqual">
      <formula>0.1</formula>
    </cfRule>
  </conditionalFormatting>
  <conditionalFormatting sqref="AG106">
    <cfRule type="cellIs" dxfId="1232" priority="859" operator="lessThanOrEqual">
      <formula>-0.1</formula>
    </cfRule>
    <cfRule type="cellIs" dxfId="1231" priority="860" operator="greaterThanOrEqual">
      <formula>0.1</formula>
    </cfRule>
  </conditionalFormatting>
  <conditionalFormatting sqref="AG138">
    <cfRule type="cellIs" dxfId="1230" priority="857" operator="lessThanOrEqual">
      <formula>-0.1</formula>
    </cfRule>
    <cfRule type="cellIs" dxfId="1229" priority="858" operator="greaterThanOrEqual">
      <formula>0.1</formula>
    </cfRule>
  </conditionalFormatting>
  <conditionalFormatting sqref="AG170">
    <cfRule type="cellIs" dxfId="1228" priority="855" operator="lessThanOrEqual">
      <formula>-0.1</formula>
    </cfRule>
    <cfRule type="cellIs" dxfId="1227" priority="856" operator="greaterThanOrEqual">
      <formula>0.1</formula>
    </cfRule>
  </conditionalFormatting>
  <conditionalFormatting sqref="AG202">
    <cfRule type="cellIs" dxfId="1226" priority="853" operator="lessThanOrEqual">
      <formula>-0.1</formula>
    </cfRule>
    <cfRule type="cellIs" dxfId="1225" priority="854" operator="greaterThanOrEqual">
      <formula>0.1</formula>
    </cfRule>
  </conditionalFormatting>
  <conditionalFormatting sqref="AG264 AG266:AG268">
    <cfRule type="cellIs" dxfId="1224" priority="1015" operator="lessThanOrEqual">
      <formula>-0.1</formula>
    </cfRule>
    <cfRule type="cellIs" dxfId="1223" priority="1016" operator="greaterThanOrEqual">
      <formula>0.1</formula>
    </cfRule>
  </conditionalFormatting>
  <conditionalFormatting sqref="AG11:AG15 AG1 AG22 AG28 AG34 AG40 AG5 AG8 AG272:AG1048576">
    <cfRule type="cellIs" dxfId="1222" priority="1012" operator="lessThanOrEqual">
      <formula>-0.1</formula>
    </cfRule>
    <cfRule type="cellIs" dxfId="1221" priority="1013" operator="greaterThanOrEqual">
      <formula>0.1</formula>
    </cfRule>
  </conditionalFormatting>
  <conditionalFormatting sqref="AG16">
    <cfRule type="cellIs" dxfId="1220" priority="1008" operator="lessThanOrEqual">
      <formula>-0.1</formula>
    </cfRule>
    <cfRule type="cellIs" dxfId="1219" priority="1009" operator="greaterThanOrEqual">
      <formula>0.1</formula>
    </cfRule>
  </conditionalFormatting>
  <conditionalFormatting sqref="AG49:AG53">
    <cfRule type="expression" priority="978">
      <formula>"If($P$10/$G$10&gt;1.1)"</formula>
    </cfRule>
  </conditionalFormatting>
  <conditionalFormatting sqref="AG55:AG59">
    <cfRule type="expression" priority="975">
      <formula>"If($P$10/$G$10&gt;1.1)"</formula>
    </cfRule>
  </conditionalFormatting>
  <conditionalFormatting sqref="AG61:AG65">
    <cfRule type="expression" priority="972">
      <formula>"If($P$10/$G$10&gt;1.1)"</formula>
    </cfRule>
  </conditionalFormatting>
  <conditionalFormatting sqref="AG67:AG71">
    <cfRule type="expression" priority="969">
      <formula>"If($P$10/$G$10&gt;1.1)"</formula>
    </cfRule>
  </conditionalFormatting>
  <conditionalFormatting sqref="AG10">
    <cfRule type="cellIs" dxfId="1218" priority="1010" operator="lessThanOrEqual">
      <formula>-0.1</formula>
    </cfRule>
    <cfRule type="cellIs" dxfId="1217" priority="1011" operator="greaterThanOrEqual">
      <formula>0.1</formula>
    </cfRule>
  </conditionalFormatting>
  <conditionalFormatting sqref="AG72">
    <cfRule type="cellIs" dxfId="1216" priority="1006" operator="lessThanOrEqual">
      <formula>-0.1</formula>
    </cfRule>
    <cfRule type="cellIs" dxfId="1215" priority="1007" operator="greaterThanOrEqual">
      <formula>0.1</formula>
    </cfRule>
  </conditionalFormatting>
  <conditionalFormatting sqref="AG104">
    <cfRule type="cellIs" dxfId="1214" priority="1004" operator="lessThanOrEqual">
      <formula>-0.1</formula>
    </cfRule>
    <cfRule type="cellIs" dxfId="1213" priority="1005" operator="greaterThanOrEqual">
      <formula>0.1</formula>
    </cfRule>
  </conditionalFormatting>
  <conditionalFormatting sqref="AG136">
    <cfRule type="cellIs" dxfId="1212" priority="1002" operator="lessThanOrEqual">
      <formula>-0.1</formula>
    </cfRule>
    <cfRule type="cellIs" dxfId="1211" priority="1003" operator="greaterThanOrEqual">
      <formula>0.1</formula>
    </cfRule>
  </conditionalFormatting>
  <conditionalFormatting sqref="AG168">
    <cfRule type="cellIs" dxfId="1210" priority="1000" operator="lessThanOrEqual">
      <formula>-0.1</formula>
    </cfRule>
    <cfRule type="cellIs" dxfId="1209" priority="1001" operator="greaterThanOrEqual">
      <formula>0.1</formula>
    </cfRule>
  </conditionalFormatting>
  <conditionalFormatting sqref="AG195:AG199">
    <cfRule type="cellIs" dxfId="1208" priority="899" operator="lessThanOrEqual">
      <formula>-0.1</formula>
    </cfRule>
    <cfRule type="cellIs" dxfId="1207" priority="900" operator="greaterThanOrEqual">
      <formula>0.1</formula>
    </cfRule>
  </conditionalFormatting>
  <conditionalFormatting sqref="AG208">
    <cfRule type="cellIs" dxfId="1206" priority="894" operator="lessThanOrEqual">
      <formula>-0.1</formula>
    </cfRule>
    <cfRule type="cellIs" dxfId="1205" priority="895" operator="greaterThanOrEqual">
      <formula>0.1</formula>
    </cfRule>
  </conditionalFormatting>
  <conditionalFormatting sqref="AG241:AG245">
    <cfRule type="cellIs" dxfId="1204" priority="874" operator="lessThanOrEqual">
      <formula>-0.1</formula>
    </cfRule>
    <cfRule type="cellIs" dxfId="1203" priority="875" operator="greaterThanOrEqual">
      <formula>0.1</formula>
    </cfRule>
  </conditionalFormatting>
  <conditionalFormatting sqref="AG247:AG251">
    <cfRule type="expression" priority="873">
      <formula>"If($P$10/$G$10&gt;1.1)"</formula>
    </cfRule>
  </conditionalFormatting>
  <conditionalFormatting sqref="AG247:AG251">
    <cfRule type="cellIs" dxfId="1202" priority="871" operator="lessThanOrEqual">
      <formula>-0.1</formula>
    </cfRule>
    <cfRule type="cellIs" dxfId="1201" priority="872" operator="greaterThanOrEqual">
      <formula>0.1</formula>
    </cfRule>
  </conditionalFormatting>
  <conditionalFormatting sqref="AG259:AG263">
    <cfRule type="cellIs" dxfId="1200" priority="865" operator="lessThanOrEqual">
      <formula>-0.1</formula>
    </cfRule>
    <cfRule type="cellIs" dxfId="1199" priority="866" operator="greaterThanOrEqual">
      <formula>0.1</formula>
    </cfRule>
  </conditionalFormatting>
  <conditionalFormatting sqref="AG11:AG15">
    <cfRule type="expression" priority="1014">
      <formula>"If($P$10/$G$10&gt;1.1)"</formula>
    </cfRule>
  </conditionalFormatting>
  <conditionalFormatting sqref="AG81:AG85">
    <cfRule type="expression" priority="961">
      <formula>"If($P$10/$G$10&gt;1.1)"</formula>
    </cfRule>
  </conditionalFormatting>
  <conditionalFormatting sqref="AG75:AG79">
    <cfRule type="expression" priority="966">
      <formula>"If($P$10/$G$10&gt;1.1)"</formula>
    </cfRule>
  </conditionalFormatting>
  <conditionalFormatting sqref="AG80">
    <cfRule type="cellIs" dxfId="1198" priority="962" operator="lessThanOrEqual">
      <formula>-0.1</formula>
    </cfRule>
    <cfRule type="cellIs" dxfId="1197" priority="963" operator="greaterThanOrEqual">
      <formula>0.1</formula>
    </cfRule>
  </conditionalFormatting>
  <conditionalFormatting sqref="AG67:AG71">
    <cfRule type="cellIs" dxfId="1196" priority="967" operator="lessThanOrEqual">
      <formula>-0.1</formula>
    </cfRule>
    <cfRule type="cellIs" dxfId="1195" priority="968" operator="greaterThanOrEqual">
      <formula>0.1</formula>
    </cfRule>
  </conditionalFormatting>
  <conditionalFormatting sqref="AG232">
    <cfRule type="cellIs" dxfId="1194" priority="996" operator="lessThanOrEqual">
      <formula>-0.1</formula>
    </cfRule>
    <cfRule type="cellIs" dxfId="1193" priority="997" operator="greaterThanOrEqual">
      <formula>0.1</formula>
    </cfRule>
  </conditionalFormatting>
  <conditionalFormatting sqref="AG35:AG39">
    <cfRule type="expression" priority="986">
      <formula>"If($P$10/$G$10&gt;1.1)"</formula>
    </cfRule>
  </conditionalFormatting>
  <conditionalFormatting sqref="AG23:AG27">
    <cfRule type="cellIs" dxfId="1192" priority="990" operator="lessThanOrEqual">
      <formula>-0.1</formula>
    </cfRule>
    <cfRule type="cellIs" dxfId="1191" priority="991" operator="greaterThanOrEqual">
      <formula>0.1</formula>
    </cfRule>
  </conditionalFormatting>
  <conditionalFormatting sqref="AG29:AG33">
    <cfRule type="expression" priority="989">
      <formula>"If($P$10/$G$10&gt;1.1)"</formula>
    </cfRule>
  </conditionalFormatting>
  <conditionalFormatting sqref="AG29:AG33">
    <cfRule type="cellIs" dxfId="1190" priority="987" operator="lessThanOrEqual">
      <formula>-0.1</formula>
    </cfRule>
    <cfRule type="cellIs" dxfId="1189" priority="988" operator="greaterThanOrEqual">
      <formula>0.1</formula>
    </cfRule>
  </conditionalFormatting>
  <conditionalFormatting sqref="AG35:AG39">
    <cfRule type="cellIs" dxfId="1188" priority="984" operator="lessThanOrEqual">
      <formula>-0.1</formula>
    </cfRule>
    <cfRule type="cellIs" dxfId="1187" priority="985" operator="greaterThanOrEqual">
      <formula>0.1</formula>
    </cfRule>
  </conditionalFormatting>
  <conditionalFormatting sqref="AG215:AG219">
    <cfRule type="expression" priority="890">
      <formula>"If($P$10/$G$10&gt;1.1)"</formula>
    </cfRule>
  </conditionalFormatting>
  <conditionalFormatting sqref="AG203:AG207 AG214 AG220 AG226">
    <cfRule type="cellIs" dxfId="1186" priority="896" operator="lessThanOrEqual">
      <formula>-0.1</formula>
    </cfRule>
    <cfRule type="cellIs" dxfId="1185" priority="897" operator="greaterThanOrEqual">
      <formula>0.1</formula>
    </cfRule>
  </conditionalFormatting>
  <conditionalFormatting sqref="AG209:AG213">
    <cfRule type="cellIs" dxfId="1184" priority="891" operator="lessThanOrEqual">
      <formula>-0.1</formula>
    </cfRule>
    <cfRule type="cellIs" dxfId="1183" priority="892" operator="greaterThanOrEqual">
      <formula>0.1</formula>
    </cfRule>
  </conditionalFormatting>
  <conditionalFormatting sqref="AG215:AG219">
    <cfRule type="cellIs" dxfId="1182" priority="888" operator="lessThanOrEqual">
      <formula>-0.1</formula>
    </cfRule>
    <cfRule type="cellIs" dxfId="1181" priority="889" operator="greaterThanOrEqual">
      <formula>0.1</formula>
    </cfRule>
  </conditionalFormatting>
  <conditionalFormatting sqref="AG227:AG231">
    <cfRule type="cellIs" dxfId="1180" priority="882" operator="lessThanOrEqual">
      <formula>-0.1</formula>
    </cfRule>
    <cfRule type="cellIs" dxfId="1179" priority="883" operator="greaterThanOrEqual">
      <formula>0.1</formula>
    </cfRule>
  </conditionalFormatting>
  <conditionalFormatting sqref="AG43:AG47">
    <cfRule type="expression" priority="983">
      <formula>"If($P$10/$G$10&gt;1.1)"</formula>
    </cfRule>
  </conditionalFormatting>
  <conditionalFormatting sqref="AG43:AG47 AG54 AG60 AG66">
    <cfRule type="cellIs" dxfId="1178" priority="981" operator="lessThanOrEqual">
      <formula>-0.1</formula>
    </cfRule>
    <cfRule type="cellIs" dxfId="1177" priority="982" operator="greaterThanOrEqual">
      <formula>0.1</formula>
    </cfRule>
  </conditionalFormatting>
  <conditionalFormatting sqref="AG48">
    <cfRule type="cellIs" dxfId="1176" priority="979" operator="lessThanOrEqual">
      <formula>-0.1</formula>
    </cfRule>
    <cfRule type="cellIs" dxfId="1175" priority="980" operator="greaterThanOrEqual">
      <formula>0.1</formula>
    </cfRule>
  </conditionalFormatting>
  <conditionalFormatting sqref="AG49:AG53">
    <cfRule type="cellIs" dxfId="1174" priority="976" operator="lessThanOrEqual">
      <formula>-0.1</formula>
    </cfRule>
    <cfRule type="cellIs" dxfId="1173" priority="977" operator="greaterThanOrEqual">
      <formula>0.1</formula>
    </cfRule>
  </conditionalFormatting>
  <conditionalFormatting sqref="AG55:AG59">
    <cfRule type="cellIs" dxfId="1172" priority="973" operator="lessThanOrEqual">
      <formula>-0.1</formula>
    </cfRule>
    <cfRule type="cellIs" dxfId="1171" priority="974" operator="greaterThanOrEqual">
      <formula>0.1</formula>
    </cfRule>
  </conditionalFormatting>
  <conditionalFormatting sqref="AG61:AG65">
    <cfRule type="cellIs" dxfId="1170" priority="970" operator="lessThanOrEqual">
      <formula>-0.1</formula>
    </cfRule>
    <cfRule type="cellIs" dxfId="1169" priority="971" operator="greaterThanOrEqual">
      <formula>0.1</formula>
    </cfRule>
  </conditionalFormatting>
  <conditionalFormatting sqref="AG75:AG79 AG86 AG92 AG98">
    <cfRule type="cellIs" dxfId="1168" priority="964" operator="lessThanOrEqual">
      <formula>-0.1</formula>
    </cfRule>
    <cfRule type="cellIs" dxfId="1167" priority="965" operator="greaterThanOrEqual">
      <formula>0.1</formula>
    </cfRule>
  </conditionalFormatting>
  <conditionalFormatting sqref="AG81:AG85">
    <cfRule type="cellIs" dxfId="1166" priority="959" operator="lessThanOrEqual">
      <formula>-0.1</formula>
    </cfRule>
    <cfRule type="cellIs" dxfId="1165" priority="960" operator="greaterThanOrEqual">
      <formula>0.1</formula>
    </cfRule>
  </conditionalFormatting>
  <conditionalFormatting sqref="AG87:AG91">
    <cfRule type="expression" priority="958">
      <formula>"If($P$10/$G$10&gt;1.1)"</formula>
    </cfRule>
  </conditionalFormatting>
  <conditionalFormatting sqref="AG87:AG91">
    <cfRule type="cellIs" dxfId="1164" priority="956" operator="lessThanOrEqual">
      <formula>-0.1</formula>
    </cfRule>
    <cfRule type="cellIs" dxfId="1163" priority="957" operator="greaterThanOrEqual">
      <formula>0.1</formula>
    </cfRule>
  </conditionalFormatting>
  <conditionalFormatting sqref="AG93:AG97">
    <cfRule type="expression" priority="955">
      <formula>"If($P$10/$G$10&gt;1.1)"</formula>
    </cfRule>
  </conditionalFormatting>
  <conditionalFormatting sqref="AG93:AG97">
    <cfRule type="cellIs" dxfId="1162" priority="953" operator="lessThanOrEqual">
      <formula>-0.1</formula>
    </cfRule>
    <cfRule type="cellIs" dxfId="1161" priority="954" operator="greaterThanOrEqual">
      <formula>0.1</formula>
    </cfRule>
  </conditionalFormatting>
  <conditionalFormatting sqref="AG99:AG103">
    <cfRule type="expression" priority="952">
      <formula>"If($P$10/$G$10&gt;1.1)"</formula>
    </cfRule>
  </conditionalFormatting>
  <conditionalFormatting sqref="AG99:AG103">
    <cfRule type="cellIs" dxfId="1160" priority="950" operator="lessThanOrEqual">
      <formula>-0.1</formula>
    </cfRule>
    <cfRule type="cellIs" dxfId="1159" priority="951" operator="greaterThanOrEqual">
      <formula>0.1</formula>
    </cfRule>
  </conditionalFormatting>
  <conditionalFormatting sqref="AG107:AG111">
    <cfRule type="expression" priority="949">
      <formula>"If($P$10/$G$10&gt;1.1)"</formula>
    </cfRule>
  </conditionalFormatting>
  <conditionalFormatting sqref="AG107:AG111 AG118 AG124 AG130">
    <cfRule type="cellIs" dxfId="1158" priority="947" operator="lessThanOrEqual">
      <formula>-0.1</formula>
    </cfRule>
    <cfRule type="cellIs" dxfId="1157" priority="948" operator="greaterThanOrEqual">
      <formula>0.1</formula>
    </cfRule>
  </conditionalFormatting>
  <conditionalFormatting sqref="AG112">
    <cfRule type="cellIs" dxfId="1156" priority="945" operator="lessThanOrEqual">
      <formula>-0.1</formula>
    </cfRule>
    <cfRule type="cellIs" dxfId="1155" priority="946" operator="greaterThanOrEqual">
      <formula>0.1</formula>
    </cfRule>
  </conditionalFormatting>
  <conditionalFormatting sqref="AG113:AG117">
    <cfRule type="cellIs" dxfId="1154" priority="942" operator="lessThanOrEqual">
      <formula>-0.1</formula>
    </cfRule>
    <cfRule type="cellIs" dxfId="1153" priority="943" operator="greaterThanOrEqual">
      <formula>0.1</formula>
    </cfRule>
  </conditionalFormatting>
  <conditionalFormatting sqref="AG119:AG123">
    <cfRule type="expression" priority="941">
      <formula>"If($P$10/$G$10&gt;1.1)"</formula>
    </cfRule>
  </conditionalFormatting>
  <conditionalFormatting sqref="AG119:AG123">
    <cfRule type="cellIs" dxfId="1152" priority="939" operator="lessThanOrEqual">
      <formula>-0.1</formula>
    </cfRule>
    <cfRule type="cellIs" dxfId="1151" priority="940" operator="greaterThanOrEqual">
      <formula>0.1</formula>
    </cfRule>
  </conditionalFormatting>
  <conditionalFormatting sqref="AG125:AG129">
    <cfRule type="cellIs" dxfId="1150" priority="936" operator="lessThanOrEqual">
      <formula>-0.1</formula>
    </cfRule>
    <cfRule type="cellIs" dxfId="1149" priority="937" operator="greaterThanOrEqual">
      <formula>0.1</formula>
    </cfRule>
  </conditionalFormatting>
  <conditionalFormatting sqref="AG131:AG135">
    <cfRule type="expression" priority="935">
      <formula>"If($P$10/$G$10&gt;1.1)"</formula>
    </cfRule>
  </conditionalFormatting>
  <conditionalFormatting sqref="AG131:AG135">
    <cfRule type="cellIs" dxfId="1148" priority="933" operator="lessThanOrEqual">
      <formula>-0.1</formula>
    </cfRule>
    <cfRule type="cellIs" dxfId="1147" priority="934" operator="greaterThanOrEqual">
      <formula>0.1</formula>
    </cfRule>
  </conditionalFormatting>
  <conditionalFormatting sqref="AG144">
    <cfRule type="cellIs" dxfId="1146" priority="928" operator="lessThanOrEqual">
      <formula>-0.1</formula>
    </cfRule>
    <cfRule type="cellIs" dxfId="1145" priority="929" operator="greaterThanOrEqual">
      <formula>0.1</formula>
    </cfRule>
  </conditionalFormatting>
  <conditionalFormatting sqref="AG151:AG155">
    <cfRule type="cellIs" dxfId="1144" priority="922" operator="lessThanOrEqual">
      <formula>-0.1</formula>
    </cfRule>
    <cfRule type="cellIs" dxfId="1143" priority="923" operator="greaterThanOrEqual">
      <formula>0.1</formula>
    </cfRule>
  </conditionalFormatting>
  <conditionalFormatting sqref="AG157:AG161">
    <cfRule type="cellIs" dxfId="1142" priority="919" operator="lessThanOrEqual">
      <formula>-0.1</formula>
    </cfRule>
    <cfRule type="cellIs" dxfId="1141" priority="920" operator="greaterThanOrEqual">
      <formula>0.1</formula>
    </cfRule>
  </conditionalFormatting>
  <conditionalFormatting sqref="AG171:AG175">
    <cfRule type="expression" priority="915">
      <formula>"If($P$10/$G$10&gt;1.1)"</formula>
    </cfRule>
  </conditionalFormatting>
  <conditionalFormatting sqref="AG171:AG175 AG182 AG188 AG194">
    <cfRule type="cellIs" dxfId="1140" priority="913" operator="lessThanOrEqual">
      <formula>-0.1</formula>
    </cfRule>
    <cfRule type="cellIs" dxfId="1139" priority="914" operator="greaterThanOrEqual">
      <formula>0.1</formula>
    </cfRule>
  </conditionalFormatting>
  <conditionalFormatting sqref="AG176">
    <cfRule type="cellIs" dxfId="1138" priority="911" operator="lessThanOrEqual">
      <formula>-0.1</formula>
    </cfRule>
    <cfRule type="cellIs" dxfId="1137" priority="912" operator="greaterThanOrEqual">
      <formula>0.1</formula>
    </cfRule>
  </conditionalFormatting>
  <conditionalFormatting sqref="AG195:AG199">
    <cfRule type="expression" priority="901">
      <formula>"If($P$10/$G$10&gt;1.1)"</formula>
    </cfRule>
  </conditionalFormatting>
  <conditionalFormatting sqref="AG177:AG181">
    <cfRule type="expression" priority="910">
      <formula>"If($P$10/$G$10&gt;1.1)"</formula>
    </cfRule>
  </conditionalFormatting>
  <conditionalFormatting sqref="AG183:AG187">
    <cfRule type="expression" priority="907">
      <formula>"If($P$10/$G$10&gt;1.1)"</formula>
    </cfRule>
  </conditionalFormatting>
  <conditionalFormatting sqref="AG183:AG187">
    <cfRule type="cellIs" dxfId="1136" priority="905" operator="lessThanOrEqual">
      <formula>-0.1</formula>
    </cfRule>
    <cfRule type="cellIs" dxfId="1135" priority="906" operator="greaterThanOrEqual">
      <formula>0.1</formula>
    </cfRule>
  </conditionalFormatting>
  <conditionalFormatting sqref="AG189:AG193">
    <cfRule type="expression" priority="904">
      <formula>"If($P$10/$G$10&gt;1.1)"</formula>
    </cfRule>
  </conditionalFormatting>
  <conditionalFormatting sqref="AG235:AG239 AG246 AG252 AG258">
    <cfRule type="cellIs" dxfId="1134" priority="879" operator="lessThanOrEqual">
      <formula>-0.1</formula>
    </cfRule>
    <cfRule type="cellIs" dxfId="1133" priority="880" operator="greaterThanOrEqual">
      <formula>0.1</formula>
    </cfRule>
  </conditionalFormatting>
  <conditionalFormatting sqref="AG6:AG7">
    <cfRule type="cellIs" dxfId="1132" priority="849" operator="lessThanOrEqual">
      <formula>-0.1</formula>
    </cfRule>
    <cfRule type="cellIs" dxfId="1131" priority="850" operator="greaterThanOrEqual">
      <formula>0.1</formula>
    </cfRule>
  </conditionalFormatting>
  <conditionalFormatting sqref="AZ42">
    <cfRule type="cellIs" dxfId="1130" priority="354" operator="lessThanOrEqual">
      <formula>-0.1</formula>
    </cfRule>
    <cfRule type="cellIs" dxfId="1129" priority="355" operator="greaterThanOrEqual">
      <formula>0.1</formula>
    </cfRule>
  </conditionalFormatting>
  <conditionalFormatting sqref="AZ202">
    <cfRule type="cellIs" dxfId="1128" priority="344" operator="lessThanOrEqual">
      <formula>-0.1</formula>
    </cfRule>
    <cfRule type="cellIs" dxfId="1127" priority="345" operator="greaterThanOrEqual">
      <formula>0.1</formula>
    </cfRule>
  </conditionalFormatting>
  <conditionalFormatting sqref="AZ266:AZ268">
    <cfRule type="cellIs" dxfId="1126" priority="356" operator="lessThanOrEqual">
      <formula>-0.1</formula>
    </cfRule>
    <cfRule type="cellIs" dxfId="1125" priority="357" operator="greaterThanOrEqual">
      <formula>0.1</formula>
    </cfRule>
  </conditionalFormatting>
  <conditionalFormatting sqref="AZ74">
    <cfRule type="cellIs" dxfId="1124" priority="352" operator="lessThanOrEqual">
      <formula>-0.1</formula>
    </cfRule>
    <cfRule type="cellIs" dxfId="1123" priority="353" operator="greaterThanOrEqual">
      <formula>0.1</formula>
    </cfRule>
  </conditionalFormatting>
  <conditionalFormatting sqref="AZ106">
    <cfRule type="cellIs" dxfId="1122" priority="350" operator="lessThanOrEqual">
      <formula>-0.1</formula>
    </cfRule>
    <cfRule type="cellIs" dxfId="1121" priority="351" operator="greaterThanOrEqual">
      <formula>0.1</formula>
    </cfRule>
  </conditionalFormatting>
  <conditionalFormatting sqref="AZ138">
    <cfRule type="cellIs" dxfId="1120" priority="348" operator="lessThanOrEqual">
      <formula>-0.1</formula>
    </cfRule>
    <cfRule type="cellIs" dxfId="1119" priority="349" operator="greaterThanOrEqual">
      <formula>0.1</formula>
    </cfRule>
  </conditionalFormatting>
  <conditionalFormatting sqref="AZ170">
    <cfRule type="cellIs" dxfId="1118" priority="346" operator="lessThanOrEqual">
      <formula>-0.1</formula>
    </cfRule>
    <cfRule type="cellIs" dxfId="1117" priority="347" operator="greaterThanOrEqual">
      <formula>0.1</formula>
    </cfRule>
  </conditionalFormatting>
  <conditionalFormatting sqref="AZ234">
    <cfRule type="cellIs" dxfId="1116" priority="342" operator="lessThanOrEqual">
      <formula>-0.1</formula>
    </cfRule>
    <cfRule type="cellIs" dxfId="1115" priority="343" operator="greaterThanOrEqual">
      <formula>0.1</formula>
    </cfRule>
  </conditionalFormatting>
  <conditionalFormatting sqref="AV200">
    <cfRule type="cellIs" dxfId="1114" priority="830" operator="lessThanOrEqual">
      <formula>-0.1</formula>
    </cfRule>
    <cfRule type="cellIs" dxfId="1113" priority="831" operator="greaterThanOrEqual">
      <formula>0.1</formula>
    </cfRule>
  </conditionalFormatting>
  <conditionalFormatting sqref="AV81:AV85">
    <cfRule type="expression" priority="793">
      <formula>"If($P$10/$G$10&gt;1.1)"</formula>
    </cfRule>
  </conditionalFormatting>
  <conditionalFormatting sqref="AV87:AV91">
    <cfRule type="cellIs" dxfId="1112" priority="788" operator="lessThanOrEqual">
      <formula>-0.1</formula>
    </cfRule>
    <cfRule type="cellIs" dxfId="1111" priority="789" operator="greaterThanOrEqual">
      <formula>0.1</formula>
    </cfRule>
  </conditionalFormatting>
  <conditionalFormatting sqref="AV87:AV91">
    <cfRule type="expression" priority="790">
      <formula>"If($P$10/$G$10&gt;1.1)"</formula>
    </cfRule>
  </conditionalFormatting>
  <conditionalFormatting sqref="AV93:AV97">
    <cfRule type="expression" priority="787">
      <formula>"If($P$10/$G$10&gt;1.1)"</formula>
    </cfRule>
  </conditionalFormatting>
  <conditionalFormatting sqref="AV176">
    <cfRule type="cellIs" dxfId="1110" priority="743" operator="lessThanOrEqual">
      <formula>-0.1</formula>
    </cfRule>
    <cfRule type="cellIs" dxfId="1109" priority="744" operator="greaterThanOrEqual">
      <formula>0.1</formula>
    </cfRule>
  </conditionalFormatting>
  <conditionalFormatting sqref="AV177:AV181">
    <cfRule type="expression" priority="742">
      <formula>"If($P$10/$G$10&gt;1.1)"</formula>
    </cfRule>
  </conditionalFormatting>
  <conditionalFormatting sqref="AV195:AV199">
    <cfRule type="expression" priority="733">
      <formula>"If($P$10/$G$10&gt;1.1)"</formula>
    </cfRule>
  </conditionalFormatting>
  <conditionalFormatting sqref="AV266:AV268">
    <cfRule type="expression" priority="696">
      <formula>"If($P$10/$G$10&gt;1.1)"</formula>
    </cfRule>
  </conditionalFormatting>
  <conditionalFormatting sqref="AV74">
    <cfRule type="cellIs" dxfId="1108" priority="690" operator="lessThanOrEqual">
      <formula>-0.1</formula>
    </cfRule>
    <cfRule type="cellIs" dxfId="1107" priority="691" operator="greaterThanOrEqual">
      <formula>0.1</formula>
    </cfRule>
  </conditionalFormatting>
  <conditionalFormatting sqref="AV234">
    <cfRule type="cellIs" dxfId="1106" priority="680" operator="lessThanOrEqual">
      <formula>-0.1</formula>
    </cfRule>
    <cfRule type="cellIs" dxfId="1105" priority="681" operator="greaterThanOrEqual">
      <formula>0.1</formula>
    </cfRule>
  </conditionalFormatting>
  <conditionalFormatting sqref="AV23:AV27">
    <cfRule type="cellIs" dxfId="1104" priority="822" operator="lessThanOrEqual">
      <formula>-0.1</formula>
    </cfRule>
    <cfRule type="cellIs" dxfId="1103" priority="823" operator="greaterThanOrEqual">
      <formula>0.1</formula>
    </cfRule>
  </conditionalFormatting>
  <conditionalFormatting sqref="AV43:AV47 AV54 AV60 AV66">
    <cfRule type="cellIs" dxfId="1102" priority="813" operator="lessThanOrEqual">
      <formula>-0.1</formula>
    </cfRule>
    <cfRule type="cellIs" dxfId="1101" priority="814" operator="greaterThanOrEqual">
      <formula>0.1</formula>
    </cfRule>
  </conditionalFormatting>
  <conditionalFormatting sqref="AV55:AV59">
    <cfRule type="cellIs" dxfId="1100" priority="805" operator="lessThanOrEqual">
      <formula>-0.1</formula>
    </cfRule>
    <cfRule type="cellIs" dxfId="1099" priority="806" operator="greaterThanOrEqual">
      <formula>0.1</formula>
    </cfRule>
  </conditionalFormatting>
  <conditionalFormatting sqref="AV75:AV79 AV86 AV92 AV98">
    <cfRule type="cellIs" dxfId="1098" priority="796" operator="lessThanOrEqual">
      <formula>-0.1</formula>
    </cfRule>
    <cfRule type="cellIs" dxfId="1097" priority="797" operator="greaterThanOrEqual">
      <formula>0.1</formula>
    </cfRule>
  </conditionalFormatting>
  <conditionalFormatting sqref="AV119:AV123">
    <cfRule type="cellIs" dxfId="1096" priority="771" operator="lessThanOrEqual">
      <formula>-0.1</formula>
    </cfRule>
    <cfRule type="cellIs" dxfId="1095" priority="772" operator="greaterThanOrEqual">
      <formula>0.1</formula>
    </cfRule>
  </conditionalFormatting>
  <conditionalFormatting sqref="AV151:AV155">
    <cfRule type="cellIs" dxfId="1094" priority="754" operator="lessThanOrEqual">
      <formula>-0.1</formula>
    </cfRule>
    <cfRule type="cellIs" dxfId="1093" priority="755" operator="greaterThanOrEqual">
      <formula>0.1</formula>
    </cfRule>
  </conditionalFormatting>
  <conditionalFormatting sqref="AV227:AV231">
    <cfRule type="cellIs" dxfId="1092" priority="714" operator="lessThanOrEqual">
      <formula>-0.1</formula>
    </cfRule>
    <cfRule type="cellIs" dxfId="1091" priority="715" operator="greaterThanOrEqual">
      <formula>0.1</formula>
    </cfRule>
  </conditionalFormatting>
  <conditionalFormatting sqref="AV259:AV263">
    <cfRule type="cellIs" dxfId="1090" priority="697" operator="lessThanOrEqual">
      <formula>-0.1</formula>
    </cfRule>
    <cfRule type="cellIs" dxfId="1089" priority="698" operator="greaterThanOrEqual">
      <formula>0.1</formula>
    </cfRule>
  </conditionalFormatting>
  <conditionalFormatting sqref="AV29:AV33">
    <cfRule type="expression" priority="821">
      <formula>"If($P$10/$G$10&gt;1.1)"</formula>
    </cfRule>
  </conditionalFormatting>
  <conditionalFormatting sqref="AV17:AV21">
    <cfRule type="expression" priority="827">
      <formula>"If($P$10/$G$10&gt;1.1)"</formula>
    </cfRule>
  </conditionalFormatting>
  <conditionalFormatting sqref="AV157:AV161">
    <cfRule type="expression" priority="753">
      <formula>"If($P$10/$G$10&gt;1.1)"</formula>
    </cfRule>
  </conditionalFormatting>
  <conditionalFormatting sqref="AV253:AV257">
    <cfRule type="expression" priority="702">
      <formula>"If($P$10/$G$10&gt;1.1)"</formula>
    </cfRule>
  </conditionalFormatting>
  <conditionalFormatting sqref="AV259:AV263">
    <cfRule type="expression" priority="699">
      <formula>"If($P$10/$G$10&gt;1.1)"</formula>
    </cfRule>
  </conditionalFormatting>
  <conditionalFormatting sqref="AV23:AV27">
    <cfRule type="expression" priority="824">
      <formula>"If($P$10/$G$10&gt;1.1)"</formula>
    </cfRule>
  </conditionalFormatting>
  <conditionalFormatting sqref="AV189:AV193">
    <cfRule type="expression" priority="736">
      <formula>"If($P$10/$G$10&gt;1.1)"</formula>
    </cfRule>
  </conditionalFormatting>
  <conditionalFormatting sqref="AV221:AV225">
    <cfRule type="expression" priority="719">
      <formula>"If($P$10/$G$10&gt;1.1)"</formula>
    </cfRule>
  </conditionalFormatting>
  <conditionalFormatting sqref="AV43:AV47">
    <cfRule type="expression" priority="815">
      <formula>"If($P$10/$G$10&gt;1.1)"</formula>
    </cfRule>
  </conditionalFormatting>
  <conditionalFormatting sqref="AV49:AV53">
    <cfRule type="expression" priority="810">
      <formula>"If($P$10/$G$10&gt;1.1)"</formula>
    </cfRule>
  </conditionalFormatting>
  <conditionalFormatting sqref="AV55:AV59">
    <cfRule type="expression" priority="807">
      <formula>"If($P$10/$G$10&gt;1.1)"</formula>
    </cfRule>
  </conditionalFormatting>
  <conditionalFormatting sqref="AV61:AV65">
    <cfRule type="expression" priority="804">
      <formula>"If($P$10/$G$10&gt;1.1)"</formula>
    </cfRule>
  </conditionalFormatting>
  <conditionalFormatting sqref="AV125:AV129">
    <cfRule type="expression" priority="770">
      <formula>"If($P$10/$G$10&gt;1.1)"</formula>
    </cfRule>
  </conditionalFormatting>
  <conditionalFormatting sqref="AV119:AV123">
    <cfRule type="expression" priority="773">
      <formula>"If($P$10/$G$10&gt;1.1)"</formula>
    </cfRule>
  </conditionalFormatting>
  <conditionalFormatting sqref="AV227:AV231">
    <cfRule type="expression" priority="716">
      <formula>"If($P$10/$G$10&gt;1.1)"</formula>
    </cfRule>
  </conditionalFormatting>
  <conditionalFormatting sqref="AV266:AV268">
    <cfRule type="cellIs" dxfId="1088" priority="694" operator="lessThanOrEqual">
      <formula>-0.1</formula>
    </cfRule>
    <cfRule type="cellIs" dxfId="1087" priority="695" operator="greaterThanOrEqual">
      <formula>0.1</formula>
    </cfRule>
  </conditionalFormatting>
  <conditionalFormatting sqref="AV42">
    <cfRule type="cellIs" dxfId="1086" priority="692" operator="lessThanOrEqual">
      <formula>-0.1</formula>
    </cfRule>
    <cfRule type="cellIs" dxfId="1085" priority="693" operator="greaterThanOrEqual">
      <formula>0.1</formula>
    </cfRule>
  </conditionalFormatting>
  <conditionalFormatting sqref="AV106">
    <cfRule type="cellIs" dxfId="1084" priority="688" operator="lessThanOrEqual">
      <formula>-0.1</formula>
    </cfRule>
    <cfRule type="cellIs" dxfId="1083" priority="689" operator="greaterThanOrEqual">
      <formula>0.1</formula>
    </cfRule>
  </conditionalFormatting>
  <conditionalFormatting sqref="AV138">
    <cfRule type="cellIs" dxfId="1082" priority="686" operator="lessThanOrEqual">
      <formula>-0.1</formula>
    </cfRule>
    <cfRule type="cellIs" dxfId="1081" priority="687" operator="greaterThanOrEqual">
      <formula>0.1</formula>
    </cfRule>
  </conditionalFormatting>
  <conditionalFormatting sqref="AV170">
    <cfRule type="cellIs" dxfId="1080" priority="684" operator="lessThanOrEqual">
      <formula>-0.1</formula>
    </cfRule>
    <cfRule type="cellIs" dxfId="1079" priority="685" operator="greaterThanOrEqual">
      <formula>0.1</formula>
    </cfRule>
  </conditionalFormatting>
  <conditionalFormatting sqref="AV202">
    <cfRule type="cellIs" dxfId="1078" priority="682" operator="lessThanOrEqual">
      <formula>-0.1</formula>
    </cfRule>
    <cfRule type="cellIs" dxfId="1077" priority="683" operator="greaterThanOrEqual">
      <formula>0.1</formula>
    </cfRule>
  </conditionalFormatting>
  <conditionalFormatting sqref="AV264 AV269:AV270">
    <cfRule type="cellIs" dxfId="1076" priority="847" operator="lessThanOrEqual">
      <formula>-0.1</formula>
    </cfRule>
    <cfRule type="cellIs" dxfId="1075" priority="848" operator="greaterThanOrEqual">
      <formula>0.1</formula>
    </cfRule>
  </conditionalFormatting>
  <conditionalFormatting sqref="AV11:AV15 AV1 AV22 AV28 AV34 AV40 AV5:AV8 AV272:AV1048576">
    <cfRule type="cellIs" dxfId="1074" priority="844" operator="lessThanOrEqual">
      <formula>-0.1</formula>
    </cfRule>
    <cfRule type="cellIs" dxfId="1073" priority="845" operator="greaterThanOrEqual">
      <formula>0.1</formula>
    </cfRule>
  </conditionalFormatting>
  <conditionalFormatting sqref="AV11:AV15">
    <cfRule type="expression" priority="846">
      <formula>"If($P$10/$G$10&gt;1.1)"</formula>
    </cfRule>
  </conditionalFormatting>
  <conditionalFormatting sqref="AV16">
    <cfRule type="cellIs" dxfId="1072" priority="840" operator="lessThanOrEqual">
      <formula>-0.1</formula>
    </cfRule>
    <cfRule type="cellIs" dxfId="1071" priority="841" operator="greaterThanOrEqual">
      <formula>0.1</formula>
    </cfRule>
  </conditionalFormatting>
  <conditionalFormatting sqref="AV10">
    <cfRule type="cellIs" dxfId="1070" priority="842" operator="lessThanOrEqual">
      <formula>-0.1</formula>
    </cfRule>
    <cfRule type="cellIs" dxfId="1069" priority="843" operator="greaterThanOrEqual">
      <formula>0.1</formula>
    </cfRule>
  </conditionalFormatting>
  <conditionalFormatting sqref="AV72">
    <cfRule type="cellIs" dxfId="1068" priority="838" operator="lessThanOrEqual">
      <formula>-0.1</formula>
    </cfRule>
    <cfRule type="cellIs" dxfId="1067" priority="839" operator="greaterThanOrEqual">
      <formula>0.1</formula>
    </cfRule>
  </conditionalFormatting>
  <conditionalFormatting sqref="AV104">
    <cfRule type="cellIs" dxfId="1066" priority="836" operator="lessThanOrEqual">
      <formula>-0.1</formula>
    </cfRule>
    <cfRule type="cellIs" dxfId="1065" priority="837" operator="greaterThanOrEqual">
      <formula>0.1</formula>
    </cfRule>
  </conditionalFormatting>
  <conditionalFormatting sqref="AV136">
    <cfRule type="cellIs" dxfId="1064" priority="834" operator="lessThanOrEqual">
      <formula>-0.1</formula>
    </cfRule>
    <cfRule type="cellIs" dxfId="1063" priority="835" operator="greaterThanOrEqual">
      <formula>0.1</formula>
    </cfRule>
  </conditionalFormatting>
  <conditionalFormatting sqref="AV168">
    <cfRule type="cellIs" dxfId="1062" priority="832" operator="lessThanOrEqual">
      <formula>-0.1</formula>
    </cfRule>
    <cfRule type="cellIs" dxfId="1061" priority="833" operator="greaterThanOrEqual">
      <formula>0.1</formula>
    </cfRule>
  </conditionalFormatting>
  <conditionalFormatting sqref="AV232">
    <cfRule type="cellIs" dxfId="1060" priority="828" operator="lessThanOrEqual">
      <formula>-0.1</formula>
    </cfRule>
    <cfRule type="cellIs" dxfId="1059" priority="829" operator="greaterThanOrEqual">
      <formula>0.1</formula>
    </cfRule>
  </conditionalFormatting>
  <conditionalFormatting sqref="AV61:AV65">
    <cfRule type="cellIs" dxfId="1058" priority="802" operator="lessThanOrEqual">
      <formula>-0.1</formula>
    </cfRule>
    <cfRule type="cellIs" dxfId="1057" priority="803" operator="greaterThanOrEqual">
      <formula>0.1</formula>
    </cfRule>
  </conditionalFormatting>
  <conditionalFormatting sqref="AV67:AV71">
    <cfRule type="cellIs" dxfId="1056" priority="799" operator="lessThanOrEqual">
      <formula>-0.1</formula>
    </cfRule>
    <cfRule type="cellIs" dxfId="1055" priority="800" operator="greaterThanOrEqual">
      <formula>0.1</formula>
    </cfRule>
  </conditionalFormatting>
  <conditionalFormatting sqref="AV67:AV71">
    <cfRule type="expression" priority="801">
      <formula>"If($P$10/$G$10&gt;1.1)"</formula>
    </cfRule>
  </conditionalFormatting>
  <conditionalFormatting sqref="AV75:AV79">
    <cfRule type="expression" priority="798">
      <formula>"If($P$10/$G$10&gt;1.1)"</formula>
    </cfRule>
  </conditionalFormatting>
  <conditionalFormatting sqref="AV17:AV21">
    <cfRule type="cellIs" dxfId="1054" priority="825" operator="lessThanOrEqual">
      <formula>-0.1</formula>
    </cfRule>
    <cfRule type="cellIs" dxfId="1053" priority="826" operator="greaterThanOrEqual">
      <formula>0.1</formula>
    </cfRule>
  </conditionalFormatting>
  <conditionalFormatting sqref="AV29:AV33">
    <cfRule type="cellIs" dxfId="1052" priority="819" operator="lessThanOrEqual">
      <formula>-0.1</formula>
    </cfRule>
    <cfRule type="cellIs" dxfId="1051" priority="820" operator="greaterThanOrEqual">
      <formula>0.1</formula>
    </cfRule>
  </conditionalFormatting>
  <conditionalFormatting sqref="AV35:AV39">
    <cfRule type="cellIs" dxfId="1050" priority="816" operator="lessThanOrEqual">
      <formula>-0.1</formula>
    </cfRule>
    <cfRule type="cellIs" dxfId="1049" priority="817" operator="greaterThanOrEqual">
      <formula>0.1</formula>
    </cfRule>
  </conditionalFormatting>
  <conditionalFormatting sqref="AV35:AV39">
    <cfRule type="expression" priority="818">
      <formula>"If($P$10/$G$10&gt;1.1)"</formula>
    </cfRule>
  </conditionalFormatting>
  <conditionalFormatting sqref="AV48">
    <cfRule type="cellIs" dxfId="1048" priority="811" operator="lessThanOrEqual">
      <formula>-0.1</formula>
    </cfRule>
    <cfRule type="cellIs" dxfId="1047" priority="812" operator="greaterThanOrEqual">
      <formula>0.1</formula>
    </cfRule>
  </conditionalFormatting>
  <conditionalFormatting sqref="AV49:AV53">
    <cfRule type="cellIs" dxfId="1046" priority="808" operator="lessThanOrEqual">
      <formula>-0.1</formula>
    </cfRule>
    <cfRule type="cellIs" dxfId="1045" priority="809" operator="greaterThanOrEqual">
      <formula>0.1</formula>
    </cfRule>
  </conditionalFormatting>
  <conditionalFormatting sqref="AV80">
    <cfRule type="cellIs" dxfId="1044" priority="794" operator="lessThanOrEqual">
      <formula>-0.1</formula>
    </cfRule>
    <cfRule type="cellIs" dxfId="1043" priority="795" operator="greaterThanOrEqual">
      <formula>0.1</formula>
    </cfRule>
  </conditionalFormatting>
  <conditionalFormatting sqref="AV81:AV85">
    <cfRule type="cellIs" dxfId="1042" priority="791" operator="lessThanOrEqual">
      <formula>-0.1</formula>
    </cfRule>
    <cfRule type="cellIs" dxfId="1041" priority="792" operator="greaterThanOrEqual">
      <formula>0.1</formula>
    </cfRule>
  </conditionalFormatting>
  <conditionalFormatting sqref="AV93:AV97">
    <cfRule type="cellIs" dxfId="1040" priority="785" operator="lessThanOrEqual">
      <formula>-0.1</formula>
    </cfRule>
    <cfRule type="cellIs" dxfId="1039" priority="786" operator="greaterThanOrEqual">
      <formula>0.1</formula>
    </cfRule>
  </conditionalFormatting>
  <conditionalFormatting sqref="AV99:AV103">
    <cfRule type="cellIs" dxfId="1038" priority="782" operator="lessThanOrEqual">
      <formula>-0.1</formula>
    </cfRule>
    <cfRule type="cellIs" dxfId="1037" priority="783" operator="greaterThanOrEqual">
      <formula>0.1</formula>
    </cfRule>
  </conditionalFormatting>
  <conditionalFormatting sqref="AV99:AV103">
    <cfRule type="expression" priority="784">
      <formula>"If($P$10/$G$10&gt;1.1)"</formula>
    </cfRule>
  </conditionalFormatting>
  <conditionalFormatting sqref="AV107:AV111 AV118 AV124 AV130">
    <cfRule type="cellIs" dxfId="1036" priority="779" operator="lessThanOrEqual">
      <formula>-0.1</formula>
    </cfRule>
    <cfRule type="cellIs" dxfId="1035" priority="780" operator="greaterThanOrEqual">
      <formula>0.1</formula>
    </cfRule>
  </conditionalFormatting>
  <conditionalFormatting sqref="AV107:AV111">
    <cfRule type="expression" priority="781">
      <formula>"If($P$10/$G$10&gt;1.1)"</formula>
    </cfRule>
  </conditionalFormatting>
  <conditionalFormatting sqref="AV112">
    <cfRule type="cellIs" dxfId="1034" priority="777" operator="lessThanOrEqual">
      <formula>-0.1</formula>
    </cfRule>
    <cfRule type="cellIs" dxfId="1033" priority="778" operator="greaterThanOrEqual">
      <formula>0.1</formula>
    </cfRule>
  </conditionalFormatting>
  <conditionalFormatting sqref="AV113:AV117">
    <cfRule type="cellIs" dxfId="1032" priority="774" operator="lessThanOrEqual">
      <formula>-0.1</formula>
    </cfRule>
    <cfRule type="cellIs" dxfId="1031" priority="775" operator="greaterThanOrEqual">
      <formula>0.1</formula>
    </cfRule>
  </conditionalFormatting>
  <conditionalFormatting sqref="AV113:AV117">
    <cfRule type="expression" priority="776">
      <formula>"If($P$10/$G$10&gt;1.1)"</formula>
    </cfRule>
  </conditionalFormatting>
  <conditionalFormatting sqref="AV125:AV129">
    <cfRule type="cellIs" dxfId="1030" priority="768" operator="lessThanOrEqual">
      <formula>-0.1</formula>
    </cfRule>
    <cfRule type="cellIs" dxfId="1029" priority="769" operator="greaterThanOrEqual">
      <formula>0.1</formula>
    </cfRule>
  </conditionalFormatting>
  <conditionalFormatting sqref="AV131:AV135">
    <cfRule type="cellIs" dxfId="1028" priority="765" operator="lessThanOrEqual">
      <formula>-0.1</formula>
    </cfRule>
    <cfRule type="cellIs" dxfId="1027" priority="766" operator="greaterThanOrEqual">
      <formula>0.1</formula>
    </cfRule>
  </conditionalFormatting>
  <conditionalFormatting sqref="AV131:AV135">
    <cfRule type="expression" priority="767">
      <formula>"If($P$10/$G$10&gt;1.1)"</formula>
    </cfRule>
  </conditionalFormatting>
  <conditionalFormatting sqref="AV139:AV143 AV150 AV156 AV162">
    <cfRule type="cellIs" dxfId="1026" priority="762" operator="lessThanOrEqual">
      <formula>-0.1</formula>
    </cfRule>
    <cfRule type="cellIs" dxfId="1025" priority="763" operator="greaterThanOrEqual">
      <formula>0.1</formula>
    </cfRule>
  </conditionalFormatting>
  <conditionalFormatting sqref="AV139:AV143">
    <cfRule type="expression" priority="764">
      <formula>"If($P$10/$G$10&gt;1.1)"</formula>
    </cfRule>
  </conditionalFormatting>
  <conditionalFormatting sqref="AV144">
    <cfRule type="cellIs" dxfId="1024" priority="760" operator="lessThanOrEqual">
      <formula>-0.1</formula>
    </cfRule>
    <cfRule type="cellIs" dxfId="1023" priority="761" operator="greaterThanOrEqual">
      <formula>0.1</formula>
    </cfRule>
  </conditionalFormatting>
  <conditionalFormatting sqref="AV145:AV149">
    <cfRule type="cellIs" dxfId="1022" priority="757" operator="lessThanOrEqual">
      <formula>-0.1</formula>
    </cfRule>
    <cfRule type="cellIs" dxfId="1021" priority="758" operator="greaterThanOrEqual">
      <formula>0.1</formula>
    </cfRule>
  </conditionalFormatting>
  <conditionalFormatting sqref="AV145:AV149">
    <cfRule type="expression" priority="759">
      <formula>"If($P$10/$G$10&gt;1.1)"</formula>
    </cfRule>
  </conditionalFormatting>
  <conditionalFormatting sqref="AV151:AV155">
    <cfRule type="expression" priority="756">
      <formula>"If($P$10/$G$10&gt;1.1)"</formula>
    </cfRule>
  </conditionalFormatting>
  <conditionalFormatting sqref="AV157:AV161">
    <cfRule type="cellIs" dxfId="1020" priority="751" operator="lessThanOrEqual">
      <formula>-0.1</formula>
    </cfRule>
    <cfRule type="cellIs" dxfId="1019" priority="752" operator="greaterThanOrEqual">
      <formula>0.1</formula>
    </cfRule>
  </conditionalFormatting>
  <conditionalFormatting sqref="AV163:AV167">
    <cfRule type="cellIs" dxfId="1018" priority="748" operator="lessThanOrEqual">
      <formula>-0.1</formula>
    </cfRule>
    <cfRule type="cellIs" dxfId="1017" priority="749" operator="greaterThanOrEqual">
      <formula>0.1</formula>
    </cfRule>
  </conditionalFormatting>
  <conditionalFormatting sqref="AV163:AV167">
    <cfRule type="expression" priority="750">
      <formula>"If($P$10/$G$10&gt;1.1)"</formula>
    </cfRule>
  </conditionalFormatting>
  <conditionalFormatting sqref="AV171:AV175 AV182 AV188 AV194">
    <cfRule type="cellIs" dxfId="1016" priority="745" operator="lessThanOrEqual">
      <formula>-0.1</formula>
    </cfRule>
    <cfRule type="cellIs" dxfId="1015" priority="746" operator="greaterThanOrEqual">
      <formula>0.1</formula>
    </cfRule>
  </conditionalFormatting>
  <conditionalFormatting sqref="AV171:AV175">
    <cfRule type="expression" priority="747">
      <formula>"If($P$10/$G$10&gt;1.1)"</formula>
    </cfRule>
  </conditionalFormatting>
  <conditionalFormatting sqref="AV177:AV181">
    <cfRule type="cellIs" dxfId="1014" priority="740" operator="lessThanOrEqual">
      <formula>-0.1</formula>
    </cfRule>
    <cfRule type="cellIs" dxfId="1013" priority="741" operator="greaterThanOrEqual">
      <formula>0.1</formula>
    </cfRule>
  </conditionalFormatting>
  <conditionalFormatting sqref="AV183:AV187">
    <cfRule type="cellIs" dxfId="1012" priority="737" operator="lessThanOrEqual">
      <formula>-0.1</formula>
    </cfRule>
    <cfRule type="cellIs" dxfId="1011" priority="738" operator="greaterThanOrEqual">
      <formula>0.1</formula>
    </cfRule>
  </conditionalFormatting>
  <conditionalFormatting sqref="AV183:AV187">
    <cfRule type="expression" priority="739">
      <formula>"If($P$10/$G$10&gt;1.1)"</formula>
    </cfRule>
  </conditionalFormatting>
  <conditionalFormatting sqref="AV189:AV193">
    <cfRule type="cellIs" dxfId="1010" priority="734" operator="lessThanOrEqual">
      <formula>-0.1</formula>
    </cfRule>
    <cfRule type="cellIs" dxfId="1009" priority="735" operator="greaterThanOrEqual">
      <formula>0.1</formula>
    </cfRule>
  </conditionalFormatting>
  <conditionalFormatting sqref="AV195:AV199">
    <cfRule type="cellIs" dxfId="1008" priority="731" operator="lessThanOrEqual">
      <formula>-0.1</formula>
    </cfRule>
    <cfRule type="cellIs" dxfId="1007" priority="732" operator="greaterThanOrEqual">
      <formula>0.1</formula>
    </cfRule>
  </conditionalFormatting>
  <conditionalFormatting sqref="AV203:AV207 AV214 AV220 AV226">
    <cfRule type="cellIs" dxfId="1006" priority="728" operator="lessThanOrEqual">
      <formula>-0.1</formula>
    </cfRule>
    <cfRule type="cellIs" dxfId="1005" priority="729" operator="greaterThanOrEqual">
      <formula>0.1</formula>
    </cfRule>
  </conditionalFormatting>
  <conditionalFormatting sqref="AV203:AV207">
    <cfRule type="expression" priority="730">
      <formula>"If($P$10/$G$10&gt;1.1)"</formula>
    </cfRule>
  </conditionalFormatting>
  <conditionalFormatting sqref="AV208">
    <cfRule type="cellIs" dxfId="1004" priority="726" operator="lessThanOrEqual">
      <formula>-0.1</formula>
    </cfRule>
    <cfRule type="cellIs" dxfId="1003" priority="727" operator="greaterThanOrEqual">
      <formula>0.1</formula>
    </cfRule>
  </conditionalFormatting>
  <conditionalFormatting sqref="AV209:AV213">
    <cfRule type="cellIs" dxfId="1002" priority="723" operator="lessThanOrEqual">
      <formula>-0.1</formula>
    </cfRule>
    <cfRule type="cellIs" dxfId="1001" priority="724" operator="greaterThanOrEqual">
      <formula>0.1</formula>
    </cfRule>
  </conditionalFormatting>
  <conditionalFormatting sqref="AV209:AV213">
    <cfRule type="expression" priority="725">
      <formula>"If($P$10/$G$10&gt;1.1)"</formula>
    </cfRule>
  </conditionalFormatting>
  <conditionalFormatting sqref="AV215:AV219">
    <cfRule type="cellIs" dxfId="1000" priority="720" operator="lessThanOrEqual">
      <formula>-0.1</formula>
    </cfRule>
    <cfRule type="cellIs" dxfId="999" priority="721" operator="greaterThanOrEqual">
      <formula>0.1</formula>
    </cfRule>
  </conditionalFormatting>
  <conditionalFormatting sqref="AV215:AV219">
    <cfRule type="expression" priority="722">
      <formula>"If($P$10/$G$10&gt;1.1)"</formula>
    </cfRule>
  </conditionalFormatting>
  <conditionalFormatting sqref="AV221:AV225">
    <cfRule type="cellIs" dxfId="998" priority="717" operator="lessThanOrEqual">
      <formula>-0.1</formula>
    </cfRule>
    <cfRule type="cellIs" dxfId="997" priority="718" operator="greaterThanOrEqual">
      <formula>0.1</formula>
    </cfRule>
  </conditionalFormatting>
  <conditionalFormatting sqref="AV235:AV239 AV246 AV252 AV258">
    <cfRule type="cellIs" dxfId="996" priority="711" operator="lessThanOrEqual">
      <formula>-0.1</formula>
    </cfRule>
    <cfRule type="cellIs" dxfId="995" priority="712" operator="greaterThanOrEqual">
      <formula>0.1</formula>
    </cfRule>
  </conditionalFormatting>
  <conditionalFormatting sqref="AV235:AV239">
    <cfRule type="expression" priority="713">
      <formula>"If($P$10/$G$10&gt;1.1)"</formula>
    </cfRule>
  </conditionalFormatting>
  <conditionalFormatting sqref="AV240">
    <cfRule type="cellIs" dxfId="994" priority="709" operator="lessThanOrEqual">
      <formula>-0.1</formula>
    </cfRule>
    <cfRule type="cellIs" dxfId="993" priority="710" operator="greaterThanOrEqual">
      <formula>0.1</formula>
    </cfRule>
  </conditionalFormatting>
  <conditionalFormatting sqref="AV241:AV245">
    <cfRule type="cellIs" dxfId="992" priority="706" operator="lessThanOrEqual">
      <formula>-0.1</formula>
    </cfRule>
    <cfRule type="cellIs" dxfId="991" priority="707" operator="greaterThanOrEqual">
      <formula>0.1</formula>
    </cfRule>
  </conditionalFormatting>
  <conditionalFormatting sqref="AV241:AV245">
    <cfRule type="expression" priority="708">
      <formula>"If($P$10/$G$10&gt;1.1)"</formula>
    </cfRule>
  </conditionalFormatting>
  <conditionalFormatting sqref="AV247:AV251">
    <cfRule type="cellIs" dxfId="990" priority="703" operator="lessThanOrEqual">
      <formula>-0.1</formula>
    </cfRule>
    <cfRule type="cellIs" dxfId="989" priority="704" operator="greaterThanOrEqual">
      <formula>0.1</formula>
    </cfRule>
  </conditionalFormatting>
  <conditionalFormatting sqref="AV247:AV251">
    <cfRule type="expression" priority="705">
      <formula>"If($P$10/$G$10&gt;1.1)"</formula>
    </cfRule>
  </conditionalFormatting>
  <conditionalFormatting sqref="AV253:AV257">
    <cfRule type="cellIs" dxfId="988" priority="700" operator="lessThanOrEqual">
      <formula>-0.1</formula>
    </cfRule>
    <cfRule type="cellIs" dxfId="987" priority="701" operator="greaterThanOrEqual">
      <formula>0.1</formula>
    </cfRule>
  </conditionalFormatting>
  <conditionalFormatting sqref="AX200">
    <cfRule type="cellIs" dxfId="986" priority="661" operator="lessThanOrEqual">
      <formula>-0.1</formula>
    </cfRule>
    <cfRule type="cellIs" dxfId="985" priority="662" operator="greaterThanOrEqual">
      <formula>0.1</formula>
    </cfRule>
  </conditionalFormatting>
  <conditionalFormatting sqref="AX81:AX85">
    <cfRule type="expression" priority="624">
      <formula>"If($P$10/$G$10&gt;1.1)"</formula>
    </cfRule>
  </conditionalFormatting>
  <conditionalFormatting sqref="AX87:AX91">
    <cfRule type="cellIs" dxfId="984" priority="619" operator="lessThanOrEqual">
      <formula>-0.1</formula>
    </cfRule>
    <cfRule type="cellIs" dxfId="983" priority="620" operator="greaterThanOrEqual">
      <formula>0.1</formula>
    </cfRule>
  </conditionalFormatting>
  <conditionalFormatting sqref="AX87:AX91">
    <cfRule type="expression" priority="621">
      <formula>"If($P$10/$G$10&gt;1.1)"</formula>
    </cfRule>
  </conditionalFormatting>
  <conditionalFormatting sqref="AX93:AX97">
    <cfRule type="expression" priority="618">
      <formula>"If($P$10/$G$10&gt;1.1)"</formula>
    </cfRule>
  </conditionalFormatting>
  <conditionalFormatting sqref="AX176">
    <cfRule type="cellIs" dxfId="982" priority="574" operator="lessThanOrEqual">
      <formula>-0.1</formula>
    </cfRule>
    <cfRule type="cellIs" dxfId="981" priority="575" operator="greaterThanOrEqual">
      <formula>0.1</formula>
    </cfRule>
  </conditionalFormatting>
  <conditionalFormatting sqref="AX177:AX181">
    <cfRule type="expression" priority="573">
      <formula>"If($P$10/$G$10&gt;1.1)"</formula>
    </cfRule>
  </conditionalFormatting>
  <conditionalFormatting sqref="AX195:AX199">
    <cfRule type="expression" priority="564">
      <formula>"If($P$10/$G$10&gt;1.1)"</formula>
    </cfRule>
  </conditionalFormatting>
  <conditionalFormatting sqref="AX266:AX268">
    <cfRule type="expression" priority="527">
      <formula>"If($P$10/$G$10&gt;1.1)"</formula>
    </cfRule>
  </conditionalFormatting>
  <conditionalFormatting sqref="AX74">
    <cfRule type="cellIs" dxfId="980" priority="521" operator="lessThanOrEqual">
      <formula>-0.1</formula>
    </cfRule>
    <cfRule type="cellIs" dxfId="979" priority="522" operator="greaterThanOrEqual">
      <formula>0.1</formula>
    </cfRule>
  </conditionalFormatting>
  <conditionalFormatting sqref="AX234">
    <cfRule type="cellIs" dxfId="978" priority="511" operator="lessThanOrEqual">
      <formula>-0.1</formula>
    </cfRule>
    <cfRule type="cellIs" dxfId="977" priority="512" operator="greaterThanOrEqual">
      <formula>0.1</formula>
    </cfRule>
  </conditionalFormatting>
  <conditionalFormatting sqref="AX23:AX27">
    <cfRule type="cellIs" dxfId="976" priority="653" operator="lessThanOrEqual">
      <formula>-0.1</formula>
    </cfRule>
    <cfRule type="cellIs" dxfId="975" priority="654" operator="greaterThanOrEqual">
      <formula>0.1</formula>
    </cfRule>
  </conditionalFormatting>
  <conditionalFormatting sqref="AX43:AX47 AX54 AX60 AX66">
    <cfRule type="cellIs" dxfId="974" priority="644" operator="lessThanOrEqual">
      <formula>-0.1</formula>
    </cfRule>
    <cfRule type="cellIs" dxfId="973" priority="645" operator="greaterThanOrEqual">
      <formula>0.1</formula>
    </cfRule>
  </conditionalFormatting>
  <conditionalFormatting sqref="AX55:AX59">
    <cfRule type="cellIs" dxfId="972" priority="636" operator="lessThanOrEqual">
      <formula>-0.1</formula>
    </cfRule>
    <cfRule type="cellIs" dxfId="971" priority="637" operator="greaterThanOrEqual">
      <formula>0.1</formula>
    </cfRule>
  </conditionalFormatting>
  <conditionalFormatting sqref="AX75:AX79 AX86 AX92 AX98">
    <cfRule type="cellIs" dxfId="970" priority="627" operator="lessThanOrEqual">
      <formula>-0.1</formula>
    </cfRule>
    <cfRule type="cellIs" dxfId="969" priority="628" operator="greaterThanOrEqual">
      <formula>0.1</formula>
    </cfRule>
  </conditionalFormatting>
  <conditionalFormatting sqref="AX119:AX123">
    <cfRule type="cellIs" dxfId="968" priority="602" operator="lessThanOrEqual">
      <formula>-0.1</formula>
    </cfRule>
    <cfRule type="cellIs" dxfId="967" priority="603" operator="greaterThanOrEqual">
      <formula>0.1</formula>
    </cfRule>
  </conditionalFormatting>
  <conditionalFormatting sqref="AX151:AX155">
    <cfRule type="cellIs" dxfId="966" priority="585" operator="lessThanOrEqual">
      <formula>-0.1</formula>
    </cfRule>
    <cfRule type="cellIs" dxfId="965" priority="586" operator="greaterThanOrEqual">
      <formula>0.1</formula>
    </cfRule>
  </conditionalFormatting>
  <conditionalFormatting sqref="AX227:AX231">
    <cfRule type="cellIs" dxfId="964" priority="545" operator="lessThanOrEqual">
      <formula>-0.1</formula>
    </cfRule>
    <cfRule type="cellIs" dxfId="963" priority="546" operator="greaterThanOrEqual">
      <formula>0.1</formula>
    </cfRule>
  </conditionalFormatting>
  <conditionalFormatting sqref="AX259:AX263">
    <cfRule type="cellIs" dxfId="962" priority="528" operator="lessThanOrEqual">
      <formula>-0.1</formula>
    </cfRule>
    <cfRule type="cellIs" dxfId="961" priority="529" operator="greaterThanOrEqual">
      <formula>0.1</formula>
    </cfRule>
  </conditionalFormatting>
  <conditionalFormatting sqref="AX29:AX33">
    <cfRule type="expression" priority="652">
      <formula>"If($P$10/$G$10&gt;1.1)"</formula>
    </cfRule>
  </conditionalFormatting>
  <conditionalFormatting sqref="AX17:AX21">
    <cfRule type="expression" priority="658">
      <formula>"If($P$10/$G$10&gt;1.1)"</formula>
    </cfRule>
  </conditionalFormatting>
  <conditionalFormatting sqref="AX157:AX161">
    <cfRule type="expression" priority="584">
      <formula>"If($P$10/$G$10&gt;1.1)"</formula>
    </cfRule>
  </conditionalFormatting>
  <conditionalFormatting sqref="AX253:AX257">
    <cfRule type="expression" priority="533">
      <formula>"If($P$10/$G$10&gt;1.1)"</formula>
    </cfRule>
  </conditionalFormatting>
  <conditionalFormatting sqref="AX259:AX263">
    <cfRule type="expression" priority="530">
      <formula>"If($P$10/$G$10&gt;1.1)"</formula>
    </cfRule>
  </conditionalFormatting>
  <conditionalFormatting sqref="AX23:AX27">
    <cfRule type="expression" priority="655">
      <formula>"If($P$10/$G$10&gt;1.1)"</formula>
    </cfRule>
  </conditionalFormatting>
  <conditionalFormatting sqref="AX189:AX193">
    <cfRule type="expression" priority="567">
      <formula>"If($P$10/$G$10&gt;1.1)"</formula>
    </cfRule>
  </conditionalFormatting>
  <conditionalFormatting sqref="AX221:AX225">
    <cfRule type="expression" priority="550">
      <formula>"If($P$10/$G$10&gt;1.1)"</formula>
    </cfRule>
  </conditionalFormatting>
  <conditionalFormatting sqref="AX43:AX47">
    <cfRule type="expression" priority="646">
      <formula>"If($P$10/$G$10&gt;1.1)"</formula>
    </cfRule>
  </conditionalFormatting>
  <conditionalFormatting sqref="AX49:AX53">
    <cfRule type="expression" priority="641">
      <formula>"If($P$10/$G$10&gt;1.1)"</formula>
    </cfRule>
  </conditionalFormatting>
  <conditionalFormatting sqref="AX55:AX59">
    <cfRule type="expression" priority="638">
      <formula>"If($P$10/$G$10&gt;1.1)"</formula>
    </cfRule>
  </conditionalFormatting>
  <conditionalFormatting sqref="AX61:AX65">
    <cfRule type="expression" priority="635">
      <formula>"If($P$10/$G$10&gt;1.1)"</formula>
    </cfRule>
  </conditionalFormatting>
  <conditionalFormatting sqref="AX125:AX129">
    <cfRule type="expression" priority="601">
      <formula>"If($P$10/$G$10&gt;1.1)"</formula>
    </cfRule>
  </conditionalFormatting>
  <conditionalFormatting sqref="AX119:AX123">
    <cfRule type="expression" priority="604">
      <formula>"If($P$10/$G$10&gt;1.1)"</formula>
    </cfRule>
  </conditionalFormatting>
  <conditionalFormatting sqref="AX227:AX231">
    <cfRule type="expression" priority="547">
      <formula>"If($P$10/$G$10&gt;1.1)"</formula>
    </cfRule>
  </conditionalFormatting>
  <conditionalFormatting sqref="AX266:AX268">
    <cfRule type="cellIs" dxfId="960" priority="525" operator="lessThanOrEqual">
      <formula>-0.1</formula>
    </cfRule>
    <cfRule type="cellIs" dxfId="959" priority="526" operator="greaterThanOrEqual">
      <formula>0.1</formula>
    </cfRule>
  </conditionalFormatting>
  <conditionalFormatting sqref="AX42">
    <cfRule type="cellIs" dxfId="958" priority="523" operator="lessThanOrEqual">
      <formula>-0.1</formula>
    </cfRule>
    <cfRule type="cellIs" dxfId="957" priority="524" operator="greaterThanOrEqual">
      <formula>0.1</formula>
    </cfRule>
  </conditionalFormatting>
  <conditionalFormatting sqref="AX106">
    <cfRule type="cellIs" dxfId="956" priority="519" operator="lessThanOrEqual">
      <formula>-0.1</formula>
    </cfRule>
    <cfRule type="cellIs" dxfId="955" priority="520" operator="greaterThanOrEqual">
      <formula>0.1</formula>
    </cfRule>
  </conditionalFormatting>
  <conditionalFormatting sqref="AX138">
    <cfRule type="cellIs" dxfId="954" priority="517" operator="lessThanOrEqual">
      <formula>-0.1</formula>
    </cfRule>
    <cfRule type="cellIs" dxfId="953" priority="518" operator="greaterThanOrEqual">
      <formula>0.1</formula>
    </cfRule>
  </conditionalFormatting>
  <conditionalFormatting sqref="AX170">
    <cfRule type="cellIs" dxfId="952" priority="515" operator="lessThanOrEqual">
      <formula>-0.1</formula>
    </cfRule>
    <cfRule type="cellIs" dxfId="951" priority="516" operator="greaterThanOrEqual">
      <formula>0.1</formula>
    </cfRule>
  </conditionalFormatting>
  <conditionalFormatting sqref="AX202">
    <cfRule type="cellIs" dxfId="950" priority="513" operator="lessThanOrEqual">
      <formula>-0.1</formula>
    </cfRule>
    <cfRule type="cellIs" dxfId="949" priority="514" operator="greaterThanOrEqual">
      <formula>0.1</formula>
    </cfRule>
  </conditionalFormatting>
  <conditionalFormatting sqref="AX264 AX269:AX270">
    <cfRule type="cellIs" dxfId="948" priority="678" operator="lessThanOrEqual">
      <formula>-0.1</formula>
    </cfRule>
    <cfRule type="cellIs" dxfId="947" priority="679" operator="greaterThanOrEqual">
      <formula>0.1</formula>
    </cfRule>
  </conditionalFormatting>
  <conditionalFormatting sqref="AX11:AX15 AX1 AX22 AX28 AX34 AX40 AX5:AX8 AX272:AX1048576">
    <cfRule type="cellIs" dxfId="946" priority="675" operator="lessThanOrEqual">
      <formula>-0.1</formula>
    </cfRule>
    <cfRule type="cellIs" dxfId="945" priority="676" operator="greaterThanOrEqual">
      <formula>0.1</formula>
    </cfRule>
  </conditionalFormatting>
  <conditionalFormatting sqref="AX11:AX15">
    <cfRule type="expression" priority="677">
      <formula>"If($P$10/$G$10&gt;1.1)"</formula>
    </cfRule>
  </conditionalFormatting>
  <conditionalFormatting sqref="AX16">
    <cfRule type="cellIs" dxfId="944" priority="671" operator="lessThanOrEqual">
      <formula>-0.1</formula>
    </cfRule>
    <cfRule type="cellIs" dxfId="943" priority="672" operator="greaterThanOrEqual">
      <formula>0.1</formula>
    </cfRule>
  </conditionalFormatting>
  <conditionalFormatting sqref="AX10">
    <cfRule type="cellIs" dxfId="942" priority="673" operator="lessThanOrEqual">
      <formula>-0.1</formula>
    </cfRule>
    <cfRule type="cellIs" dxfId="941" priority="674" operator="greaterThanOrEqual">
      <formula>0.1</formula>
    </cfRule>
  </conditionalFormatting>
  <conditionalFormatting sqref="AX72">
    <cfRule type="cellIs" dxfId="940" priority="669" operator="lessThanOrEqual">
      <formula>-0.1</formula>
    </cfRule>
    <cfRule type="cellIs" dxfId="939" priority="670" operator="greaterThanOrEqual">
      <formula>0.1</formula>
    </cfRule>
  </conditionalFormatting>
  <conditionalFormatting sqref="AX104">
    <cfRule type="cellIs" dxfId="938" priority="667" operator="lessThanOrEqual">
      <formula>-0.1</formula>
    </cfRule>
    <cfRule type="cellIs" dxfId="937" priority="668" operator="greaterThanOrEqual">
      <formula>0.1</formula>
    </cfRule>
  </conditionalFormatting>
  <conditionalFormatting sqref="AX136">
    <cfRule type="cellIs" dxfId="936" priority="665" operator="lessThanOrEqual">
      <formula>-0.1</formula>
    </cfRule>
    <cfRule type="cellIs" dxfId="935" priority="666" operator="greaterThanOrEqual">
      <formula>0.1</formula>
    </cfRule>
  </conditionalFormatting>
  <conditionalFormatting sqref="AX168">
    <cfRule type="cellIs" dxfId="934" priority="663" operator="lessThanOrEqual">
      <formula>-0.1</formula>
    </cfRule>
    <cfRule type="cellIs" dxfId="933" priority="664" operator="greaterThanOrEqual">
      <formula>0.1</formula>
    </cfRule>
  </conditionalFormatting>
  <conditionalFormatting sqref="AX232">
    <cfRule type="cellIs" dxfId="932" priority="659" operator="lessThanOrEqual">
      <formula>-0.1</formula>
    </cfRule>
    <cfRule type="cellIs" dxfId="931" priority="660" operator="greaterThanOrEqual">
      <formula>0.1</formula>
    </cfRule>
  </conditionalFormatting>
  <conditionalFormatting sqref="AX61:AX65">
    <cfRule type="cellIs" dxfId="930" priority="633" operator="lessThanOrEqual">
      <formula>-0.1</formula>
    </cfRule>
    <cfRule type="cellIs" dxfId="929" priority="634" operator="greaterThanOrEqual">
      <formula>0.1</formula>
    </cfRule>
  </conditionalFormatting>
  <conditionalFormatting sqref="AX67:AX71">
    <cfRule type="cellIs" dxfId="928" priority="630" operator="lessThanOrEqual">
      <formula>-0.1</formula>
    </cfRule>
    <cfRule type="cellIs" dxfId="927" priority="631" operator="greaterThanOrEqual">
      <formula>0.1</formula>
    </cfRule>
  </conditionalFormatting>
  <conditionalFormatting sqref="AX67:AX71">
    <cfRule type="expression" priority="632">
      <formula>"If($P$10/$G$10&gt;1.1)"</formula>
    </cfRule>
  </conditionalFormatting>
  <conditionalFormatting sqref="AX75:AX79">
    <cfRule type="expression" priority="629">
      <formula>"If($P$10/$G$10&gt;1.1)"</formula>
    </cfRule>
  </conditionalFormatting>
  <conditionalFormatting sqref="AX17:AX21">
    <cfRule type="cellIs" dxfId="926" priority="656" operator="lessThanOrEqual">
      <formula>-0.1</formula>
    </cfRule>
    <cfRule type="cellIs" dxfId="925" priority="657" operator="greaterThanOrEqual">
      <formula>0.1</formula>
    </cfRule>
  </conditionalFormatting>
  <conditionalFormatting sqref="AX29:AX33">
    <cfRule type="cellIs" dxfId="924" priority="650" operator="lessThanOrEqual">
      <formula>-0.1</formula>
    </cfRule>
    <cfRule type="cellIs" dxfId="923" priority="651" operator="greaterThanOrEqual">
      <formula>0.1</formula>
    </cfRule>
  </conditionalFormatting>
  <conditionalFormatting sqref="AX35:AX39">
    <cfRule type="cellIs" dxfId="922" priority="647" operator="lessThanOrEqual">
      <formula>-0.1</formula>
    </cfRule>
    <cfRule type="cellIs" dxfId="921" priority="648" operator="greaterThanOrEqual">
      <formula>0.1</formula>
    </cfRule>
  </conditionalFormatting>
  <conditionalFormatting sqref="AX35:AX39">
    <cfRule type="expression" priority="649">
      <formula>"If($P$10/$G$10&gt;1.1)"</formula>
    </cfRule>
  </conditionalFormatting>
  <conditionalFormatting sqref="AX48">
    <cfRule type="cellIs" dxfId="920" priority="642" operator="lessThanOrEqual">
      <formula>-0.1</formula>
    </cfRule>
    <cfRule type="cellIs" dxfId="919" priority="643" operator="greaterThanOrEqual">
      <formula>0.1</formula>
    </cfRule>
  </conditionalFormatting>
  <conditionalFormatting sqref="AX49:AX53">
    <cfRule type="cellIs" dxfId="918" priority="639" operator="lessThanOrEqual">
      <formula>-0.1</formula>
    </cfRule>
    <cfRule type="cellIs" dxfId="917" priority="640" operator="greaterThanOrEqual">
      <formula>0.1</formula>
    </cfRule>
  </conditionalFormatting>
  <conditionalFormatting sqref="AX80">
    <cfRule type="cellIs" dxfId="916" priority="625" operator="lessThanOrEqual">
      <formula>-0.1</formula>
    </cfRule>
    <cfRule type="cellIs" dxfId="915" priority="626" operator="greaterThanOrEqual">
      <formula>0.1</formula>
    </cfRule>
  </conditionalFormatting>
  <conditionalFormatting sqref="AX81:AX85">
    <cfRule type="cellIs" dxfId="914" priority="622" operator="lessThanOrEqual">
      <formula>-0.1</formula>
    </cfRule>
    <cfRule type="cellIs" dxfId="913" priority="623" operator="greaterThanOrEqual">
      <formula>0.1</formula>
    </cfRule>
  </conditionalFormatting>
  <conditionalFormatting sqref="AX93:AX97">
    <cfRule type="cellIs" dxfId="912" priority="616" operator="lessThanOrEqual">
      <formula>-0.1</formula>
    </cfRule>
    <cfRule type="cellIs" dxfId="911" priority="617" operator="greaterThanOrEqual">
      <formula>0.1</formula>
    </cfRule>
  </conditionalFormatting>
  <conditionalFormatting sqref="AX99:AX103">
    <cfRule type="cellIs" dxfId="910" priority="613" operator="lessThanOrEqual">
      <formula>-0.1</formula>
    </cfRule>
    <cfRule type="cellIs" dxfId="909" priority="614" operator="greaterThanOrEqual">
      <formula>0.1</formula>
    </cfRule>
  </conditionalFormatting>
  <conditionalFormatting sqref="AX99:AX103">
    <cfRule type="expression" priority="615">
      <formula>"If($P$10/$G$10&gt;1.1)"</formula>
    </cfRule>
  </conditionalFormatting>
  <conditionalFormatting sqref="AX107:AX111 AX118 AX124 AX130">
    <cfRule type="cellIs" dxfId="908" priority="610" operator="lessThanOrEqual">
      <formula>-0.1</formula>
    </cfRule>
    <cfRule type="cellIs" dxfId="907" priority="611" operator="greaterThanOrEqual">
      <formula>0.1</formula>
    </cfRule>
  </conditionalFormatting>
  <conditionalFormatting sqref="AX107:AX111">
    <cfRule type="expression" priority="612">
      <formula>"If($P$10/$G$10&gt;1.1)"</formula>
    </cfRule>
  </conditionalFormatting>
  <conditionalFormatting sqref="AX112">
    <cfRule type="cellIs" dxfId="906" priority="608" operator="lessThanOrEqual">
      <formula>-0.1</formula>
    </cfRule>
    <cfRule type="cellIs" dxfId="905" priority="609" operator="greaterThanOrEqual">
      <formula>0.1</formula>
    </cfRule>
  </conditionalFormatting>
  <conditionalFormatting sqref="AX113:AX117">
    <cfRule type="cellIs" dxfId="904" priority="605" operator="lessThanOrEqual">
      <formula>-0.1</formula>
    </cfRule>
    <cfRule type="cellIs" dxfId="903" priority="606" operator="greaterThanOrEqual">
      <formula>0.1</formula>
    </cfRule>
  </conditionalFormatting>
  <conditionalFormatting sqref="AX113:AX117">
    <cfRule type="expression" priority="607">
      <formula>"If($P$10/$G$10&gt;1.1)"</formula>
    </cfRule>
  </conditionalFormatting>
  <conditionalFormatting sqref="AX125:AX129">
    <cfRule type="cellIs" dxfId="902" priority="599" operator="lessThanOrEqual">
      <formula>-0.1</formula>
    </cfRule>
    <cfRule type="cellIs" dxfId="901" priority="600" operator="greaterThanOrEqual">
      <formula>0.1</formula>
    </cfRule>
  </conditionalFormatting>
  <conditionalFormatting sqref="AX131:AX135">
    <cfRule type="cellIs" dxfId="900" priority="596" operator="lessThanOrEqual">
      <formula>-0.1</formula>
    </cfRule>
    <cfRule type="cellIs" dxfId="899" priority="597" operator="greaterThanOrEqual">
      <formula>0.1</formula>
    </cfRule>
  </conditionalFormatting>
  <conditionalFormatting sqref="AX131:AX135">
    <cfRule type="expression" priority="598">
      <formula>"If($P$10/$G$10&gt;1.1)"</formula>
    </cfRule>
  </conditionalFormatting>
  <conditionalFormatting sqref="AX139:AX143 AX150 AX156 AX162">
    <cfRule type="cellIs" dxfId="898" priority="593" operator="lessThanOrEqual">
      <formula>-0.1</formula>
    </cfRule>
    <cfRule type="cellIs" dxfId="897" priority="594" operator="greaterThanOrEqual">
      <formula>0.1</formula>
    </cfRule>
  </conditionalFormatting>
  <conditionalFormatting sqref="AX139:AX143">
    <cfRule type="expression" priority="595">
      <formula>"If($P$10/$G$10&gt;1.1)"</formula>
    </cfRule>
  </conditionalFormatting>
  <conditionalFormatting sqref="AX144">
    <cfRule type="cellIs" dxfId="896" priority="591" operator="lessThanOrEqual">
      <formula>-0.1</formula>
    </cfRule>
    <cfRule type="cellIs" dxfId="895" priority="592" operator="greaterThanOrEqual">
      <formula>0.1</formula>
    </cfRule>
  </conditionalFormatting>
  <conditionalFormatting sqref="AX145:AX149">
    <cfRule type="cellIs" dxfId="894" priority="588" operator="lessThanOrEqual">
      <formula>-0.1</formula>
    </cfRule>
    <cfRule type="cellIs" dxfId="893" priority="589" operator="greaterThanOrEqual">
      <formula>0.1</formula>
    </cfRule>
  </conditionalFormatting>
  <conditionalFormatting sqref="AX145:AX149">
    <cfRule type="expression" priority="590">
      <formula>"If($P$10/$G$10&gt;1.1)"</formula>
    </cfRule>
  </conditionalFormatting>
  <conditionalFormatting sqref="AX151:AX155">
    <cfRule type="expression" priority="587">
      <formula>"If($P$10/$G$10&gt;1.1)"</formula>
    </cfRule>
  </conditionalFormatting>
  <conditionalFormatting sqref="AX157:AX161">
    <cfRule type="cellIs" dxfId="892" priority="582" operator="lessThanOrEqual">
      <formula>-0.1</formula>
    </cfRule>
    <cfRule type="cellIs" dxfId="891" priority="583" operator="greaterThanOrEqual">
      <formula>0.1</formula>
    </cfRule>
  </conditionalFormatting>
  <conditionalFormatting sqref="AX163:AX167">
    <cfRule type="cellIs" dxfId="890" priority="579" operator="lessThanOrEqual">
      <formula>-0.1</formula>
    </cfRule>
    <cfRule type="cellIs" dxfId="889" priority="580" operator="greaterThanOrEqual">
      <formula>0.1</formula>
    </cfRule>
  </conditionalFormatting>
  <conditionalFormatting sqref="AX163:AX167">
    <cfRule type="expression" priority="581">
      <formula>"If($P$10/$G$10&gt;1.1)"</formula>
    </cfRule>
  </conditionalFormatting>
  <conditionalFormatting sqref="AX171:AX175 AX182 AX188 AX194">
    <cfRule type="cellIs" dxfId="888" priority="576" operator="lessThanOrEqual">
      <formula>-0.1</formula>
    </cfRule>
    <cfRule type="cellIs" dxfId="887" priority="577" operator="greaterThanOrEqual">
      <formula>0.1</formula>
    </cfRule>
  </conditionalFormatting>
  <conditionalFormatting sqref="AX171:AX175">
    <cfRule type="expression" priority="578">
      <formula>"If($P$10/$G$10&gt;1.1)"</formula>
    </cfRule>
  </conditionalFormatting>
  <conditionalFormatting sqref="AX177:AX181">
    <cfRule type="cellIs" dxfId="886" priority="571" operator="lessThanOrEqual">
      <formula>-0.1</formula>
    </cfRule>
    <cfRule type="cellIs" dxfId="885" priority="572" operator="greaterThanOrEqual">
      <formula>0.1</formula>
    </cfRule>
  </conditionalFormatting>
  <conditionalFormatting sqref="AX183:AX187">
    <cfRule type="cellIs" dxfId="884" priority="568" operator="lessThanOrEqual">
      <formula>-0.1</formula>
    </cfRule>
    <cfRule type="cellIs" dxfId="883" priority="569" operator="greaterThanOrEqual">
      <formula>0.1</formula>
    </cfRule>
  </conditionalFormatting>
  <conditionalFormatting sqref="AX183:AX187">
    <cfRule type="expression" priority="570">
      <formula>"If($P$10/$G$10&gt;1.1)"</formula>
    </cfRule>
  </conditionalFormatting>
  <conditionalFormatting sqref="AX189:AX193">
    <cfRule type="cellIs" dxfId="882" priority="565" operator="lessThanOrEqual">
      <formula>-0.1</formula>
    </cfRule>
    <cfRule type="cellIs" dxfId="881" priority="566" operator="greaterThanOrEqual">
      <formula>0.1</formula>
    </cfRule>
  </conditionalFormatting>
  <conditionalFormatting sqref="AX195:AX199">
    <cfRule type="cellIs" dxfId="880" priority="562" operator="lessThanOrEqual">
      <formula>-0.1</formula>
    </cfRule>
    <cfRule type="cellIs" dxfId="879" priority="563" operator="greaterThanOrEqual">
      <formula>0.1</formula>
    </cfRule>
  </conditionalFormatting>
  <conditionalFormatting sqref="AX203:AX207 AX214 AX220 AX226">
    <cfRule type="cellIs" dxfId="878" priority="559" operator="lessThanOrEqual">
      <formula>-0.1</formula>
    </cfRule>
    <cfRule type="cellIs" dxfId="877" priority="560" operator="greaterThanOrEqual">
      <formula>0.1</formula>
    </cfRule>
  </conditionalFormatting>
  <conditionalFormatting sqref="AX203:AX207">
    <cfRule type="expression" priority="561">
      <formula>"If($P$10/$G$10&gt;1.1)"</formula>
    </cfRule>
  </conditionalFormatting>
  <conditionalFormatting sqref="AX208">
    <cfRule type="cellIs" dxfId="876" priority="557" operator="lessThanOrEqual">
      <formula>-0.1</formula>
    </cfRule>
    <cfRule type="cellIs" dxfId="875" priority="558" operator="greaterThanOrEqual">
      <formula>0.1</formula>
    </cfRule>
  </conditionalFormatting>
  <conditionalFormatting sqref="AX209:AX213">
    <cfRule type="cellIs" dxfId="874" priority="554" operator="lessThanOrEqual">
      <formula>-0.1</formula>
    </cfRule>
    <cfRule type="cellIs" dxfId="873" priority="555" operator="greaterThanOrEqual">
      <formula>0.1</formula>
    </cfRule>
  </conditionalFormatting>
  <conditionalFormatting sqref="AX209:AX213">
    <cfRule type="expression" priority="556">
      <formula>"If($P$10/$G$10&gt;1.1)"</formula>
    </cfRule>
  </conditionalFormatting>
  <conditionalFormatting sqref="AX215:AX219">
    <cfRule type="cellIs" dxfId="872" priority="551" operator="lessThanOrEqual">
      <formula>-0.1</formula>
    </cfRule>
    <cfRule type="cellIs" dxfId="871" priority="552" operator="greaterThanOrEqual">
      <formula>0.1</formula>
    </cfRule>
  </conditionalFormatting>
  <conditionalFormatting sqref="AX215:AX219">
    <cfRule type="expression" priority="553">
      <formula>"If($P$10/$G$10&gt;1.1)"</formula>
    </cfRule>
  </conditionalFormatting>
  <conditionalFormatting sqref="AX221:AX225">
    <cfRule type="cellIs" dxfId="870" priority="548" operator="lessThanOrEqual">
      <formula>-0.1</formula>
    </cfRule>
    <cfRule type="cellIs" dxfId="869" priority="549" operator="greaterThanOrEqual">
      <formula>0.1</formula>
    </cfRule>
  </conditionalFormatting>
  <conditionalFormatting sqref="AX235:AX239 AX246 AX252 AX258">
    <cfRule type="cellIs" dxfId="868" priority="542" operator="lessThanOrEqual">
      <formula>-0.1</formula>
    </cfRule>
    <cfRule type="cellIs" dxfId="867" priority="543" operator="greaterThanOrEqual">
      <formula>0.1</formula>
    </cfRule>
  </conditionalFormatting>
  <conditionalFormatting sqref="AX235:AX239">
    <cfRule type="expression" priority="544">
      <formula>"If($P$10/$G$10&gt;1.1)"</formula>
    </cfRule>
  </conditionalFormatting>
  <conditionalFormatting sqref="AX240">
    <cfRule type="cellIs" dxfId="866" priority="540" operator="lessThanOrEqual">
      <formula>-0.1</formula>
    </cfRule>
    <cfRule type="cellIs" dxfId="865" priority="541" operator="greaterThanOrEqual">
      <formula>0.1</formula>
    </cfRule>
  </conditionalFormatting>
  <conditionalFormatting sqref="AX241:AX245">
    <cfRule type="cellIs" dxfId="864" priority="537" operator="lessThanOrEqual">
      <formula>-0.1</formula>
    </cfRule>
    <cfRule type="cellIs" dxfId="863" priority="538" operator="greaterThanOrEqual">
      <formula>0.1</formula>
    </cfRule>
  </conditionalFormatting>
  <conditionalFormatting sqref="AX241:AX245">
    <cfRule type="expression" priority="539">
      <formula>"If($P$10/$G$10&gt;1.1)"</formula>
    </cfRule>
  </conditionalFormatting>
  <conditionalFormatting sqref="AX247:AX251">
    <cfRule type="cellIs" dxfId="862" priority="534" operator="lessThanOrEqual">
      <formula>-0.1</formula>
    </cfRule>
    <cfRule type="cellIs" dxfId="861" priority="535" operator="greaterThanOrEqual">
      <formula>0.1</formula>
    </cfRule>
  </conditionalFormatting>
  <conditionalFormatting sqref="AX247:AX251">
    <cfRule type="expression" priority="536">
      <formula>"If($P$10/$G$10&gt;1.1)"</formula>
    </cfRule>
  </conditionalFormatting>
  <conditionalFormatting sqref="AX253:AX257">
    <cfRule type="cellIs" dxfId="860" priority="531" operator="lessThanOrEqual">
      <formula>-0.1</formula>
    </cfRule>
    <cfRule type="cellIs" dxfId="859" priority="532" operator="greaterThanOrEqual">
      <formula>0.1</formula>
    </cfRule>
  </conditionalFormatting>
  <conditionalFormatting sqref="AZ200">
    <cfRule type="cellIs" dxfId="858" priority="492" operator="lessThanOrEqual">
      <formula>-0.1</formula>
    </cfRule>
    <cfRule type="cellIs" dxfId="857" priority="493" operator="greaterThanOrEqual">
      <formula>0.1</formula>
    </cfRule>
  </conditionalFormatting>
  <conditionalFormatting sqref="AZ81:AZ85">
    <cfRule type="expression" priority="455">
      <formula>"If($P$10/$G$10&gt;1.1)"</formula>
    </cfRule>
  </conditionalFormatting>
  <conditionalFormatting sqref="AZ87:AZ91">
    <cfRule type="cellIs" dxfId="856" priority="450" operator="lessThanOrEqual">
      <formula>-0.1</formula>
    </cfRule>
    <cfRule type="cellIs" dxfId="855" priority="451" operator="greaterThanOrEqual">
      <formula>0.1</formula>
    </cfRule>
  </conditionalFormatting>
  <conditionalFormatting sqref="AZ87:AZ91">
    <cfRule type="expression" priority="452">
      <formula>"If($P$10/$G$10&gt;1.1)"</formula>
    </cfRule>
  </conditionalFormatting>
  <conditionalFormatting sqref="AZ93:AZ97">
    <cfRule type="expression" priority="449">
      <formula>"If($P$10/$G$10&gt;1.1)"</formula>
    </cfRule>
  </conditionalFormatting>
  <conditionalFormatting sqref="AZ176">
    <cfRule type="cellIs" dxfId="854" priority="405" operator="lessThanOrEqual">
      <formula>-0.1</formula>
    </cfRule>
    <cfRule type="cellIs" dxfId="853" priority="406" operator="greaterThanOrEqual">
      <formula>0.1</formula>
    </cfRule>
  </conditionalFormatting>
  <conditionalFormatting sqref="AZ177:AZ181">
    <cfRule type="expression" priority="404">
      <formula>"If($P$10/$G$10&gt;1.1)"</formula>
    </cfRule>
  </conditionalFormatting>
  <conditionalFormatting sqref="AZ195:AZ199">
    <cfRule type="expression" priority="395">
      <formula>"If($P$10/$G$10&gt;1.1)"</formula>
    </cfRule>
  </conditionalFormatting>
  <conditionalFormatting sqref="AZ266:AZ268">
    <cfRule type="expression" priority="358">
      <formula>"If($P$10/$G$10&gt;1.1)"</formula>
    </cfRule>
  </conditionalFormatting>
  <conditionalFormatting sqref="AZ23:AZ27">
    <cfRule type="cellIs" dxfId="852" priority="484" operator="lessThanOrEqual">
      <formula>-0.1</formula>
    </cfRule>
    <cfRule type="cellIs" dxfId="851" priority="485" operator="greaterThanOrEqual">
      <formula>0.1</formula>
    </cfRule>
  </conditionalFormatting>
  <conditionalFormatting sqref="AZ43:AZ47 AZ54 AZ60 AZ66">
    <cfRule type="cellIs" dxfId="850" priority="475" operator="lessThanOrEqual">
      <formula>-0.1</formula>
    </cfRule>
    <cfRule type="cellIs" dxfId="849" priority="476" operator="greaterThanOrEqual">
      <formula>0.1</formula>
    </cfRule>
  </conditionalFormatting>
  <conditionalFormatting sqref="AZ55:AZ59">
    <cfRule type="cellIs" dxfId="848" priority="467" operator="lessThanOrEqual">
      <formula>-0.1</formula>
    </cfRule>
    <cfRule type="cellIs" dxfId="847" priority="468" operator="greaterThanOrEqual">
      <formula>0.1</formula>
    </cfRule>
  </conditionalFormatting>
  <conditionalFormatting sqref="AZ75:AZ79 AZ86 AZ92 AZ98">
    <cfRule type="cellIs" dxfId="846" priority="458" operator="lessThanOrEqual">
      <formula>-0.1</formula>
    </cfRule>
    <cfRule type="cellIs" dxfId="845" priority="459" operator="greaterThanOrEqual">
      <formula>0.1</formula>
    </cfRule>
  </conditionalFormatting>
  <conditionalFormatting sqref="AZ119:AZ123">
    <cfRule type="cellIs" dxfId="844" priority="433" operator="lessThanOrEqual">
      <formula>-0.1</formula>
    </cfRule>
    <cfRule type="cellIs" dxfId="843" priority="434" operator="greaterThanOrEqual">
      <formula>0.1</formula>
    </cfRule>
  </conditionalFormatting>
  <conditionalFormatting sqref="AZ151:AZ155">
    <cfRule type="cellIs" dxfId="842" priority="416" operator="lessThanOrEqual">
      <formula>-0.1</formula>
    </cfRule>
    <cfRule type="cellIs" dxfId="841" priority="417" operator="greaterThanOrEqual">
      <formula>0.1</formula>
    </cfRule>
  </conditionalFormatting>
  <conditionalFormatting sqref="AZ227:AZ231">
    <cfRule type="cellIs" dxfId="840" priority="376" operator="lessThanOrEqual">
      <formula>-0.1</formula>
    </cfRule>
    <cfRule type="cellIs" dxfId="839" priority="377" operator="greaterThanOrEqual">
      <formula>0.1</formula>
    </cfRule>
  </conditionalFormatting>
  <conditionalFormatting sqref="AZ259:AZ263">
    <cfRule type="cellIs" dxfId="838" priority="359" operator="lessThanOrEqual">
      <formula>-0.1</formula>
    </cfRule>
    <cfRule type="cellIs" dxfId="837" priority="360" operator="greaterThanOrEqual">
      <formula>0.1</formula>
    </cfRule>
  </conditionalFormatting>
  <conditionalFormatting sqref="AZ29:AZ33">
    <cfRule type="expression" priority="483">
      <formula>"If($P$10/$G$10&gt;1.1)"</formula>
    </cfRule>
  </conditionalFormatting>
  <conditionalFormatting sqref="AZ17:AZ21">
    <cfRule type="expression" priority="489">
      <formula>"If($P$10/$G$10&gt;1.1)"</formula>
    </cfRule>
  </conditionalFormatting>
  <conditionalFormatting sqref="AZ157:AZ161">
    <cfRule type="expression" priority="415">
      <formula>"If($P$10/$G$10&gt;1.1)"</formula>
    </cfRule>
  </conditionalFormatting>
  <conditionalFormatting sqref="AZ253:AZ257">
    <cfRule type="expression" priority="364">
      <formula>"If($P$10/$G$10&gt;1.1)"</formula>
    </cfRule>
  </conditionalFormatting>
  <conditionalFormatting sqref="AZ259:AZ263">
    <cfRule type="expression" priority="361">
      <formula>"If($P$10/$G$10&gt;1.1)"</formula>
    </cfRule>
  </conditionalFormatting>
  <conditionalFormatting sqref="AZ23:AZ27">
    <cfRule type="expression" priority="486">
      <formula>"If($P$10/$G$10&gt;1.1)"</formula>
    </cfRule>
  </conditionalFormatting>
  <conditionalFormatting sqref="AZ189:AZ193">
    <cfRule type="expression" priority="398">
      <formula>"If($P$10/$G$10&gt;1.1)"</formula>
    </cfRule>
  </conditionalFormatting>
  <conditionalFormatting sqref="AZ221:AZ225">
    <cfRule type="expression" priority="381">
      <formula>"If($P$10/$G$10&gt;1.1)"</formula>
    </cfRule>
  </conditionalFormatting>
  <conditionalFormatting sqref="AZ43:AZ47">
    <cfRule type="expression" priority="477">
      <formula>"If($P$10/$G$10&gt;1.1)"</formula>
    </cfRule>
  </conditionalFormatting>
  <conditionalFormatting sqref="AZ49:AZ53">
    <cfRule type="expression" priority="472">
      <formula>"If($P$10/$G$10&gt;1.1)"</formula>
    </cfRule>
  </conditionalFormatting>
  <conditionalFormatting sqref="AZ55:AZ59">
    <cfRule type="expression" priority="469">
      <formula>"If($P$10/$G$10&gt;1.1)"</formula>
    </cfRule>
  </conditionalFormatting>
  <conditionalFormatting sqref="AZ61:AZ65">
    <cfRule type="expression" priority="466">
      <formula>"If($P$10/$G$10&gt;1.1)"</formula>
    </cfRule>
  </conditionalFormatting>
  <conditionalFormatting sqref="AZ125:AZ129">
    <cfRule type="expression" priority="432">
      <formula>"If($P$10/$G$10&gt;1.1)"</formula>
    </cfRule>
  </conditionalFormatting>
  <conditionalFormatting sqref="AZ119:AZ123">
    <cfRule type="expression" priority="435">
      <formula>"If($P$10/$G$10&gt;1.1)"</formula>
    </cfRule>
  </conditionalFormatting>
  <conditionalFormatting sqref="AZ227:AZ231">
    <cfRule type="expression" priority="378">
      <formula>"If($P$10/$G$10&gt;1.1)"</formula>
    </cfRule>
  </conditionalFormatting>
  <conditionalFormatting sqref="AZ264 AZ269:AZ270">
    <cfRule type="cellIs" dxfId="836" priority="509" operator="lessThanOrEqual">
      <formula>-0.1</formula>
    </cfRule>
    <cfRule type="cellIs" dxfId="835" priority="510" operator="greaterThanOrEqual">
      <formula>0.1</formula>
    </cfRule>
  </conditionalFormatting>
  <conditionalFormatting sqref="AZ11:AZ15 AZ1 AZ22 AZ28 AZ34 AZ40 AZ5:AZ8 AZ272:AZ1048576">
    <cfRule type="cellIs" dxfId="834" priority="506" operator="lessThanOrEqual">
      <formula>-0.1</formula>
    </cfRule>
    <cfRule type="cellIs" dxfId="833" priority="507" operator="greaterThanOrEqual">
      <formula>0.1</formula>
    </cfRule>
  </conditionalFormatting>
  <conditionalFormatting sqref="AZ11:AZ15">
    <cfRule type="expression" priority="508">
      <formula>"If($P$10/$G$10&gt;1.1)"</formula>
    </cfRule>
  </conditionalFormatting>
  <conditionalFormatting sqref="AZ16">
    <cfRule type="cellIs" dxfId="832" priority="502" operator="lessThanOrEqual">
      <formula>-0.1</formula>
    </cfRule>
    <cfRule type="cellIs" dxfId="831" priority="503" operator="greaterThanOrEqual">
      <formula>0.1</formula>
    </cfRule>
  </conditionalFormatting>
  <conditionalFormatting sqref="AZ10">
    <cfRule type="cellIs" dxfId="830" priority="504" operator="lessThanOrEqual">
      <formula>-0.1</formula>
    </cfRule>
    <cfRule type="cellIs" dxfId="829" priority="505" operator="greaterThanOrEqual">
      <formula>0.1</formula>
    </cfRule>
  </conditionalFormatting>
  <conditionalFormatting sqref="AZ72">
    <cfRule type="cellIs" dxfId="828" priority="500" operator="lessThanOrEqual">
      <formula>-0.1</formula>
    </cfRule>
    <cfRule type="cellIs" dxfId="827" priority="501" operator="greaterThanOrEqual">
      <formula>0.1</formula>
    </cfRule>
  </conditionalFormatting>
  <conditionalFormatting sqref="AZ104">
    <cfRule type="cellIs" dxfId="826" priority="498" operator="lessThanOrEqual">
      <formula>-0.1</formula>
    </cfRule>
    <cfRule type="cellIs" dxfId="825" priority="499" operator="greaterThanOrEqual">
      <formula>0.1</formula>
    </cfRule>
  </conditionalFormatting>
  <conditionalFormatting sqref="AZ136">
    <cfRule type="cellIs" dxfId="824" priority="496" operator="lessThanOrEqual">
      <formula>-0.1</formula>
    </cfRule>
    <cfRule type="cellIs" dxfId="823" priority="497" operator="greaterThanOrEqual">
      <formula>0.1</formula>
    </cfRule>
  </conditionalFormatting>
  <conditionalFormatting sqref="AZ168">
    <cfRule type="cellIs" dxfId="822" priority="494" operator="lessThanOrEqual">
      <formula>-0.1</formula>
    </cfRule>
    <cfRule type="cellIs" dxfId="821" priority="495" operator="greaterThanOrEqual">
      <formula>0.1</formula>
    </cfRule>
  </conditionalFormatting>
  <conditionalFormatting sqref="AZ232">
    <cfRule type="cellIs" dxfId="820" priority="490" operator="lessThanOrEqual">
      <formula>-0.1</formula>
    </cfRule>
    <cfRule type="cellIs" dxfId="819" priority="491" operator="greaterThanOrEqual">
      <formula>0.1</formula>
    </cfRule>
  </conditionalFormatting>
  <conditionalFormatting sqref="AZ61:AZ65">
    <cfRule type="cellIs" dxfId="818" priority="464" operator="lessThanOrEqual">
      <formula>-0.1</formula>
    </cfRule>
    <cfRule type="cellIs" dxfId="817" priority="465" operator="greaterThanOrEqual">
      <formula>0.1</formula>
    </cfRule>
  </conditionalFormatting>
  <conditionalFormatting sqref="AZ67:AZ71">
    <cfRule type="cellIs" dxfId="816" priority="461" operator="lessThanOrEqual">
      <formula>-0.1</formula>
    </cfRule>
    <cfRule type="cellIs" dxfId="815" priority="462" operator="greaterThanOrEqual">
      <formula>0.1</formula>
    </cfRule>
  </conditionalFormatting>
  <conditionalFormatting sqref="AZ67:AZ71">
    <cfRule type="expression" priority="463">
      <formula>"If($P$10/$G$10&gt;1.1)"</formula>
    </cfRule>
  </conditionalFormatting>
  <conditionalFormatting sqref="AZ75:AZ79">
    <cfRule type="expression" priority="460">
      <formula>"If($P$10/$G$10&gt;1.1)"</formula>
    </cfRule>
  </conditionalFormatting>
  <conditionalFormatting sqref="AZ17:AZ21">
    <cfRule type="cellIs" dxfId="814" priority="487" operator="lessThanOrEqual">
      <formula>-0.1</formula>
    </cfRule>
    <cfRule type="cellIs" dxfId="813" priority="488" operator="greaterThanOrEqual">
      <formula>0.1</formula>
    </cfRule>
  </conditionalFormatting>
  <conditionalFormatting sqref="AZ29:AZ33">
    <cfRule type="cellIs" dxfId="812" priority="481" operator="lessThanOrEqual">
      <formula>-0.1</formula>
    </cfRule>
    <cfRule type="cellIs" dxfId="811" priority="482" operator="greaterThanOrEqual">
      <formula>0.1</formula>
    </cfRule>
  </conditionalFormatting>
  <conditionalFormatting sqref="AZ35:AZ39">
    <cfRule type="cellIs" dxfId="810" priority="478" operator="lessThanOrEqual">
      <formula>-0.1</formula>
    </cfRule>
    <cfRule type="cellIs" dxfId="809" priority="479" operator="greaterThanOrEqual">
      <formula>0.1</formula>
    </cfRule>
  </conditionalFormatting>
  <conditionalFormatting sqref="AZ35:AZ39">
    <cfRule type="expression" priority="480">
      <formula>"If($P$10/$G$10&gt;1.1)"</formula>
    </cfRule>
  </conditionalFormatting>
  <conditionalFormatting sqref="AZ48">
    <cfRule type="cellIs" dxfId="808" priority="473" operator="lessThanOrEqual">
      <formula>-0.1</formula>
    </cfRule>
    <cfRule type="cellIs" dxfId="807" priority="474" operator="greaterThanOrEqual">
      <formula>0.1</formula>
    </cfRule>
  </conditionalFormatting>
  <conditionalFormatting sqref="AZ49:AZ53">
    <cfRule type="cellIs" dxfId="806" priority="470" operator="lessThanOrEqual">
      <formula>-0.1</formula>
    </cfRule>
    <cfRule type="cellIs" dxfId="805" priority="471" operator="greaterThanOrEqual">
      <formula>0.1</formula>
    </cfRule>
  </conditionalFormatting>
  <conditionalFormatting sqref="AZ80">
    <cfRule type="cellIs" dxfId="804" priority="456" operator="lessThanOrEqual">
      <formula>-0.1</formula>
    </cfRule>
    <cfRule type="cellIs" dxfId="803" priority="457" operator="greaterThanOrEqual">
      <formula>0.1</formula>
    </cfRule>
  </conditionalFormatting>
  <conditionalFormatting sqref="AZ81:AZ85">
    <cfRule type="cellIs" dxfId="802" priority="453" operator="lessThanOrEqual">
      <formula>-0.1</formula>
    </cfRule>
    <cfRule type="cellIs" dxfId="801" priority="454" operator="greaterThanOrEqual">
      <formula>0.1</formula>
    </cfRule>
  </conditionalFormatting>
  <conditionalFormatting sqref="AZ93:AZ97">
    <cfRule type="cellIs" dxfId="800" priority="447" operator="lessThanOrEqual">
      <formula>-0.1</formula>
    </cfRule>
    <cfRule type="cellIs" dxfId="799" priority="448" operator="greaterThanOrEqual">
      <formula>0.1</formula>
    </cfRule>
  </conditionalFormatting>
  <conditionalFormatting sqref="AZ99:AZ103">
    <cfRule type="cellIs" dxfId="798" priority="444" operator="lessThanOrEqual">
      <formula>-0.1</formula>
    </cfRule>
    <cfRule type="cellIs" dxfId="797" priority="445" operator="greaterThanOrEqual">
      <formula>0.1</formula>
    </cfRule>
  </conditionalFormatting>
  <conditionalFormatting sqref="AZ99:AZ103">
    <cfRule type="expression" priority="446">
      <formula>"If($P$10/$G$10&gt;1.1)"</formula>
    </cfRule>
  </conditionalFormatting>
  <conditionalFormatting sqref="AZ107:AZ111 AZ118 AZ124 AZ130">
    <cfRule type="cellIs" dxfId="796" priority="441" operator="lessThanOrEqual">
      <formula>-0.1</formula>
    </cfRule>
    <cfRule type="cellIs" dxfId="795" priority="442" operator="greaterThanOrEqual">
      <formula>0.1</formula>
    </cfRule>
  </conditionalFormatting>
  <conditionalFormatting sqref="AZ107:AZ111">
    <cfRule type="expression" priority="443">
      <formula>"If($P$10/$G$10&gt;1.1)"</formula>
    </cfRule>
  </conditionalFormatting>
  <conditionalFormatting sqref="AZ112">
    <cfRule type="cellIs" dxfId="794" priority="439" operator="lessThanOrEqual">
      <formula>-0.1</formula>
    </cfRule>
    <cfRule type="cellIs" dxfId="793" priority="440" operator="greaterThanOrEqual">
      <formula>0.1</formula>
    </cfRule>
  </conditionalFormatting>
  <conditionalFormatting sqref="AZ113:AZ117">
    <cfRule type="cellIs" dxfId="792" priority="436" operator="lessThanOrEqual">
      <formula>-0.1</formula>
    </cfRule>
    <cfRule type="cellIs" dxfId="791" priority="437" operator="greaterThanOrEqual">
      <formula>0.1</formula>
    </cfRule>
  </conditionalFormatting>
  <conditionalFormatting sqref="AZ113:AZ117">
    <cfRule type="expression" priority="438">
      <formula>"If($P$10/$G$10&gt;1.1)"</formula>
    </cfRule>
  </conditionalFormatting>
  <conditionalFormatting sqref="AZ125:AZ129">
    <cfRule type="cellIs" dxfId="790" priority="430" operator="lessThanOrEqual">
      <formula>-0.1</formula>
    </cfRule>
    <cfRule type="cellIs" dxfId="789" priority="431" operator="greaterThanOrEqual">
      <formula>0.1</formula>
    </cfRule>
  </conditionalFormatting>
  <conditionalFormatting sqref="AZ131:AZ135">
    <cfRule type="cellIs" dxfId="788" priority="427" operator="lessThanOrEqual">
      <formula>-0.1</formula>
    </cfRule>
    <cfRule type="cellIs" dxfId="787" priority="428" operator="greaterThanOrEqual">
      <formula>0.1</formula>
    </cfRule>
  </conditionalFormatting>
  <conditionalFormatting sqref="AZ131:AZ135">
    <cfRule type="expression" priority="429">
      <formula>"If($P$10/$G$10&gt;1.1)"</formula>
    </cfRule>
  </conditionalFormatting>
  <conditionalFormatting sqref="AZ139:AZ143 AZ150 AZ156 AZ162">
    <cfRule type="cellIs" dxfId="786" priority="424" operator="lessThanOrEqual">
      <formula>-0.1</formula>
    </cfRule>
    <cfRule type="cellIs" dxfId="785" priority="425" operator="greaterThanOrEqual">
      <formula>0.1</formula>
    </cfRule>
  </conditionalFormatting>
  <conditionalFormatting sqref="AZ139:AZ143">
    <cfRule type="expression" priority="426">
      <formula>"If($P$10/$G$10&gt;1.1)"</formula>
    </cfRule>
  </conditionalFormatting>
  <conditionalFormatting sqref="AZ144">
    <cfRule type="cellIs" dxfId="784" priority="422" operator="lessThanOrEqual">
      <formula>-0.1</formula>
    </cfRule>
    <cfRule type="cellIs" dxfId="783" priority="423" operator="greaterThanOrEqual">
      <formula>0.1</formula>
    </cfRule>
  </conditionalFormatting>
  <conditionalFormatting sqref="AZ145:AZ149">
    <cfRule type="cellIs" dxfId="782" priority="419" operator="lessThanOrEqual">
      <formula>-0.1</formula>
    </cfRule>
    <cfRule type="cellIs" dxfId="781" priority="420" operator="greaterThanOrEqual">
      <formula>0.1</formula>
    </cfRule>
  </conditionalFormatting>
  <conditionalFormatting sqref="AZ145:AZ149">
    <cfRule type="expression" priority="421">
      <formula>"If($P$10/$G$10&gt;1.1)"</formula>
    </cfRule>
  </conditionalFormatting>
  <conditionalFormatting sqref="AZ151:AZ155">
    <cfRule type="expression" priority="418">
      <formula>"If($P$10/$G$10&gt;1.1)"</formula>
    </cfRule>
  </conditionalFormatting>
  <conditionalFormatting sqref="AZ157:AZ161">
    <cfRule type="cellIs" dxfId="780" priority="413" operator="lessThanOrEqual">
      <formula>-0.1</formula>
    </cfRule>
    <cfRule type="cellIs" dxfId="779" priority="414" operator="greaterThanOrEqual">
      <formula>0.1</formula>
    </cfRule>
  </conditionalFormatting>
  <conditionalFormatting sqref="AZ163:AZ167">
    <cfRule type="cellIs" dxfId="778" priority="410" operator="lessThanOrEqual">
      <formula>-0.1</formula>
    </cfRule>
    <cfRule type="cellIs" dxfId="777" priority="411" operator="greaterThanOrEqual">
      <formula>0.1</formula>
    </cfRule>
  </conditionalFormatting>
  <conditionalFormatting sqref="AZ163:AZ167">
    <cfRule type="expression" priority="412">
      <formula>"If($P$10/$G$10&gt;1.1)"</formula>
    </cfRule>
  </conditionalFormatting>
  <conditionalFormatting sqref="AZ171:AZ175 AZ182 AZ188 AZ194">
    <cfRule type="cellIs" dxfId="776" priority="407" operator="lessThanOrEqual">
      <formula>-0.1</formula>
    </cfRule>
    <cfRule type="cellIs" dxfId="775" priority="408" operator="greaterThanOrEqual">
      <formula>0.1</formula>
    </cfRule>
  </conditionalFormatting>
  <conditionalFormatting sqref="AZ171:AZ175">
    <cfRule type="expression" priority="409">
      <formula>"If($P$10/$G$10&gt;1.1)"</formula>
    </cfRule>
  </conditionalFormatting>
  <conditionalFormatting sqref="AZ177:AZ181">
    <cfRule type="cellIs" dxfId="774" priority="402" operator="lessThanOrEqual">
      <formula>-0.1</formula>
    </cfRule>
    <cfRule type="cellIs" dxfId="773" priority="403" operator="greaterThanOrEqual">
      <formula>0.1</formula>
    </cfRule>
  </conditionalFormatting>
  <conditionalFormatting sqref="AZ183:AZ187">
    <cfRule type="cellIs" dxfId="772" priority="399" operator="lessThanOrEqual">
      <formula>-0.1</formula>
    </cfRule>
    <cfRule type="cellIs" dxfId="771" priority="400" operator="greaterThanOrEqual">
      <formula>0.1</formula>
    </cfRule>
  </conditionalFormatting>
  <conditionalFormatting sqref="AZ183:AZ187">
    <cfRule type="expression" priority="401">
      <formula>"If($P$10/$G$10&gt;1.1)"</formula>
    </cfRule>
  </conditionalFormatting>
  <conditionalFormatting sqref="AZ189:AZ193">
    <cfRule type="cellIs" dxfId="770" priority="396" operator="lessThanOrEqual">
      <formula>-0.1</formula>
    </cfRule>
    <cfRule type="cellIs" dxfId="769" priority="397" operator="greaterThanOrEqual">
      <formula>0.1</formula>
    </cfRule>
  </conditionalFormatting>
  <conditionalFormatting sqref="AZ195:AZ199">
    <cfRule type="cellIs" dxfId="768" priority="393" operator="lessThanOrEqual">
      <formula>-0.1</formula>
    </cfRule>
    <cfRule type="cellIs" dxfId="767" priority="394" operator="greaterThanOrEqual">
      <formula>0.1</formula>
    </cfRule>
  </conditionalFormatting>
  <conditionalFormatting sqref="AZ203:AZ207 AZ214 AZ220 AZ226">
    <cfRule type="cellIs" dxfId="766" priority="390" operator="lessThanOrEqual">
      <formula>-0.1</formula>
    </cfRule>
    <cfRule type="cellIs" dxfId="765" priority="391" operator="greaterThanOrEqual">
      <formula>0.1</formula>
    </cfRule>
  </conditionalFormatting>
  <conditionalFormatting sqref="AZ203:AZ207">
    <cfRule type="expression" priority="392">
      <formula>"If($P$10/$G$10&gt;1.1)"</formula>
    </cfRule>
  </conditionalFormatting>
  <conditionalFormatting sqref="AZ208">
    <cfRule type="cellIs" dxfId="764" priority="388" operator="lessThanOrEqual">
      <formula>-0.1</formula>
    </cfRule>
    <cfRule type="cellIs" dxfId="763" priority="389" operator="greaterThanOrEqual">
      <formula>0.1</formula>
    </cfRule>
  </conditionalFormatting>
  <conditionalFormatting sqref="AZ209:AZ213">
    <cfRule type="cellIs" dxfId="762" priority="385" operator="lessThanOrEqual">
      <formula>-0.1</formula>
    </cfRule>
    <cfRule type="cellIs" dxfId="761" priority="386" operator="greaterThanOrEqual">
      <formula>0.1</formula>
    </cfRule>
  </conditionalFormatting>
  <conditionalFormatting sqref="AZ209:AZ213">
    <cfRule type="expression" priority="387">
      <formula>"If($P$10/$G$10&gt;1.1)"</formula>
    </cfRule>
  </conditionalFormatting>
  <conditionalFormatting sqref="AZ215:AZ219">
    <cfRule type="cellIs" dxfId="760" priority="382" operator="lessThanOrEqual">
      <formula>-0.1</formula>
    </cfRule>
    <cfRule type="cellIs" dxfId="759" priority="383" operator="greaterThanOrEqual">
      <formula>0.1</formula>
    </cfRule>
  </conditionalFormatting>
  <conditionalFormatting sqref="AZ215:AZ219">
    <cfRule type="expression" priority="384">
      <formula>"If($P$10/$G$10&gt;1.1)"</formula>
    </cfRule>
  </conditionalFormatting>
  <conditionalFormatting sqref="AZ221:AZ225">
    <cfRule type="cellIs" dxfId="758" priority="379" operator="lessThanOrEqual">
      <formula>-0.1</formula>
    </cfRule>
    <cfRule type="cellIs" dxfId="757" priority="380" operator="greaterThanOrEqual">
      <formula>0.1</formula>
    </cfRule>
  </conditionalFormatting>
  <conditionalFormatting sqref="AZ235:AZ239 AZ246 AZ252 AZ258">
    <cfRule type="cellIs" dxfId="756" priority="373" operator="lessThanOrEqual">
      <formula>-0.1</formula>
    </cfRule>
    <cfRule type="cellIs" dxfId="755" priority="374" operator="greaterThanOrEqual">
      <formula>0.1</formula>
    </cfRule>
  </conditionalFormatting>
  <conditionalFormatting sqref="AZ235:AZ239">
    <cfRule type="expression" priority="375">
      <formula>"If($P$10/$G$10&gt;1.1)"</formula>
    </cfRule>
  </conditionalFormatting>
  <conditionalFormatting sqref="AZ240">
    <cfRule type="cellIs" dxfId="754" priority="371" operator="lessThanOrEqual">
      <formula>-0.1</formula>
    </cfRule>
    <cfRule type="cellIs" dxfId="753" priority="372" operator="greaterThanOrEqual">
      <formula>0.1</formula>
    </cfRule>
  </conditionalFormatting>
  <conditionalFormatting sqref="AZ241:AZ245">
    <cfRule type="cellIs" dxfId="752" priority="368" operator="lessThanOrEqual">
      <formula>-0.1</formula>
    </cfRule>
    <cfRule type="cellIs" dxfId="751" priority="369" operator="greaterThanOrEqual">
      <formula>0.1</formula>
    </cfRule>
  </conditionalFormatting>
  <conditionalFormatting sqref="AZ241:AZ245">
    <cfRule type="expression" priority="370">
      <formula>"If($P$10/$G$10&gt;1.1)"</formula>
    </cfRule>
  </conditionalFormatting>
  <conditionalFormatting sqref="AZ247:AZ251">
    <cfRule type="cellIs" dxfId="750" priority="365" operator="lessThanOrEqual">
      <formula>-0.1</formula>
    </cfRule>
    <cfRule type="cellIs" dxfId="749" priority="366" operator="greaterThanOrEqual">
      <formula>0.1</formula>
    </cfRule>
  </conditionalFormatting>
  <conditionalFormatting sqref="AZ247:AZ251">
    <cfRule type="expression" priority="367">
      <formula>"If($P$10/$G$10&gt;1.1)"</formula>
    </cfRule>
  </conditionalFormatting>
  <conditionalFormatting sqref="AZ253:AZ257">
    <cfRule type="cellIs" dxfId="748" priority="362" operator="lessThanOrEqual">
      <formula>-0.1</formula>
    </cfRule>
    <cfRule type="cellIs" dxfId="747" priority="363" operator="greaterThanOrEqual">
      <formula>0.1</formula>
    </cfRule>
  </conditionalFormatting>
  <conditionalFormatting sqref="BB42">
    <cfRule type="cellIs" dxfId="746" priority="185" operator="lessThanOrEqual">
      <formula>-0.1</formula>
    </cfRule>
    <cfRule type="cellIs" dxfId="745" priority="186" operator="greaterThanOrEqual">
      <formula>0.1</formula>
    </cfRule>
  </conditionalFormatting>
  <conditionalFormatting sqref="BB202">
    <cfRule type="cellIs" dxfId="744" priority="175" operator="lessThanOrEqual">
      <formula>-0.1</formula>
    </cfRule>
    <cfRule type="cellIs" dxfId="743" priority="176" operator="greaterThanOrEqual">
      <formula>0.1</formula>
    </cfRule>
  </conditionalFormatting>
  <conditionalFormatting sqref="BB266:BB268">
    <cfRule type="cellIs" dxfId="742" priority="187" operator="lessThanOrEqual">
      <formula>-0.1</formula>
    </cfRule>
    <cfRule type="cellIs" dxfId="741" priority="188" operator="greaterThanOrEqual">
      <formula>0.1</formula>
    </cfRule>
  </conditionalFormatting>
  <conditionalFormatting sqref="BB74">
    <cfRule type="cellIs" dxfId="740" priority="183" operator="lessThanOrEqual">
      <formula>-0.1</formula>
    </cfRule>
    <cfRule type="cellIs" dxfId="739" priority="184" operator="greaterThanOrEqual">
      <formula>0.1</formula>
    </cfRule>
  </conditionalFormatting>
  <conditionalFormatting sqref="BB106">
    <cfRule type="cellIs" dxfId="738" priority="181" operator="lessThanOrEqual">
      <formula>-0.1</formula>
    </cfRule>
    <cfRule type="cellIs" dxfId="737" priority="182" operator="greaterThanOrEqual">
      <formula>0.1</formula>
    </cfRule>
  </conditionalFormatting>
  <conditionalFormatting sqref="BB138">
    <cfRule type="cellIs" dxfId="736" priority="179" operator="lessThanOrEqual">
      <formula>-0.1</formula>
    </cfRule>
    <cfRule type="cellIs" dxfId="735" priority="180" operator="greaterThanOrEqual">
      <formula>0.1</formula>
    </cfRule>
  </conditionalFormatting>
  <conditionalFormatting sqref="BB170">
    <cfRule type="cellIs" dxfId="734" priority="177" operator="lessThanOrEqual">
      <formula>-0.1</formula>
    </cfRule>
    <cfRule type="cellIs" dxfId="733" priority="178" operator="greaterThanOrEqual">
      <formula>0.1</formula>
    </cfRule>
  </conditionalFormatting>
  <conditionalFormatting sqref="BB234">
    <cfRule type="cellIs" dxfId="732" priority="173" operator="lessThanOrEqual">
      <formula>-0.1</formula>
    </cfRule>
    <cfRule type="cellIs" dxfId="731" priority="174" operator="greaterThanOrEqual">
      <formula>0.1</formula>
    </cfRule>
  </conditionalFormatting>
  <conditionalFormatting sqref="BB200">
    <cfRule type="cellIs" dxfId="730" priority="323" operator="lessThanOrEqual">
      <formula>-0.1</formula>
    </cfRule>
    <cfRule type="cellIs" dxfId="729" priority="324" operator="greaterThanOrEqual">
      <formula>0.1</formula>
    </cfRule>
  </conditionalFormatting>
  <conditionalFormatting sqref="BB81:BB85">
    <cfRule type="expression" priority="286">
      <formula>"If($P$10/$G$10&gt;1.1)"</formula>
    </cfRule>
  </conditionalFormatting>
  <conditionalFormatting sqref="BB87:BB91">
    <cfRule type="cellIs" dxfId="728" priority="281" operator="lessThanOrEqual">
      <formula>-0.1</formula>
    </cfRule>
    <cfRule type="cellIs" dxfId="727" priority="282" operator="greaterThanOrEqual">
      <formula>0.1</formula>
    </cfRule>
  </conditionalFormatting>
  <conditionalFormatting sqref="BB87:BB91">
    <cfRule type="expression" priority="283">
      <formula>"If($P$10/$G$10&gt;1.1)"</formula>
    </cfRule>
  </conditionalFormatting>
  <conditionalFormatting sqref="BB93:BB97">
    <cfRule type="expression" priority="280">
      <formula>"If($P$10/$G$10&gt;1.1)"</formula>
    </cfRule>
  </conditionalFormatting>
  <conditionalFormatting sqref="BB176">
    <cfRule type="cellIs" dxfId="726" priority="236" operator="lessThanOrEqual">
      <formula>-0.1</formula>
    </cfRule>
    <cfRule type="cellIs" dxfId="725" priority="237" operator="greaterThanOrEqual">
      <formula>0.1</formula>
    </cfRule>
  </conditionalFormatting>
  <conditionalFormatting sqref="BB177:BB181">
    <cfRule type="expression" priority="235">
      <formula>"If($P$10/$G$10&gt;1.1)"</formula>
    </cfRule>
  </conditionalFormatting>
  <conditionalFormatting sqref="BB195:BB199">
    <cfRule type="expression" priority="226">
      <formula>"If($P$10/$G$10&gt;1.1)"</formula>
    </cfRule>
  </conditionalFormatting>
  <conditionalFormatting sqref="BB266:BB268">
    <cfRule type="expression" priority="189">
      <formula>"If($P$10/$G$10&gt;1.1)"</formula>
    </cfRule>
  </conditionalFormatting>
  <conditionalFormatting sqref="BB23:BB27">
    <cfRule type="cellIs" dxfId="724" priority="315" operator="lessThanOrEqual">
      <formula>-0.1</formula>
    </cfRule>
    <cfRule type="cellIs" dxfId="723" priority="316" operator="greaterThanOrEqual">
      <formula>0.1</formula>
    </cfRule>
  </conditionalFormatting>
  <conditionalFormatting sqref="BB43:BB47 BB54 BB60 BB66">
    <cfRule type="cellIs" dxfId="722" priority="306" operator="lessThanOrEqual">
      <formula>-0.1</formula>
    </cfRule>
    <cfRule type="cellIs" dxfId="721" priority="307" operator="greaterThanOrEqual">
      <formula>0.1</formula>
    </cfRule>
  </conditionalFormatting>
  <conditionalFormatting sqref="BB55:BB59">
    <cfRule type="cellIs" dxfId="720" priority="298" operator="lessThanOrEqual">
      <formula>-0.1</formula>
    </cfRule>
    <cfRule type="cellIs" dxfId="719" priority="299" operator="greaterThanOrEqual">
      <formula>0.1</formula>
    </cfRule>
  </conditionalFormatting>
  <conditionalFormatting sqref="BB75:BB79 BB86 BB92 BB98">
    <cfRule type="cellIs" dxfId="718" priority="289" operator="lessThanOrEqual">
      <formula>-0.1</formula>
    </cfRule>
    <cfRule type="cellIs" dxfId="717" priority="290" operator="greaterThanOrEqual">
      <formula>0.1</formula>
    </cfRule>
  </conditionalFormatting>
  <conditionalFormatting sqref="BB119:BB123">
    <cfRule type="cellIs" dxfId="716" priority="264" operator="lessThanOrEqual">
      <formula>-0.1</formula>
    </cfRule>
    <cfRule type="cellIs" dxfId="715" priority="265" operator="greaterThanOrEqual">
      <formula>0.1</formula>
    </cfRule>
  </conditionalFormatting>
  <conditionalFormatting sqref="BB151:BB155">
    <cfRule type="cellIs" dxfId="714" priority="247" operator="lessThanOrEqual">
      <formula>-0.1</formula>
    </cfRule>
    <cfRule type="cellIs" dxfId="713" priority="248" operator="greaterThanOrEqual">
      <formula>0.1</formula>
    </cfRule>
  </conditionalFormatting>
  <conditionalFormatting sqref="BB227:BB231">
    <cfRule type="cellIs" dxfId="712" priority="207" operator="lessThanOrEqual">
      <formula>-0.1</formula>
    </cfRule>
    <cfRule type="cellIs" dxfId="711" priority="208" operator="greaterThanOrEqual">
      <formula>0.1</formula>
    </cfRule>
  </conditionalFormatting>
  <conditionalFormatting sqref="BB259:BB263">
    <cfRule type="cellIs" dxfId="710" priority="190" operator="lessThanOrEqual">
      <formula>-0.1</formula>
    </cfRule>
    <cfRule type="cellIs" dxfId="709" priority="191" operator="greaterThanOrEqual">
      <formula>0.1</formula>
    </cfRule>
  </conditionalFormatting>
  <conditionalFormatting sqref="BB29:BB33">
    <cfRule type="expression" priority="314">
      <formula>"If($P$10/$G$10&gt;1.1)"</formula>
    </cfRule>
  </conditionalFormatting>
  <conditionalFormatting sqref="BB17:BB21">
    <cfRule type="expression" priority="320">
      <formula>"If($P$10/$G$10&gt;1.1)"</formula>
    </cfRule>
  </conditionalFormatting>
  <conditionalFormatting sqref="BB157:BB161">
    <cfRule type="expression" priority="246">
      <formula>"If($P$10/$G$10&gt;1.1)"</formula>
    </cfRule>
  </conditionalFormatting>
  <conditionalFormatting sqref="BB253:BB257">
    <cfRule type="expression" priority="195">
      <formula>"If($P$10/$G$10&gt;1.1)"</formula>
    </cfRule>
  </conditionalFormatting>
  <conditionalFormatting sqref="BB259:BB263">
    <cfRule type="expression" priority="192">
      <formula>"If($P$10/$G$10&gt;1.1)"</formula>
    </cfRule>
  </conditionalFormatting>
  <conditionalFormatting sqref="BB23:BB27">
    <cfRule type="expression" priority="317">
      <formula>"If($P$10/$G$10&gt;1.1)"</formula>
    </cfRule>
  </conditionalFormatting>
  <conditionalFormatting sqref="BB189:BB193">
    <cfRule type="expression" priority="229">
      <formula>"If($P$10/$G$10&gt;1.1)"</formula>
    </cfRule>
  </conditionalFormatting>
  <conditionalFormatting sqref="BB221:BB225">
    <cfRule type="expression" priority="212">
      <formula>"If($P$10/$G$10&gt;1.1)"</formula>
    </cfRule>
  </conditionalFormatting>
  <conditionalFormatting sqref="BB43:BB47">
    <cfRule type="expression" priority="308">
      <formula>"If($P$10/$G$10&gt;1.1)"</formula>
    </cfRule>
  </conditionalFormatting>
  <conditionalFormatting sqref="BB49:BB53">
    <cfRule type="expression" priority="303">
      <formula>"If($P$10/$G$10&gt;1.1)"</formula>
    </cfRule>
  </conditionalFormatting>
  <conditionalFormatting sqref="BB55:BB59">
    <cfRule type="expression" priority="300">
      <formula>"If($P$10/$G$10&gt;1.1)"</formula>
    </cfRule>
  </conditionalFormatting>
  <conditionalFormatting sqref="BB61:BB65">
    <cfRule type="expression" priority="297">
      <formula>"If($P$10/$G$10&gt;1.1)"</formula>
    </cfRule>
  </conditionalFormatting>
  <conditionalFormatting sqref="BB125:BB129">
    <cfRule type="expression" priority="263">
      <formula>"If($P$10/$G$10&gt;1.1)"</formula>
    </cfRule>
  </conditionalFormatting>
  <conditionalFormatting sqref="BB119:BB123">
    <cfRule type="expression" priority="266">
      <formula>"If($P$10/$G$10&gt;1.1)"</formula>
    </cfRule>
  </conditionalFormatting>
  <conditionalFormatting sqref="BB227:BB231">
    <cfRule type="expression" priority="209">
      <formula>"If($P$10/$G$10&gt;1.1)"</formula>
    </cfRule>
  </conditionalFormatting>
  <conditionalFormatting sqref="BB264 BB269:BB270">
    <cfRule type="cellIs" dxfId="708" priority="340" operator="lessThanOrEqual">
      <formula>-0.1</formula>
    </cfRule>
    <cfRule type="cellIs" dxfId="707" priority="341" operator="greaterThanOrEqual">
      <formula>0.1</formula>
    </cfRule>
  </conditionalFormatting>
  <conditionalFormatting sqref="BB11:BB15 BB1 BB22 BB28 BB34 BB40 BB5 BB272:BB1048576 BB8">
    <cfRule type="cellIs" dxfId="706" priority="337" operator="lessThanOrEqual">
      <formula>-0.1</formula>
    </cfRule>
    <cfRule type="cellIs" dxfId="705" priority="338" operator="greaterThanOrEqual">
      <formula>0.1</formula>
    </cfRule>
  </conditionalFormatting>
  <conditionalFormatting sqref="BB11:BB15">
    <cfRule type="expression" priority="339">
      <formula>"If($P$10/$G$10&gt;1.1)"</formula>
    </cfRule>
  </conditionalFormatting>
  <conditionalFormatting sqref="BB16">
    <cfRule type="cellIs" dxfId="704" priority="333" operator="lessThanOrEqual">
      <formula>-0.1</formula>
    </cfRule>
    <cfRule type="cellIs" dxfId="703" priority="334" operator="greaterThanOrEqual">
      <formula>0.1</formula>
    </cfRule>
  </conditionalFormatting>
  <conditionalFormatting sqref="BB10">
    <cfRule type="cellIs" dxfId="702" priority="335" operator="lessThanOrEqual">
      <formula>-0.1</formula>
    </cfRule>
    <cfRule type="cellIs" dxfId="701" priority="336" operator="greaterThanOrEqual">
      <formula>0.1</formula>
    </cfRule>
  </conditionalFormatting>
  <conditionalFormatting sqref="BB72">
    <cfRule type="cellIs" dxfId="700" priority="331" operator="lessThanOrEqual">
      <formula>-0.1</formula>
    </cfRule>
    <cfRule type="cellIs" dxfId="699" priority="332" operator="greaterThanOrEqual">
      <formula>0.1</formula>
    </cfRule>
  </conditionalFormatting>
  <conditionalFormatting sqref="BB104">
    <cfRule type="cellIs" dxfId="698" priority="329" operator="lessThanOrEqual">
      <formula>-0.1</formula>
    </cfRule>
    <cfRule type="cellIs" dxfId="697" priority="330" operator="greaterThanOrEqual">
      <formula>0.1</formula>
    </cfRule>
  </conditionalFormatting>
  <conditionalFormatting sqref="BB136">
    <cfRule type="cellIs" dxfId="696" priority="327" operator="lessThanOrEqual">
      <formula>-0.1</formula>
    </cfRule>
    <cfRule type="cellIs" dxfId="695" priority="328" operator="greaterThanOrEqual">
      <formula>0.1</formula>
    </cfRule>
  </conditionalFormatting>
  <conditionalFormatting sqref="BB168">
    <cfRule type="cellIs" dxfId="694" priority="325" operator="lessThanOrEqual">
      <formula>-0.1</formula>
    </cfRule>
    <cfRule type="cellIs" dxfId="693" priority="326" operator="greaterThanOrEqual">
      <formula>0.1</formula>
    </cfRule>
  </conditionalFormatting>
  <conditionalFormatting sqref="BB232">
    <cfRule type="cellIs" dxfId="692" priority="321" operator="lessThanOrEqual">
      <formula>-0.1</formula>
    </cfRule>
    <cfRule type="cellIs" dxfId="691" priority="322" operator="greaterThanOrEqual">
      <formula>0.1</formula>
    </cfRule>
  </conditionalFormatting>
  <conditionalFormatting sqref="BB61:BB65">
    <cfRule type="cellIs" dxfId="690" priority="295" operator="lessThanOrEqual">
      <formula>-0.1</formula>
    </cfRule>
    <cfRule type="cellIs" dxfId="689" priority="296" operator="greaterThanOrEqual">
      <formula>0.1</formula>
    </cfRule>
  </conditionalFormatting>
  <conditionalFormatting sqref="BB67:BB71">
    <cfRule type="cellIs" dxfId="688" priority="292" operator="lessThanOrEqual">
      <formula>-0.1</formula>
    </cfRule>
    <cfRule type="cellIs" dxfId="687" priority="293" operator="greaterThanOrEqual">
      <formula>0.1</formula>
    </cfRule>
  </conditionalFormatting>
  <conditionalFormatting sqref="BB67:BB71">
    <cfRule type="expression" priority="294">
      <formula>"If($P$10/$G$10&gt;1.1)"</formula>
    </cfRule>
  </conditionalFormatting>
  <conditionalFormatting sqref="BB75:BB79">
    <cfRule type="expression" priority="291">
      <formula>"If($P$10/$G$10&gt;1.1)"</formula>
    </cfRule>
  </conditionalFormatting>
  <conditionalFormatting sqref="BB17:BB21">
    <cfRule type="cellIs" dxfId="686" priority="318" operator="lessThanOrEqual">
      <formula>-0.1</formula>
    </cfRule>
    <cfRule type="cellIs" dxfId="685" priority="319" operator="greaterThanOrEqual">
      <formula>0.1</formula>
    </cfRule>
  </conditionalFormatting>
  <conditionalFormatting sqref="BB29:BB33">
    <cfRule type="cellIs" dxfId="684" priority="312" operator="lessThanOrEqual">
      <formula>-0.1</formula>
    </cfRule>
    <cfRule type="cellIs" dxfId="683" priority="313" operator="greaterThanOrEqual">
      <formula>0.1</formula>
    </cfRule>
  </conditionalFormatting>
  <conditionalFormatting sqref="BB35:BB39">
    <cfRule type="cellIs" dxfId="682" priority="309" operator="lessThanOrEqual">
      <formula>-0.1</formula>
    </cfRule>
    <cfRule type="cellIs" dxfId="681" priority="310" operator="greaterThanOrEqual">
      <formula>0.1</formula>
    </cfRule>
  </conditionalFormatting>
  <conditionalFormatting sqref="BB35:BB39">
    <cfRule type="expression" priority="311">
      <formula>"If($P$10/$G$10&gt;1.1)"</formula>
    </cfRule>
  </conditionalFormatting>
  <conditionalFormatting sqref="BB48">
    <cfRule type="cellIs" dxfId="680" priority="304" operator="lessThanOrEqual">
      <formula>-0.1</formula>
    </cfRule>
    <cfRule type="cellIs" dxfId="679" priority="305" operator="greaterThanOrEqual">
      <formula>0.1</formula>
    </cfRule>
  </conditionalFormatting>
  <conditionalFormatting sqref="BB49:BB53">
    <cfRule type="cellIs" dxfId="678" priority="301" operator="lessThanOrEqual">
      <formula>-0.1</formula>
    </cfRule>
    <cfRule type="cellIs" dxfId="677" priority="302" operator="greaterThanOrEqual">
      <formula>0.1</formula>
    </cfRule>
  </conditionalFormatting>
  <conditionalFormatting sqref="BB80">
    <cfRule type="cellIs" dxfId="676" priority="287" operator="lessThanOrEqual">
      <formula>-0.1</formula>
    </cfRule>
    <cfRule type="cellIs" dxfId="675" priority="288" operator="greaterThanOrEqual">
      <formula>0.1</formula>
    </cfRule>
  </conditionalFormatting>
  <conditionalFormatting sqref="BB81:BB85">
    <cfRule type="cellIs" dxfId="674" priority="284" operator="lessThanOrEqual">
      <formula>-0.1</formula>
    </cfRule>
    <cfRule type="cellIs" dxfId="673" priority="285" operator="greaterThanOrEqual">
      <formula>0.1</formula>
    </cfRule>
  </conditionalFormatting>
  <conditionalFormatting sqref="BB93:BB97">
    <cfRule type="cellIs" dxfId="672" priority="278" operator="lessThanOrEqual">
      <formula>-0.1</formula>
    </cfRule>
    <cfRule type="cellIs" dxfId="671" priority="279" operator="greaterThanOrEqual">
      <formula>0.1</formula>
    </cfRule>
  </conditionalFormatting>
  <conditionalFormatting sqref="BB99:BB103">
    <cfRule type="cellIs" dxfId="670" priority="275" operator="lessThanOrEqual">
      <formula>-0.1</formula>
    </cfRule>
    <cfRule type="cellIs" dxfId="669" priority="276" operator="greaterThanOrEqual">
      <formula>0.1</formula>
    </cfRule>
  </conditionalFormatting>
  <conditionalFormatting sqref="BB99:BB103">
    <cfRule type="expression" priority="277">
      <formula>"If($P$10/$G$10&gt;1.1)"</formula>
    </cfRule>
  </conditionalFormatting>
  <conditionalFormatting sqref="BB107:BB111 BB118 BB124 BB130">
    <cfRule type="cellIs" dxfId="668" priority="272" operator="lessThanOrEqual">
      <formula>-0.1</formula>
    </cfRule>
    <cfRule type="cellIs" dxfId="667" priority="273" operator="greaterThanOrEqual">
      <formula>0.1</formula>
    </cfRule>
  </conditionalFormatting>
  <conditionalFormatting sqref="BB107:BB111">
    <cfRule type="expression" priority="274">
      <formula>"If($P$10/$G$10&gt;1.1)"</formula>
    </cfRule>
  </conditionalFormatting>
  <conditionalFormatting sqref="BB112">
    <cfRule type="cellIs" dxfId="666" priority="270" operator="lessThanOrEqual">
      <formula>-0.1</formula>
    </cfRule>
    <cfRule type="cellIs" dxfId="665" priority="271" operator="greaterThanOrEqual">
      <formula>0.1</formula>
    </cfRule>
  </conditionalFormatting>
  <conditionalFormatting sqref="BB113:BB117">
    <cfRule type="cellIs" dxfId="664" priority="267" operator="lessThanOrEqual">
      <formula>-0.1</formula>
    </cfRule>
    <cfRule type="cellIs" dxfId="663" priority="268" operator="greaterThanOrEqual">
      <formula>0.1</formula>
    </cfRule>
  </conditionalFormatting>
  <conditionalFormatting sqref="BB113:BB117">
    <cfRule type="expression" priority="269">
      <formula>"If($P$10/$G$10&gt;1.1)"</formula>
    </cfRule>
  </conditionalFormatting>
  <conditionalFormatting sqref="BB125:BB129">
    <cfRule type="cellIs" dxfId="662" priority="261" operator="lessThanOrEqual">
      <formula>-0.1</formula>
    </cfRule>
    <cfRule type="cellIs" dxfId="661" priority="262" operator="greaterThanOrEqual">
      <formula>0.1</formula>
    </cfRule>
  </conditionalFormatting>
  <conditionalFormatting sqref="BB131:BB135">
    <cfRule type="cellIs" dxfId="660" priority="258" operator="lessThanOrEqual">
      <formula>-0.1</formula>
    </cfRule>
    <cfRule type="cellIs" dxfId="659" priority="259" operator="greaterThanOrEqual">
      <formula>0.1</formula>
    </cfRule>
  </conditionalFormatting>
  <conditionalFormatting sqref="BB131:BB135">
    <cfRule type="expression" priority="260">
      <formula>"If($P$10/$G$10&gt;1.1)"</formula>
    </cfRule>
  </conditionalFormatting>
  <conditionalFormatting sqref="BB139:BB143 BB150 BB156 BB162">
    <cfRule type="cellIs" dxfId="658" priority="255" operator="lessThanOrEqual">
      <formula>-0.1</formula>
    </cfRule>
    <cfRule type="cellIs" dxfId="657" priority="256" operator="greaterThanOrEqual">
      <formula>0.1</formula>
    </cfRule>
  </conditionalFormatting>
  <conditionalFormatting sqref="BB139:BB143">
    <cfRule type="expression" priority="257">
      <formula>"If($P$10/$G$10&gt;1.1)"</formula>
    </cfRule>
  </conditionalFormatting>
  <conditionalFormatting sqref="BB144">
    <cfRule type="cellIs" dxfId="656" priority="253" operator="lessThanOrEqual">
      <formula>-0.1</formula>
    </cfRule>
    <cfRule type="cellIs" dxfId="655" priority="254" operator="greaterThanOrEqual">
      <formula>0.1</formula>
    </cfRule>
  </conditionalFormatting>
  <conditionalFormatting sqref="BB145:BB149">
    <cfRule type="cellIs" dxfId="654" priority="250" operator="lessThanOrEqual">
      <formula>-0.1</formula>
    </cfRule>
    <cfRule type="cellIs" dxfId="653" priority="251" operator="greaterThanOrEqual">
      <formula>0.1</formula>
    </cfRule>
  </conditionalFormatting>
  <conditionalFormatting sqref="BB145:BB149">
    <cfRule type="expression" priority="252">
      <formula>"If($P$10/$G$10&gt;1.1)"</formula>
    </cfRule>
  </conditionalFormatting>
  <conditionalFormatting sqref="BB151:BB155">
    <cfRule type="expression" priority="249">
      <formula>"If($P$10/$G$10&gt;1.1)"</formula>
    </cfRule>
  </conditionalFormatting>
  <conditionalFormatting sqref="BB157:BB161">
    <cfRule type="cellIs" dxfId="652" priority="244" operator="lessThanOrEqual">
      <formula>-0.1</formula>
    </cfRule>
    <cfRule type="cellIs" dxfId="651" priority="245" operator="greaterThanOrEqual">
      <formula>0.1</formula>
    </cfRule>
  </conditionalFormatting>
  <conditionalFormatting sqref="BB163:BB167">
    <cfRule type="cellIs" dxfId="650" priority="241" operator="lessThanOrEqual">
      <formula>-0.1</formula>
    </cfRule>
    <cfRule type="cellIs" dxfId="649" priority="242" operator="greaterThanOrEqual">
      <formula>0.1</formula>
    </cfRule>
  </conditionalFormatting>
  <conditionalFormatting sqref="BB163:BB167">
    <cfRule type="expression" priority="243">
      <formula>"If($P$10/$G$10&gt;1.1)"</formula>
    </cfRule>
  </conditionalFormatting>
  <conditionalFormatting sqref="BB171:BB175 BB182 BB188 BB194">
    <cfRule type="cellIs" dxfId="648" priority="238" operator="lessThanOrEqual">
      <formula>-0.1</formula>
    </cfRule>
    <cfRule type="cellIs" dxfId="647" priority="239" operator="greaterThanOrEqual">
      <formula>0.1</formula>
    </cfRule>
  </conditionalFormatting>
  <conditionalFormatting sqref="BB171:BB175">
    <cfRule type="expression" priority="240">
      <formula>"If($P$10/$G$10&gt;1.1)"</formula>
    </cfRule>
  </conditionalFormatting>
  <conditionalFormatting sqref="BB177:BB181">
    <cfRule type="cellIs" dxfId="646" priority="233" operator="lessThanOrEqual">
      <formula>-0.1</formula>
    </cfRule>
    <cfRule type="cellIs" dxfId="645" priority="234" operator="greaterThanOrEqual">
      <formula>0.1</formula>
    </cfRule>
  </conditionalFormatting>
  <conditionalFormatting sqref="BB183:BB187">
    <cfRule type="cellIs" dxfId="644" priority="230" operator="lessThanOrEqual">
      <formula>-0.1</formula>
    </cfRule>
    <cfRule type="cellIs" dxfId="643" priority="231" operator="greaterThanOrEqual">
      <formula>0.1</formula>
    </cfRule>
  </conditionalFormatting>
  <conditionalFormatting sqref="BB183:BB187">
    <cfRule type="expression" priority="232">
      <formula>"If($P$10/$G$10&gt;1.1)"</formula>
    </cfRule>
  </conditionalFormatting>
  <conditionalFormatting sqref="BB189:BB193">
    <cfRule type="cellIs" dxfId="642" priority="227" operator="lessThanOrEqual">
      <formula>-0.1</formula>
    </cfRule>
    <cfRule type="cellIs" dxfId="641" priority="228" operator="greaterThanOrEqual">
      <formula>0.1</formula>
    </cfRule>
  </conditionalFormatting>
  <conditionalFormatting sqref="BB195:BB199">
    <cfRule type="cellIs" dxfId="640" priority="224" operator="lessThanOrEqual">
      <formula>-0.1</formula>
    </cfRule>
    <cfRule type="cellIs" dxfId="639" priority="225" operator="greaterThanOrEqual">
      <formula>0.1</formula>
    </cfRule>
  </conditionalFormatting>
  <conditionalFormatting sqref="BB203:BB207 BB214 BB220 BB226">
    <cfRule type="cellIs" dxfId="638" priority="221" operator="lessThanOrEqual">
      <formula>-0.1</formula>
    </cfRule>
    <cfRule type="cellIs" dxfId="637" priority="222" operator="greaterThanOrEqual">
      <formula>0.1</formula>
    </cfRule>
  </conditionalFormatting>
  <conditionalFormatting sqref="BB203:BB207">
    <cfRule type="expression" priority="223">
      <formula>"If($P$10/$G$10&gt;1.1)"</formula>
    </cfRule>
  </conditionalFormatting>
  <conditionalFormatting sqref="BB208">
    <cfRule type="cellIs" dxfId="636" priority="219" operator="lessThanOrEqual">
      <formula>-0.1</formula>
    </cfRule>
    <cfRule type="cellIs" dxfId="635" priority="220" operator="greaterThanOrEqual">
      <formula>0.1</formula>
    </cfRule>
  </conditionalFormatting>
  <conditionalFormatting sqref="BB209:BB213">
    <cfRule type="cellIs" dxfId="634" priority="216" operator="lessThanOrEqual">
      <formula>-0.1</formula>
    </cfRule>
    <cfRule type="cellIs" dxfId="633" priority="217" operator="greaterThanOrEqual">
      <formula>0.1</formula>
    </cfRule>
  </conditionalFormatting>
  <conditionalFormatting sqref="BB209:BB213">
    <cfRule type="expression" priority="218">
      <formula>"If($P$10/$G$10&gt;1.1)"</formula>
    </cfRule>
  </conditionalFormatting>
  <conditionalFormatting sqref="BB215:BB219">
    <cfRule type="cellIs" dxfId="632" priority="213" operator="lessThanOrEqual">
      <formula>-0.1</formula>
    </cfRule>
    <cfRule type="cellIs" dxfId="631" priority="214" operator="greaterThanOrEqual">
      <formula>0.1</formula>
    </cfRule>
  </conditionalFormatting>
  <conditionalFormatting sqref="BB215:BB219">
    <cfRule type="expression" priority="215">
      <formula>"If($P$10/$G$10&gt;1.1)"</formula>
    </cfRule>
  </conditionalFormatting>
  <conditionalFormatting sqref="BB221:BB225">
    <cfRule type="cellIs" dxfId="630" priority="210" operator="lessThanOrEqual">
      <formula>-0.1</formula>
    </cfRule>
    <cfRule type="cellIs" dxfId="629" priority="211" operator="greaterThanOrEqual">
      <formula>0.1</formula>
    </cfRule>
  </conditionalFormatting>
  <conditionalFormatting sqref="BB235:BB239 BB246 BB252 BB258">
    <cfRule type="cellIs" dxfId="628" priority="204" operator="lessThanOrEqual">
      <formula>-0.1</formula>
    </cfRule>
    <cfRule type="cellIs" dxfId="627" priority="205" operator="greaterThanOrEqual">
      <formula>0.1</formula>
    </cfRule>
  </conditionalFormatting>
  <conditionalFormatting sqref="BB235:BB239">
    <cfRule type="expression" priority="206">
      <formula>"If($P$10/$G$10&gt;1.1)"</formula>
    </cfRule>
  </conditionalFormatting>
  <conditionalFormatting sqref="BB240">
    <cfRule type="cellIs" dxfId="626" priority="202" operator="lessThanOrEqual">
      <formula>-0.1</formula>
    </cfRule>
    <cfRule type="cellIs" dxfId="625" priority="203" operator="greaterThanOrEqual">
      <formula>0.1</formula>
    </cfRule>
  </conditionalFormatting>
  <conditionalFormatting sqref="BB241:BB245">
    <cfRule type="cellIs" dxfId="624" priority="199" operator="lessThanOrEqual">
      <formula>-0.1</formula>
    </cfRule>
    <cfRule type="cellIs" dxfId="623" priority="200" operator="greaterThanOrEqual">
      <formula>0.1</formula>
    </cfRule>
  </conditionalFormatting>
  <conditionalFormatting sqref="BB241:BB245">
    <cfRule type="expression" priority="201">
      <formula>"If($P$10/$G$10&gt;1.1)"</formula>
    </cfRule>
  </conditionalFormatting>
  <conditionalFormatting sqref="BB247:BB251">
    <cfRule type="cellIs" dxfId="622" priority="196" operator="lessThanOrEqual">
      <formula>-0.1</formula>
    </cfRule>
    <cfRule type="cellIs" dxfId="621" priority="197" operator="greaterThanOrEqual">
      <formula>0.1</formula>
    </cfRule>
  </conditionalFormatting>
  <conditionalFormatting sqref="BB247:BB251">
    <cfRule type="expression" priority="198">
      <formula>"If($P$10/$G$10&gt;1.1)"</formula>
    </cfRule>
  </conditionalFormatting>
  <conditionalFormatting sqref="BB253:BB257">
    <cfRule type="cellIs" dxfId="620" priority="193" operator="lessThanOrEqual">
      <formula>-0.1</formula>
    </cfRule>
    <cfRule type="cellIs" dxfId="619" priority="194" operator="greaterThanOrEqual">
      <formula>0.1</formula>
    </cfRule>
  </conditionalFormatting>
  <conditionalFormatting sqref="BB6:BB7">
    <cfRule type="cellIs" dxfId="618" priority="171" operator="lessThanOrEqual">
      <formula>-0.1</formula>
    </cfRule>
    <cfRule type="cellIs" dxfId="617" priority="172" operator="greaterThanOrEqual">
      <formula>0.1</formula>
    </cfRule>
  </conditionalFormatting>
  <conditionalFormatting sqref="CE264 CE266:CE268 CE270">
    <cfRule type="cellIs" dxfId="616" priority="169" operator="lessThanOrEqual">
      <formula>-0.1</formula>
    </cfRule>
    <cfRule type="cellIs" dxfId="615" priority="170" operator="greaterThanOrEqual">
      <formula>0.1</formula>
    </cfRule>
  </conditionalFormatting>
  <conditionalFormatting sqref="CE17:CE21">
    <cfRule type="cellIs" dxfId="614" priority="147" operator="lessThanOrEqual">
      <formula>-0.1</formula>
    </cfRule>
    <cfRule type="cellIs" dxfId="613" priority="148" operator="greaterThanOrEqual">
      <formula>0.1</formula>
    </cfRule>
  </conditionalFormatting>
  <conditionalFormatting sqref="CE29:CE33">
    <cfRule type="cellIs" dxfId="612" priority="141" operator="lessThanOrEqual">
      <formula>-0.1</formula>
    </cfRule>
    <cfRule type="cellIs" dxfId="611" priority="142" operator="greaterThanOrEqual">
      <formula>0.1</formula>
    </cfRule>
  </conditionalFormatting>
  <conditionalFormatting sqref="CE43:CE47 CE54 CE60 CE66">
    <cfRule type="cellIs" dxfId="610" priority="135" operator="lessThanOrEqual">
      <formula>-0.1</formula>
    </cfRule>
    <cfRule type="cellIs" dxfId="609" priority="136" operator="greaterThanOrEqual">
      <formula>0.1</formula>
    </cfRule>
  </conditionalFormatting>
  <conditionalFormatting sqref="CE48">
    <cfRule type="cellIs" dxfId="608" priority="133" operator="lessThanOrEqual">
      <formula>-0.1</formula>
    </cfRule>
    <cfRule type="cellIs" dxfId="607" priority="134" operator="greaterThanOrEqual">
      <formula>0.1</formula>
    </cfRule>
  </conditionalFormatting>
  <conditionalFormatting sqref="CE55:CE59">
    <cfRule type="cellIs" dxfId="606" priority="127" operator="lessThanOrEqual">
      <formula>-0.1</formula>
    </cfRule>
    <cfRule type="cellIs" dxfId="605" priority="128" operator="greaterThanOrEqual">
      <formula>0.1</formula>
    </cfRule>
  </conditionalFormatting>
  <conditionalFormatting sqref="CE67:CE71">
    <cfRule type="cellIs" dxfId="604" priority="121" operator="lessThanOrEqual">
      <formula>-0.1</formula>
    </cfRule>
    <cfRule type="cellIs" dxfId="603" priority="122" operator="greaterThanOrEqual">
      <formula>0.1</formula>
    </cfRule>
  </conditionalFormatting>
  <conditionalFormatting sqref="CE81:CE85">
    <cfRule type="cellIs" dxfId="602" priority="113" operator="lessThanOrEqual">
      <formula>-0.1</formula>
    </cfRule>
    <cfRule type="cellIs" dxfId="601" priority="114" operator="greaterThanOrEqual">
      <formula>0.1</formula>
    </cfRule>
  </conditionalFormatting>
  <conditionalFormatting sqref="CE93:CE97">
    <cfRule type="cellIs" dxfId="600" priority="107" operator="lessThanOrEqual">
      <formula>-0.1</formula>
    </cfRule>
    <cfRule type="cellIs" dxfId="599" priority="108" operator="greaterThanOrEqual">
      <formula>0.1</formula>
    </cfRule>
  </conditionalFormatting>
  <conditionalFormatting sqref="CE107:CE111 CE118 CE124 CE130">
    <cfRule type="cellIs" dxfId="598" priority="101" operator="lessThanOrEqual">
      <formula>-0.1</formula>
    </cfRule>
    <cfRule type="cellIs" dxfId="597" priority="102" operator="greaterThanOrEqual">
      <formula>0.1</formula>
    </cfRule>
  </conditionalFormatting>
  <conditionalFormatting sqref="CE112">
    <cfRule type="cellIs" dxfId="596" priority="99" operator="lessThanOrEqual">
      <formula>-0.1</formula>
    </cfRule>
    <cfRule type="cellIs" dxfId="595" priority="100" operator="greaterThanOrEqual">
      <formula>0.1</formula>
    </cfRule>
  </conditionalFormatting>
  <conditionalFormatting sqref="CE119:CE123">
    <cfRule type="cellIs" dxfId="594" priority="93" operator="lessThanOrEqual">
      <formula>-0.1</formula>
    </cfRule>
    <cfRule type="cellIs" dxfId="593" priority="94" operator="greaterThanOrEqual">
      <formula>0.1</formula>
    </cfRule>
  </conditionalFormatting>
  <conditionalFormatting sqref="CE131:CE135">
    <cfRule type="cellIs" dxfId="592" priority="87" operator="lessThanOrEqual">
      <formula>-0.1</formula>
    </cfRule>
    <cfRule type="cellIs" dxfId="591" priority="88" operator="greaterThanOrEqual">
      <formula>0.1</formula>
    </cfRule>
  </conditionalFormatting>
  <conditionalFormatting sqref="CE145:CE149">
    <cfRule type="cellIs" dxfId="590" priority="79" operator="lessThanOrEqual">
      <formula>-0.1</formula>
    </cfRule>
    <cfRule type="cellIs" dxfId="589" priority="80" operator="greaterThanOrEqual">
      <formula>0.1</formula>
    </cfRule>
  </conditionalFormatting>
  <conditionalFormatting sqref="CE157:CE161">
    <cfRule type="cellIs" dxfId="588" priority="73" operator="lessThanOrEqual">
      <formula>-0.1</formula>
    </cfRule>
    <cfRule type="cellIs" dxfId="587" priority="74" operator="greaterThanOrEqual">
      <formula>0.1</formula>
    </cfRule>
  </conditionalFormatting>
  <conditionalFormatting sqref="CE171:CE175 CE182 CE188 CE194">
    <cfRule type="cellIs" dxfId="586" priority="67" operator="lessThanOrEqual">
      <formula>-0.1</formula>
    </cfRule>
    <cfRule type="cellIs" dxfId="585" priority="68" operator="greaterThanOrEqual">
      <formula>0.1</formula>
    </cfRule>
  </conditionalFormatting>
  <conditionalFormatting sqref="CE183:CE187">
    <cfRule type="cellIs" dxfId="584" priority="59" operator="lessThanOrEqual">
      <formula>-0.1</formula>
    </cfRule>
    <cfRule type="cellIs" dxfId="583" priority="60" operator="greaterThanOrEqual">
      <formula>0.1</formula>
    </cfRule>
  </conditionalFormatting>
  <conditionalFormatting sqref="CE176">
    <cfRule type="cellIs" dxfId="582" priority="65" operator="lessThanOrEqual">
      <formula>-0.1</formula>
    </cfRule>
    <cfRule type="cellIs" dxfId="581" priority="66" operator="greaterThanOrEqual">
      <formula>0.1</formula>
    </cfRule>
  </conditionalFormatting>
  <conditionalFormatting sqref="CE195:CE199">
    <cfRule type="cellIs" dxfId="580" priority="53" operator="lessThanOrEqual">
      <formula>-0.1</formula>
    </cfRule>
    <cfRule type="cellIs" dxfId="579" priority="54" operator="greaterThanOrEqual">
      <formula>0.1</formula>
    </cfRule>
  </conditionalFormatting>
  <conditionalFormatting sqref="CE209:CE213">
    <cfRule type="cellIs" dxfId="578" priority="45" operator="lessThanOrEqual">
      <formula>-0.1</formula>
    </cfRule>
    <cfRule type="cellIs" dxfId="577" priority="46" operator="greaterThanOrEqual">
      <formula>0.1</formula>
    </cfRule>
  </conditionalFormatting>
  <conditionalFormatting sqref="CE221:CE225">
    <cfRule type="cellIs" dxfId="576" priority="39" operator="lessThanOrEqual">
      <formula>-0.1</formula>
    </cfRule>
    <cfRule type="cellIs" dxfId="575" priority="40" operator="greaterThanOrEqual">
      <formula>0.1</formula>
    </cfRule>
  </conditionalFormatting>
  <conditionalFormatting sqref="CE235:CE239 CE246 CE252 CE258">
    <cfRule type="cellIs" dxfId="574" priority="33" operator="lessThanOrEqual">
      <formula>-0.1</formula>
    </cfRule>
    <cfRule type="cellIs" dxfId="573" priority="34" operator="greaterThanOrEqual">
      <formula>0.1</formula>
    </cfRule>
  </conditionalFormatting>
  <conditionalFormatting sqref="CE240">
    <cfRule type="cellIs" dxfId="572" priority="31" operator="lessThanOrEqual">
      <formula>-0.1</formula>
    </cfRule>
    <cfRule type="cellIs" dxfId="571" priority="32" operator="greaterThanOrEqual">
      <formula>0.1</formula>
    </cfRule>
  </conditionalFormatting>
  <conditionalFormatting sqref="CE247:CE251">
    <cfRule type="cellIs" dxfId="570" priority="25" operator="lessThanOrEqual">
      <formula>-0.1</formula>
    </cfRule>
    <cfRule type="cellIs" dxfId="569" priority="26" operator="greaterThanOrEqual">
      <formula>0.1</formula>
    </cfRule>
  </conditionalFormatting>
  <conditionalFormatting sqref="CE259:CE263">
    <cfRule type="cellIs" dxfId="568" priority="19" operator="lessThanOrEqual">
      <formula>-0.1</formula>
    </cfRule>
    <cfRule type="cellIs" dxfId="567" priority="20" operator="greaterThanOrEqual">
      <formula>0.1</formula>
    </cfRule>
  </conditionalFormatting>
  <conditionalFormatting sqref="CE11:CE15 CE1 CE22 CE28 CE34 CE40 CE5 CE8 CE273:CE1048576">
    <cfRule type="cellIs" dxfId="566" priority="166" operator="lessThanOrEqual">
      <formula>-0.1</formula>
    </cfRule>
    <cfRule type="cellIs" dxfId="565" priority="167" operator="greaterThanOrEqual">
      <formula>0.1</formula>
    </cfRule>
  </conditionalFormatting>
  <conditionalFormatting sqref="CE200">
    <cfRule type="cellIs" dxfId="564" priority="152" operator="lessThanOrEqual">
      <formula>-0.1</formula>
    </cfRule>
    <cfRule type="cellIs" dxfId="563" priority="153" operator="greaterThanOrEqual">
      <formula>0.1</formula>
    </cfRule>
  </conditionalFormatting>
  <conditionalFormatting sqref="CE16">
    <cfRule type="cellIs" dxfId="562" priority="162" operator="lessThanOrEqual">
      <formula>-0.1</formula>
    </cfRule>
    <cfRule type="cellIs" dxfId="561" priority="163" operator="greaterThanOrEqual">
      <formula>0.1</formula>
    </cfRule>
  </conditionalFormatting>
  <conditionalFormatting sqref="CE49:CE53">
    <cfRule type="expression" priority="132">
      <formula>"If($P$10/$G$10&gt;1.1)"</formula>
    </cfRule>
  </conditionalFormatting>
  <conditionalFormatting sqref="CE55:CE59">
    <cfRule type="expression" priority="129">
      <formula>"If($P$10/$G$10&gt;1.1)"</formula>
    </cfRule>
  </conditionalFormatting>
  <conditionalFormatting sqref="CE61:CE65">
    <cfRule type="expression" priority="126">
      <formula>"If($P$10/$G$10&gt;1.1)"</formula>
    </cfRule>
  </conditionalFormatting>
  <conditionalFormatting sqref="CE67:CE71">
    <cfRule type="expression" priority="123">
      <formula>"If($P$10/$G$10&gt;1.1)"</formula>
    </cfRule>
  </conditionalFormatting>
  <conditionalFormatting sqref="CE10">
    <cfRule type="cellIs" dxfId="560" priority="164" operator="lessThanOrEqual">
      <formula>-0.1</formula>
    </cfRule>
    <cfRule type="cellIs" dxfId="559" priority="165" operator="greaterThanOrEqual">
      <formula>0.1</formula>
    </cfRule>
  </conditionalFormatting>
  <conditionalFormatting sqref="CE72">
    <cfRule type="cellIs" dxfId="558" priority="160" operator="lessThanOrEqual">
      <formula>-0.1</formula>
    </cfRule>
    <cfRule type="cellIs" dxfId="557" priority="161" operator="greaterThanOrEqual">
      <formula>0.1</formula>
    </cfRule>
  </conditionalFormatting>
  <conditionalFormatting sqref="CE104">
    <cfRule type="cellIs" dxfId="556" priority="158" operator="lessThanOrEqual">
      <formula>-0.1</formula>
    </cfRule>
    <cfRule type="cellIs" dxfId="555" priority="159" operator="greaterThanOrEqual">
      <formula>0.1</formula>
    </cfRule>
  </conditionalFormatting>
  <conditionalFormatting sqref="CE136">
    <cfRule type="cellIs" dxfId="554" priority="156" operator="lessThanOrEqual">
      <formula>-0.1</formula>
    </cfRule>
    <cfRule type="cellIs" dxfId="553" priority="157" operator="greaterThanOrEqual">
      <formula>0.1</formula>
    </cfRule>
  </conditionalFormatting>
  <conditionalFormatting sqref="CE168">
    <cfRule type="cellIs" dxfId="552" priority="154" operator="lessThanOrEqual">
      <formula>-0.1</formula>
    </cfRule>
    <cfRule type="cellIs" dxfId="551" priority="155" operator="greaterThanOrEqual">
      <formula>0.1</formula>
    </cfRule>
  </conditionalFormatting>
  <conditionalFormatting sqref="CE208">
    <cfRule type="cellIs" dxfId="550" priority="48" operator="lessThanOrEqual">
      <formula>-0.1</formula>
    </cfRule>
    <cfRule type="cellIs" dxfId="549" priority="49" operator="greaterThanOrEqual">
      <formula>0.1</formula>
    </cfRule>
  </conditionalFormatting>
  <conditionalFormatting sqref="CE241:CE245">
    <cfRule type="expression" priority="30">
      <formula>"If($P$10/$G$10&gt;1.1)"</formula>
    </cfRule>
  </conditionalFormatting>
  <conditionalFormatting sqref="CE241:CE245">
    <cfRule type="cellIs" dxfId="548" priority="28" operator="lessThanOrEqual">
      <formula>-0.1</formula>
    </cfRule>
    <cfRule type="cellIs" dxfId="547" priority="29" operator="greaterThanOrEqual">
      <formula>0.1</formula>
    </cfRule>
  </conditionalFormatting>
  <conditionalFormatting sqref="CE247:CE251">
    <cfRule type="expression" priority="27">
      <formula>"If($P$10/$G$10&gt;1.1)"</formula>
    </cfRule>
  </conditionalFormatting>
  <conditionalFormatting sqref="CE253:CE257">
    <cfRule type="expression" priority="24">
      <formula>"If($P$10/$G$10&gt;1.1)"</formula>
    </cfRule>
  </conditionalFormatting>
  <conditionalFormatting sqref="CE253:CE257">
    <cfRule type="cellIs" dxfId="546" priority="22" operator="lessThanOrEqual">
      <formula>-0.1</formula>
    </cfRule>
    <cfRule type="cellIs" dxfId="545" priority="23" operator="greaterThanOrEqual">
      <formula>0.1</formula>
    </cfRule>
  </conditionalFormatting>
  <conditionalFormatting sqref="CE259:CE263">
    <cfRule type="expression" priority="21">
      <formula>"If($P$10/$G$10&gt;1.1)"</formula>
    </cfRule>
  </conditionalFormatting>
  <conditionalFormatting sqref="CE11:CE15">
    <cfRule type="expression" priority="168">
      <formula>"If($P$10/$G$10&gt;1.1)"</formula>
    </cfRule>
  </conditionalFormatting>
  <conditionalFormatting sqref="CE81:CE85">
    <cfRule type="expression" priority="115">
      <formula>"If($P$10/$G$10&gt;1.1)"</formula>
    </cfRule>
  </conditionalFormatting>
  <conditionalFormatting sqref="CE75:CE79">
    <cfRule type="expression" priority="120">
      <formula>"If($P$10/$G$10&gt;1.1)"</formula>
    </cfRule>
  </conditionalFormatting>
  <conditionalFormatting sqref="CE80">
    <cfRule type="cellIs" dxfId="544" priority="116" operator="lessThanOrEqual">
      <formula>-0.1</formula>
    </cfRule>
    <cfRule type="cellIs" dxfId="543" priority="117" operator="greaterThanOrEqual">
      <formula>0.1</formula>
    </cfRule>
  </conditionalFormatting>
  <conditionalFormatting sqref="CE232">
    <cfRule type="cellIs" dxfId="542" priority="150" operator="lessThanOrEqual">
      <formula>-0.1</formula>
    </cfRule>
    <cfRule type="cellIs" dxfId="541" priority="151" operator="greaterThanOrEqual">
      <formula>0.1</formula>
    </cfRule>
  </conditionalFormatting>
  <conditionalFormatting sqref="CE35:CE39">
    <cfRule type="expression" priority="140">
      <formula>"If($P$10/$G$10&gt;1.1)"</formula>
    </cfRule>
  </conditionalFormatting>
  <conditionalFormatting sqref="CE17:CE21">
    <cfRule type="expression" priority="149">
      <formula>"If($P$10/$G$10&gt;1.1)"</formula>
    </cfRule>
  </conditionalFormatting>
  <conditionalFormatting sqref="CE23:CE27">
    <cfRule type="expression" priority="146">
      <formula>"If($P$10/$G$10&gt;1.1)"</formula>
    </cfRule>
  </conditionalFormatting>
  <conditionalFormatting sqref="CE23:CE27">
    <cfRule type="cellIs" dxfId="540" priority="144" operator="lessThanOrEqual">
      <formula>-0.1</formula>
    </cfRule>
    <cfRule type="cellIs" dxfId="539" priority="145" operator="greaterThanOrEqual">
      <formula>0.1</formula>
    </cfRule>
  </conditionalFormatting>
  <conditionalFormatting sqref="CE29:CE33">
    <cfRule type="expression" priority="143">
      <formula>"If($P$10/$G$10&gt;1.1)"</formula>
    </cfRule>
  </conditionalFormatting>
  <conditionalFormatting sqref="CE35:CE39">
    <cfRule type="cellIs" dxfId="538" priority="138" operator="lessThanOrEqual">
      <formula>-0.1</formula>
    </cfRule>
    <cfRule type="cellIs" dxfId="537" priority="139" operator="greaterThanOrEqual">
      <formula>0.1</formula>
    </cfRule>
  </conditionalFormatting>
  <conditionalFormatting sqref="CE215:CE219">
    <cfRule type="expression" priority="44">
      <formula>"If($P$10/$G$10&gt;1.1)"</formula>
    </cfRule>
  </conditionalFormatting>
  <conditionalFormatting sqref="CE203:CE207">
    <cfRule type="expression" priority="52">
      <formula>"If($P$10/$G$10&gt;1.1)"</formula>
    </cfRule>
  </conditionalFormatting>
  <conditionalFormatting sqref="CE203:CE207 CE214 CE220 CE226">
    <cfRule type="cellIs" dxfId="536" priority="50" operator="lessThanOrEqual">
      <formula>-0.1</formula>
    </cfRule>
    <cfRule type="cellIs" dxfId="535" priority="51" operator="greaterThanOrEqual">
      <formula>0.1</formula>
    </cfRule>
  </conditionalFormatting>
  <conditionalFormatting sqref="CE209:CE213">
    <cfRule type="expression" priority="47">
      <formula>"If($P$10/$G$10&gt;1.1)"</formula>
    </cfRule>
  </conditionalFormatting>
  <conditionalFormatting sqref="CE215:CE219">
    <cfRule type="cellIs" dxfId="534" priority="42" operator="lessThanOrEqual">
      <formula>-0.1</formula>
    </cfRule>
    <cfRule type="cellIs" dxfId="533" priority="43" operator="greaterThanOrEqual">
      <formula>0.1</formula>
    </cfRule>
  </conditionalFormatting>
  <conditionalFormatting sqref="CE221:CE225">
    <cfRule type="expression" priority="41">
      <formula>"If($P$10/$G$10&gt;1.1)"</formula>
    </cfRule>
  </conditionalFormatting>
  <conditionalFormatting sqref="CE227:CE231">
    <cfRule type="expression" priority="38">
      <formula>"If($P$10/$G$10&gt;1.1)"</formula>
    </cfRule>
  </conditionalFormatting>
  <conditionalFormatting sqref="CE227:CE231">
    <cfRule type="cellIs" dxfId="532" priority="36" operator="lessThanOrEqual">
      <formula>-0.1</formula>
    </cfRule>
    <cfRule type="cellIs" dxfId="531" priority="37" operator="greaterThanOrEqual">
      <formula>0.1</formula>
    </cfRule>
  </conditionalFormatting>
  <conditionalFormatting sqref="CE43:CE47">
    <cfRule type="expression" priority="137">
      <formula>"If($P$10/$G$10&gt;1.1)"</formula>
    </cfRule>
  </conditionalFormatting>
  <conditionalFormatting sqref="CE49:CE53">
    <cfRule type="cellIs" dxfId="530" priority="130" operator="lessThanOrEqual">
      <formula>-0.1</formula>
    </cfRule>
    <cfRule type="cellIs" dxfId="529" priority="131" operator="greaterThanOrEqual">
      <formula>0.1</formula>
    </cfRule>
  </conditionalFormatting>
  <conditionalFormatting sqref="CE61:CE65">
    <cfRule type="cellIs" dxfId="528" priority="124" operator="lessThanOrEqual">
      <formula>-0.1</formula>
    </cfRule>
    <cfRule type="cellIs" dxfId="527" priority="125" operator="greaterThanOrEqual">
      <formula>0.1</formula>
    </cfRule>
  </conditionalFormatting>
  <conditionalFormatting sqref="CE75:CE79 CE86 CE92 CE98">
    <cfRule type="cellIs" dxfId="526" priority="118" operator="lessThanOrEqual">
      <formula>-0.1</formula>
    </cfRule>
    <cfRule type="cellIs" dxfId="525" priority="119" operator="greaterThanOrEqual">
      <formula>0.1</formula>
    </cfRule>
  </conditionalFormatting>
  <conditionalFormatting sqref="CE87:CE91">
    <cfRule type="expression" priority="112">
      <formula>"If($P$10/$G$10&gt;1.1)"</formula>
    </cfRule>
  </conditionalFormatting>
  <conditionalFormatting sqref="CE87:CE91">
    <cfRule type="cellIs" dxfId="524" priority="110" operator="lessThanOrEqual">
      <formula>-0.1</formula>
    </cfRule>
    <cfRule type="cellIs" dxfId="523" priority="111" operator="greaterThanOrEqual">
      <formula>0.1</formula>
    </cfRule>
  </conditionalFormatting>
  <conditionalFormatting sqref="CE93:CE97">
    <cfRule type="expression" priority="109">
      <formula>"If($P$10/$G$10&gt;1.1)"</formula>
    </cfRule>
  </conditionalFormatting>
  <conditionalFormatting sqref="CE99:CE103">
    <cfRule type="expression" priority="106">
      <formula>"If($P$10/$G$10&gt;1.1)"</formula>
    </cfRule>
  </conditionalFormatting>
  <conditionalFormatting sqref="CE99:CE103">
    <cfRule type="cellIs" dxfId="522" priority="104" operator="lessThanOrEqual">
      <formula>-0.1</formula>
    </cfRule>
    <cfRule type="cellIs" dxfId="521" priority="105" operator="greaterThanOrEqual">
      <formula>0.1</formula>
    </cfRule>
  </conditionalFormatting>
  <conditionalFormatting sqref="CE107:CE111">
    <cfRule type="expression" priority="103">
      <formula>"If($P$10/$G$10&gt;1.1)"</formula>
    </cfRule>
  </conditionalFormatting>
  <conditionalFormatting sqref="CE113:CE117">
    <cfRule type="expression" priority="98">
      <formula>"If($P$10/$G$10&gt;1.1)"</formula>
    </cfRule>
  </conditionalFormatting>
  <conditionalFormatting sqref="CE113:CE117">
    <cfRule type="cellIs" dxfId="520" priority="96" operator="lessThanOrEqual">
      <formula>-0.1</formula>
    </cfRule>
    <cfRule type="cellIs" dxfId="519" priority="97" operator="greaterThanOrEqual">
      <formula>0.1</formula>
    </cfRule>
  </conditionalFormatting>
  <conditionalFormatting sqref="CE119:CE123">
    <cfRule type="expression" priority="95">
      <formula>"If($P$10/$G$10&gt;1.1)"</formula>
    </cfRule>
  </conditionalFormatting>
  <conditionalFormatting sqref="CE125:CE129">
    <cfRule type="expression" priority="92">
      <formula>"If($P$10/$G$10&gt;1.1)"</formula>
    </cfRule>
  </conditionalFormatting>
  <conditionalFormatting sqref="CE125:CE129">
    <cfRule type="cellIs" dxfId="518" priority="90" operator="lessThanOrEqual">
      <formula>-0.1</formula>
    </cfRule>
    <cfRule type="cellIs" dxfId="517" priority="91" operator="greaterThanOrEqual">
      <formula>0.1</formula>
    </cfRule>
  </conditionalFormatting>
  <conditionalFormatting sqref="CE131:CE135">
    <cfRule type="expression" priority="89">
      <formula>"If($P$10/$G$10&gt;1.1)"</formula>
    </cfRule>
  </conditionalFormatting>
  <conditionalFormatting sqref="CE139:CE143">
    <cfRule type="expression" priority="86">
      <formula>"If($P$10/$G$10&gt;1.1)"</formula>
    </cfRule>
  </conditionalFormatting>
  <conditionalFormatting sqref="CE139:CE143 CE150 CE156 CE162">
    <cfRule type="cellIs" dxfId="516" priority="84" operator="lessThanOrEqual">
      <formula>-0.1</formula>
    </cfRule>
    <cfRule type="cellIs" dxfId="515" priority="85" operator="greaterThanOrEqual">
      <formula>0.1</formula>
    </cfRule>
  </conditionalFormatting>
  <conditionalFormatting sqref="CE144">
    <cfRule type="cellIs" dxfId="514" priority="82" operator="lessThanOrEqual">
      <formula>-0.1</formula>
    </cfRule>
    <cfRule type="cellIs" dxfId="513" priority="83" operator="greaterThanOrEqual">
      <formula>0.1</formula>
    </cfRule>
  </conditionalFormatting>
  <conditionalFormatting sqref="CE145:CE149">
    <cfRule type="expression" priority="81">
      <formula>"If($P$10/$G$10&gt;1.1)"</formula>
    </cfRule>
  </conditionalFormatting>
  <conditionalFormatting sqref="CE151:CE155">
    <cfRule type="expression" priority="78">
      <formula>"If($P$10/$G$10&gt;1.1)"</formula>
    </cfRule>
  </conditionalFormatting>
  <conditionalFormatting sqref="CE151:CE155">
    <cfRule type="cellIs" dxfId="512" priority="76" operator="lessThanOrEqual">
      <formula>-0.1</formula>
    </cfRule>
    <cfRule type="cellIs" dxfId="511" priority="77" operator="greaterThanOrEqual">
      <formula>0.1</formula>
    </cfRule>
  </conditionalFormatting>
  <conditionalFormatting sqref="CE157:CE161">
    <cfRule type="expression" priority="75">
      <formula>"If($P$10/$G$10&gt;1.1)"</formula>
    </cfRule>
  </conditionalFormatting>
  <conditionalFormatting sqref="CE163:CE167">
    <cfRule type="expression" priority="72">
      <formula>"If($P$10/$G$10&gt;1.1)"</formula>
    </cfRule>
  </conditionalFormatting>
  <conditionalFormatting sqref="CE163:CE167">
    <cfRule type="cellIs" dxfId="510" priority="70" operator="lessThanOrEqual">
      <formula>-0.1</formula>
    </cfRule>
    <cfRule type="cellIs" dxfId="509" priority="71" operator="greaterThanOrEqual">
      <formula>0.1</formula>
    </cfRule>
  </conditionalFormatting>
  <conditionalFormatting sqref="CE171:CE175">
    <cfRule type="expression" priority="69">
      <formula>"If($P$10/$G$10&gt;1.1)"</formula>
    </cfRule>
  </conditionalFormatting>
  <conditionalFormatting sqref="CE195:CE199">
    <cfRule type="expression" priority="55">
      <formula>"If($P$10/$G$10&gt;1.1)"</formula>
    </cfRule>
  </conditionalFormatting>
  <conditionalFormatting sqref="CE177:CE181">
    <cfRule type="expression" priority="64">
      <formula>"If($P$10/$G$10&gt;1.1)"</formula>
    </cfRule>
  </conditionalFormatting>
  <conditionalFormatting sqref="CE177:CE181">
    <cfRule type="cellIs" dxfId="508" priority="62" operator="lessThanOrEqual">
      <formula>-0.1</formula>
    </cfRule>
    <cfRule type="cellIs" dxfId="507" priority="63" operator="greaterThanOrEqual">
      <formula>0.1</formula>
    </cfRule>
  </conditionalFormatting>
  <conditionalFormatting sqref="CE183:CE187">
    <cfRule type="expression" priority="61">
      <formula>"If($P$10/$G$10&gt;1.1)"</formula>
    </cfRule>
  </conditionalFormatting>
  <conditionalFormatting sqref="CE189:CE193">
    <cfRule type="expression" priority="58">
      <formula>"If($P$10/$G$10&gt;1.1)"</formula>
    </cfRule>
  </conditionalFormatting>
  <conditionalFormatting sqref="CE189:CE193">
    <cfRule type="cellIs" dxfId="506" priority="56" operator="lessThanOrEqual">
      <formula>-0.1</formula>
    </cfRule>
    <cfRule type="cellIs" dxfId="505" priority="57" operator="greaterThanOrEqual">
      <formula>0.1</formula>
    </cfRule>
  </conditionalFormatting>
  <conditionalFormatting sqref="CE235:CE239">
    <cfRule type="expression" priority="35">
      <formula>"If($P$10/$G$10&gt;1.1)"</formula>
    </cfRule>
  </conditionalFormatting>
  <conditionalFormatting sqref="CE6:CE7">
    <cfRule type="cellIs" dxfId="504" priority="17" operator="lessThanOrEqual">
      <formula>-0.1</formula>
    </cfRule>
    <cfRule type="cellIs" dxfId="503" priority="18" operator="greaterThanOrEqual">
      <formula>0.1</formula>
    </cfRule>
  </conditionalFormatting>
  <conditionalFormatting sqref="CE234">
    <cfRule type="cellIs" dxfId="502" priority="3" operator="lessThanOrEqual">
      <formula>-0.1</formula>
    </cfRule>
    <cfRule type="cellIs" dxfId="501" priority="4" operator="greaterThanOrEqual">
      <formula>0.1</formula>
    </cfRule>
  </conditionalFormatting>
  <conditionalFormatting sqref="CE42">
    <cfRule type="cellIs" dxfId="500" priority="15" operator="lessThanOrEqual">
      <formula>-0.1</formula>
    </cfRule>
    <cfRule type="cellIs" dxfId="499" priority="16" operator="greaterThanOrEqual">
      <formula>0.1</formula>
    </cfRule>
  </conditionalFormatting>
  <conditionalFormatting sqref="CE74">
    <cfRule type="cellIs" dxfId="498" priority="13" operator="lessThanOrEqual">
      <formula>-0.1</formula>
    </cfRule>
    <cfRule type="cellIs" dxfId="497" priority="14" operator="greaterThanOrEqual">
      <formula>0.1</formula>
    </cfRule>
  </conditionalFormatting>
  <conditionalFormatting sqref="CE106">
    <cfRule type="cellIs" dxfId="496" priority="11" operator="lessThanOrEqual">
      <formula>-0.1</formula>
    </cfRule>
    <cfRule type="cellIs" dxfId="495" priority="12" operator="greaterThanOrEqual">
      <formula>0.1</formula>
    </cfRule>
  </conditionalFormatting>
  <conditionalFormatting sqref="CE138">
    <cfRule type="cellIs" dxfId="494" priority="9" operator="lessThanOrEqual">
      <formula>-0.1</formula>
    </cfRule>
    <cfRule type="cellIs" dxfId="493" priority="10" operator="greaterThanOrEqual">
      <formula>0.1</formula>
    </cfRule>
  </conditionalFormatting>
  <conditionalFormatting sqref="CE170">
    <cfRule type="cellIs" dxfId="492" priority="7" operator="lessThanOrEqual">
      <formula>-0.1</formula>
    </cfRule>
    <cfRule type="cellIs" dxfId="491" priority="8" operator="greaterThanOrEqual">
      <formula>0.1</formula>
    </cfRule>
  </conditionalFormatting>
  <conditionalFormatting sqref="CE202">
    <cfRule type="cellIs" dxfId="490" priority="5" operator="lessThanOrEqual">
      <formula>-0.1</formula>
    </cfRule>
    <cfRule type="cellIs" dxfId="489" priority="6" operator="greaterThanOrEqual">
      <formula>0.1</formula>
    </cfRule>
  </conditionalFormatting>
  <conditionalFormatting sqref="AG270">
    <cfRule type="cellIs" dxfId="488" priority="1" operator="lessThanOrEqual">
      <formula>-0.1</formula>
    </cfRule>
    <cfRule type="cellIs" dxfId="487" priority="2" operator="greaterThanOrEqual">
      <formula>0.1</formula>
    </cfRule>
  </conditionalFormatting>
  <pageMargins left="0.23" right="0.16" top="0.39370078740157483" bottom="0.55118110236220474" header="0.31496062992125984" footer="0.31496062992125984"/>
  <pageSetup paperSize="9" scale="40" orientation="portrait" r:id="rId1"/>
  <headerFooter>
    <oddHeader>&amp;F</oddHeader>
  </headerFooter>
  <colBreaks count="2" manualBreakCount="2">
    <brk id="59" max="1048575" man="1"/>
    <brk id="6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0683-2407-4EB1-B703-90F8DE61E32B}">
  <dimension ref="A1:BE271"/>
  <sheetViews>
    <sheetView zoomScale="85" zoomScaleNormal="85" workbookViewId="0">
      <pane xSplit="2" ySplit="7" topLeftCell="C8" activePane="bottomRight" state="frozen"/>
      <selection activeCell="K279" sqref="K279"/>
      <selection pane="topRight" activeCell="K279" sqref="K279"/>
      <selection pane="bottomLeft" activeCell="K279" sqref="K279"/>
      <selection pane="bottomRight" activeCell="K279" sqref="K279"/>
    </sheetView>
  </sheetViews>
  <sheetFormatPr defaultColWidth="9.1796875" defaultRowHeight="14.5" outlineLevelCol="1" x14ac:dyDescent="0.35"/>
  <cols>
    <col min="1" max="1" width="5.54296875" style="190" customWidth="1"/>
    <col min="2" max="2" width="52.453125" style="78" customWidth="1"/>
    <col min="3" max="3" width="1.453125" style="79" customWidth="1"/>
    <col min="4" max="6" width="15.7265625" style="78" customWidth="1" outlineLevel="1"/>
    <col min="7" max="7" width="15.7265625" style="79" customWidth="1" outlineLevel="1"/>
    <col min="8" max="8" width="4.7265625" style="79" customWidth="1"/>
    <col min="9" max="9" width="1.453125" style="197" customWidth="1"/>
    <col min="10" max="12" width="15.7265625" style="78" customWidth="1" outlineLevel="1"/>
    <col min="13" max="13" width="15.7265625" style="79" customWidth="1" outlineLevel="1"/>
    <col min="14" max="14" width="4.7265625" style="79" customWidth="1"/>
    <col min="15" max="15" width="1.453125" style="197" customWidth="1"/>
    <col min="16" max="16" width="21.81640625" style="200" customWidth="1" outlineLevel="1"/>
    <col min="17" max="17" width="12.54296875" style="231" customWidth="1" outlineLevel="1"/>
    <col min="18" max="18" width="12.54296875" style="223" customWidth="1" outlineLevel="1"/>
    <col min="19" max="19" width="12.54296875" style="216" customWidth="1" outlineLevel="1"/>
    <col min="20" max="22" width="15.7265625" style="78" customWidth="1" outlineLevel="1"/>
    <col min="23" max="23" width="15.7265625" style="79" customWidth="1" outlineLevel="1"/>
    <col min="24" max="24" width="4.7265625" style="79" customWidth="1"/>
    <col min="25" max="25" width="1.453125" style="79" customWidth="1"/>
    <col min="26" max="28" width="15.7265625" style="78" customWidth="1" outlineLevel="1"/>
    <col min="29" max="29" width="15.7265625" style="79" customWidth="1" outlineLevel="1"/>
    <col min="30" max="30" width="5.26953125" style="79" customWidth="1"/>
    <col min="31" max="31" width="1.453125" style="79" customWidth="1"/>
    <col min="32" max="32" width="15.7265625" style="78" customWidth="1" outlineLevel="1"/>
    <col min="33" max="33" width="5.453125" style="78" customWidth="1" outlineLevel="1"/>
    <col min="34" max="34" width="15.7265625" style="78" customWidth="1" outlineLevel="1"/>
    <col min="35" max="35" width="5.54296875" style="78" customWidth="1" outlineLevel="1"/>
    <col min="36" max="36" width="15.7265625" style="78" customWidth="1" outlineLevel="1"/>
    <col min="37" max="37" width="5.453125" style="78" customWidth="1" outlineLevel="1"/>
    <col min="38" max="38" width="15.7265625" style="79" customWidth="1" outlineLevel="1"/>
    <col min="39" max="39" width="5.453125" style="235" customWidth="1" outlineLevel="1"/>
    <col min="40" max="40" width="1.7265625" style="79" customWidth="1" outlineLevel="1"/>
    <col min="41" max="41" width="62.7265625" style="79" customWidth="1" outlineLevel="1"/>
    <col min="42" max="42" width="5.26953125" style="79" customWidth="1"/>
    <col min="43" max="43" width="1.453125" style="79" customWidth="1"/>
    <col min="44" max="46" width="15.7265625" style="78" customWidth="1" outlineLevel="1"/>
    <col min="47" max="47" width="15.7265625" style="79" customWidth="1" outlineLevel="1"/>
    <col min="48" max="48" width="4.7265625" style="79" customWidth="1"/>
    <col min="49" max="49" width="1.453125" style="78" customWidth="1"/>
    <col min="50" max="50" width="15.7265625" style="78" customWidth="1" outlineLevel="1"/>
    <col min="51" max="51" width="5.453125" style="78" customWidth="1" outlineLevel="1"/>
    <col min="52" max="52" width="15.7265625" style="78" customWidth="1" outlineLevel="1"/>
    <col min="53" max="53" width="5.54296875" style="78" customWidth="1" outlineLevel="1"/>
    <col min="54" max="54" width="15.7265625" style="78" customWidth="1" outlineLevel="1"/>
    <col min="55" max="55" width="5.453125" style="78" customWidth="1" outlineLevel="1"/>
    <col min="56" max="56" width="15.7265625" style="79" customWidth="1" outlineLevel="1"/>
    <col min="57" max="57" width="5.26953125" style="79" customWidth="1"/>
    <col min="58" max="16384" width="9.1796875" style="235"/>
  </cols>
  <sheetData>
    <row r="1" spans="1:57" s="252" customFormat="1" ht="20.25" customHeight="1" x14ac:dyDescent="0.35">
      <c r="A1" s="76" t="s">
        <v>129</v>
      </c>
      <c r="B1" s="74"/>
      <c r="C1" s="75"/>
      <c r="D1" s="74"/>
      <c r="E1" s="74"/>
      <c r="F1" s="74"/>
      <c r="G1" s="75"/>
      <c r="H1" s="75"/>
      <c r="I1" s="204"/>
      <c r="J1" s="74"/>
      <c r="K1" s="74"/>
      <c r="L1" s="74"/>
      <c r="M1" s="75"/>
      <c r="N1" s="75"/>
      <c r="O1" s="204"/>
      <c r="P1" s="209"/>
      <c r="Q1" s="226"/>
      <c r="R1" s="218"/>
      <c r="S1" s="211"/>
      <c r="T1" s="74"/>
      <c r="U1" s="74"/>
      <c r="V1" s="74"/>
      <c r="W1" s="75"/>
      <c r="X1" s="75"/>
      <c r="Y1" s="75"/>
      <c r="Z1" s="74"/>
      <c r="AA1" s="74"/>
      <c r="AB1" s="74"/>
      <c r="AC1" s="75"/>
      <c r="AD1" s="75"/>
      <c r="AE1" s="75"/>
      <c r="AF1" s="74"/>
      <c r="AG1" s="74"/>
      <c r="AH1" s="74"/>
      <c r="AI1" s="74"/>
      <c r="AJ1" s="74"/>
      <c r="AK1" s="74"/>
      <c r="AL1" s="75"/>
      <c r="AN1" s="75"/>
      <c r="AO1" s="75"/>
      <c r="AP1" s="75"/>
      <c r="AQ1" s="75"/>
      <c r="AR1" s="74"/>
      <c r="AS1" s="74"/>
      <c r="AT1" s="74"/>
      <c r="AU1" s="75"/>
      <c r="AV1" s="75"/>
      <c r="AW1" s="74"/>
      <c r="AX1" s="74"/>
      <c r="AY1" s="74"/>
      <c r="AZ1" s="74"/>
      <c r="BA1" s="74"/>
      <c r="BB1" s="74"/>
      <c r="BC1" s="74"/>
      <c r="BD1" s="75"/>
      <c r="BE1" s="75"/>
    </row>
    <row r="2" spans="1:57" s="252" customFormat="1" x14ac:dyDescent="0.35">
      <c r="A2" s="76"/>
      <c r="B2" s="74"/>
      <c r="C2" s="75"/>
      <c r="D2" s="74"/>
      <c r="E2" s="74"/>
      <c r="F2" s="74"/>
      <c r="G2" s="75"/>
      <c r="H2" s="75"/>
      <c r="I2" s="204"/>
      <c r="J2" s="74"/>
      <c r="K2" s="74"/>
      <c r="L2" s="74"/>
      <c r="M2" s="75"/>
      <c r="N2" s="75"/>
      <c r="O2" s="204"/>
      <c r="P2" s="294" t="s">
        <v>198</v>
      </c>
      <c r="Q2" s="294"/>
      <c r="R2" s="294"/>
      <c r="S2" s="294"/>
      <c r="T2" s="294"/>
      <c r="U2" s="294"/>
      <c r="V2" s="294"/>
      <c r="W2" s="294"/>
      <c r="X2" s="277" t="s">
        <v>197</v>
      </c>
      <c r="Y2" s="168"/>
      <c r="Z2" s="74"/>
      <c r="AA2" s="74"/>
      <c r="AB2" s="74"/>
      <c r="AC2" s="75"/>
      <c r="AD2" s="75"/>
      <c r="AE2" s="171"/>
      <c r="AF2" s="74"/>
      <c r="AG2" s="171"/>
      <c r="AH2" s="74"/>
      <c r="AI2" s="171"/>
      <c r="AJ2" s="74"/>
      <c r="AK2" s="171"/>
      <c r="AL2" s="75"/>
      <c r="AM2" s="191"/>
      <c r="AN2" s="75"/>
      <c r="AO2" s="75"/>
      <c r="AP2" s="75"/>
      <c r="AQ2" s="171"/>
      <c r="AR2" s="168"/>
      <c r="AS2" s="168"/>
      <c r="AT2" s="168"/>
      <c r="AU2" s="168"/>
      <c r="AV2" s="75"/>
      <c r="AW2" s="74"/>
      <c r="AX2" s="74"/>
      <c r="AY2" s="171"/>
      <c r="AZ2" s="74"/>
      <c r="BA2" s="171"/>
      <c r="BB2" s="74"/>
      <c r="BC2" s="171"/>
      <c r="BD2" s="75"/>
      <c r="BE2" s="75"/>
    </row>
    <row r="3" spans="1:57" ht="8.25" customHeight="1" x14ac:dyDescent="0.35">
      <c r="A3" s="196"/>
      <c r="B3" s="196"/>
      <c r="D3" s="166"/>
      <c r="E3" s="166"/>
      <c r="F3" s="166"/>
      <c r="G3" s="167"/>
      <c r="H3" s="280" t="s">
        <v>175</v>
      </c>
      <c r="I3" s="208"/>
      <c r="J3" s="166"/>
      <c r="K3" s="166"/>
      <c r="L3" s="166"/>
      <c r="M3" s="167"/>
      <c r="N3" s="280" t="s">
        <v>188</v>
      </c>
      <c r="O3" s="208"/>
      <c r="P3" s="210"/>
      <c r="Q3" s="228"/>
      <c r="R3" s="220"/>
      <c r="S3" s="213"/>
      <c r="T3" s="196"/>
      <c r="U3" s="196"/>
      <c r="V3" s="196"/>
      <c r="W3" s="196"/>
      <c r="X3" s="282" t="s">
        <v>179</v>
      </c>
      <c r="Y3" s="168"/>
      <c r="Z3" s="166"/>
      <c r="AA3" s="166"/>
      <c r="AB3" s="166"/>
      <c r="AC3" s="167"/>
      <c r="AD3" s="280" t="s">
        <v>189</v>
      </c>
      <c r="AE3" s="171"/>
      <c r="AF3" s="166"/>
      <c r="AG3" s="166"/>
      <c r="AH3" s="166"/>
      <c r="AI3" s="166"/>
      <c r="AJ3" s="166"/>
      <c r="AK3" s="166"/>
      <c r="AL3" s="166"/>
      <c r="AM3" s="262"/>
      <c r="AN3" s="166"/>
      <c r="AO3" s="166"/>
      <c r="AP3" s="280" t="s">
        <v>190</v>
      </c>
      <c r="AQ3" s="171"/>
      <c r="AR3" s="196"/>
      <c r="AS3" s="196"/>
      <c r="AT3" s="196"/>
      <c r="AU3" s="196"/>
      <c r="AV3" s="282" t="s">
        <v>182</v>
      </c>
      <c r="AX3" s="166"/>
      <c r="AY3" s="166"/>
      <c r="AZ3" s="166"/>
      <c r="BA3" s="166"/>
      <c r="BB3" s="166"/>
      <c r="BC3" s="166"/>
      <c r="BD3" s="166"/>
      <c r="BE3" s="280" t="s">
        <v>183</v>
      </c>
    </row>
    <row r="4" spans="1:57" ht="15" customHeight="1" x14ac:dyDescent="0.3">
      <c r="A4" s="197"/>
      <c r="B4" s="197"/>
      <c r="C4" s="293"/>
      <c r="D4" s="279" t="s">
        <v>131</v>
      </c>
      <c r="E4" s="279"/>
      <c r="F4" s="279"/>
      <c r="G4" s="279"/>
      <c r="H4" s="280" t="s">
        <v>174</v>
      </c>
      <c r="I4" s="208"/>
      <c r="J4" s="279" t="s">
        <v>171</v>
      </c>
      <c r="K4" s="279"/>
      <c r="L4" s="279"/>
      <c r="M4" s="279"/>
      <c r="N4" s="280" t="s">
        <v>174</v>
      </c>
      <c r="O4" s="208"/>
      <c r="P4" s="279" t="s">
        <v>123</v>
      </c>
      <c r="Q4" s="279"/>
      <c r="R4" s="279"/>
      <c r="S4" s="279"/>
      <c r="T4" s="279"/>
      <c r="U4" s="279"/>
      <c r="V4" s="279"/>
      <c r="W4" s="279"/>
      <c r="X4" s="282"/>
      <c r="Y4" s="177"/>
      <c r="Z4" s="279" t="s">
        <v>172</v>
      </c>
      <c r="AA4" s="279"/>
      <c r="AB4" s="279"/>
      <c r="AC4" s="279"/>
      <c r="AD4" s="280"/>
      <c r="AE4" s="181"/>
      <c r="AF4" s="279" t="s">
        <v>173</v>
      </c>
      <c r="AG4" s="279"/>
      <c r="AH4" s="279"/>
      <c r="AI4" s="279"/>
      <c r="AJ4" s="279"/>
      <c r="AK4" s="279"/>
      <c r="AL4" s="279"/>
      <c r="AM4" s="260"/>
      <c r="AN4" s="260"/>
      <c r="AO4" s="260"/>
      <c r="AP4" s="280"/>
      <c r="AQ4" s="181"/>
      <c r="AR4" s="279" t="s">
        <v>81</v>
      </c>
      <c r="AS4" s="279"/>
      <c r="AT4" s="279"/>
      <c r="AU4" s="279"/>
      <c r="AV4" s="282"/>
      <c r="AW4" s="235"/>
      <c r="AX4" s="279" t="s">
        <v>158</v>
      </c>
      <c r="AY4" s="279"/>
      <c r="AZ4" s="279"/>
      <c r="BA4" s="279"/>
      <c r="BB4" s="279"/>
      <c r="BC4" s="279"/>
      <c r="BD4" s="279"/>
      <c r="BE4" s="280"/>
    </row>
    <row r="5" spans="1:57" ht="15" customHeight="1" x14ac:dyDescent="0.35">
      <c r="A5" s="197" t="s">
        <v>9</v>
      </c>
      <c r="B5" s="191" t="s">
        <v>106</v>
      </c>
      <c r="C5" s="293"/>
      <c r="D5" s="191" t="s">
        <v>0</v>
      </c>
      <c r="E5" s="191" t="s">
        <v>149</v>
      </c>
      <c r="F5" s="191" t="s">
        <v>149</v>
      </c>
      <c r="G5" s="191" t="s">
        <v>13</v>
      </c>
      <c r="H5" s="280"/>
      <c r="I5" s="208"/>
      <c r="J5" s="191" t="s">
        <v>0</v>
      </c>
      <c r="K5" s="191" t="str">
        <f>'Introduction &amp; Gen. Information'!$E$35</f>
        <v>&lt;name&gt;</v>
      </c>
      <c r="L5" s="191" t="str">
        <f>'Introduction &amp; Gen. Information'!$E$36</f>
        <v>&lt;name&gt;</v>
      </c>
      <c r="M5" s="191" t="s">
        <v>13</v>
      </c>
      <c r="N5" s="280"/>
      <c r="O5" s="208"/>
      <c r="P5" s="195" t="s">
        <v>132</v>
      </c>
      <c r="Q5" s="229" t="s">
        <v>91</v>
      </c>
      <c r="R5" s="221" t="s">
        <v>92</v>
      </c>
      <c r="S5" s="214" t="s">
        <v>93</v>
      </c>
      <c r="T5" s="169" t="s">
        <v>0</v>
      </c>
      <c r="U5" s="169" t="str">
        <f>'Introduction &amp; Gen. Information'!$E$35</f>
        <v>&lt;name&gt;</v>
      </c>
      <c r="V5" s="169" t="str">
        <f>'Introduction &amp; Gen. Information'!$E$36</f>
        <v>&lt;name&gt;</v>
      </c>
      <c r="W5" s="169" t="s">
        <v>13</v>
      </c>
      <c r="X5" s="282"/>
      <c r="Y5" s="169"/>
      <c r="Z5" s="191" t="s">
        <v>0</v>
      </c>
      <c r="AA5" s="191" t="str">
        <f>'Introduction &amp; Gen. Information'!$E$35</f>
        <v>&lt;name&gt;</v>
      </c>
      <c r="AB5" s="191" t="str">
        <f>'Introduction &amp; Gen. Information'!$E$36</f>
        <v>&lt;name&gt;</v>
      </c>
      <c r="AC5" s="191" t="s">
        <v>13</v>
      </c>
      <c r="AD5" s="280"/>
      <c r="AE5" s="181"/>
      <c r="AF5" s="191" t="s">
        <v>0</v>
      </c>
      <c r="AG5" s="171"/>
      <c r="AH5" s="191" t="str">
        <f>'Introduction &amp; Gen. Information'!$E$35</f>
        <v>&lt;name&gt;</v>
      </c>
      <c r="AI5" s="171"/>
      <c r="AJ5" s="191" t="str">
        <f>'Introduction &amp; Gen. Information'!$E$36</f>
        <v>&lt;name&gt;</v>
      </c>
      <c r="AK5" s="171"/>
      <c r="AL5" s="191" t="s">
        <v>13</v>
      </c>
      <c r="AM5" s="191"/>
      <c r="AN5" s="191"/>
      <c r="AO5" s="191"/>
      <c r="AP5" s="280"/>
      <c r="AQ5" s="181"/>
      <c r="AR5" s="169" t="s">
        <v>0</v>
      </c>
      <c r="AS5" s="169" t="str">
        <f>'Introduction &amp; Gen. Information'!$E$35</f>
        <v>&lt;name&gt;</v>
      </c>
      <c r="AT5" s="169" t="str">
        <f>'Introduction &amp; Gen. Information'!$E$36</f>
        <v>&lt;name&gt;</v>
      </c>
      <c r="AU5" s="169" t="s">
        <v>13</v>
      </c>
      <c r="AV5" s="282"/>
      <c r="AW5" s="235"/>
      <c r="AX5" s="191" t="s">
        <v>0</v>
      </c>
      <c r="AY5" s="171"/>
      <c r="AZ5" s="191" t="str">
        <f>'Introduction &amp; Gen. Information'!$E$35</f>
        <v>&lt;name&gt;</v>
      </c>
      <c r="BA5" s="171"/>
      <c r="BB5" s="191" t="str">
        <f>'Introduction &amp; Gen. Information'!$E$36</f>
        <v>&lt;name&gt;</v>
      </c>
      <c r="BC5" s="171"/>
      <c r="BD5" s="191" t="s">
        <v>13</v>
      </c>
      <c r="BE5" s="280"/>
    </row>
    <row r="6" spans="1:57" x14ac:dyDescent="0.3">
      <c r="A6" s="197" t="s">
        <v>162</v>
      </c>
      <c r="B6" s="191"/>
      <c r="C6" s="293"/>
      <c r="D6" s="193">
        <f>D270</f>
        <v>132000</v>
      </c>
      <c r="E6" s="193">
        <f t="shared" ref="E6:G6" si="0">E270</f>
        <v>120000</v>
      </c>
      <c r="F6" s="193">
        <f t="shared" si="0"/>
        <v>0</v>
      </c>
      <c r="G6" s="194">
        <f t="shared" si="0"/>
        <v>252000</v>
      </c>
      <c r="H6" s="280"/>
      <c r="I6" s="208"/>
      <c r="J6" s="193">
        <f>J270</f>
        <v>132000</v>
      </c>
      <c r="K6" s="193">
        <f t="shared" ref="K6:M6" si="1">K270</f>
        <v>120000</v>
      </c>
      <c r="L6" s="193">
        <f t="shared" si="1"/>
        <v>0</v>
      </c>
      <c r="M6" s="194">
        <f t="shared" si="1"/>
        <v>252000</v>
      </c>
      <c r="N6" s="280"/>
      <c r="O6" s="208"/>
      <c r="P6" s="195" t="s">
        <v>133</v>
      </c>
      <c r="Q6" s="230"/>
      <c r="R6" s="222"/>
      <c r="S6" s="215"/>
      <c r="T6" s="193">
        <f>T270</f>
        <v>0</v>
      </c>
      <c r="U6" s="193">
        <f t="shared" ref="U6:W6" si="2">U270</f>
        <v>0</v>
      </c>
      <c r="V6" s="193">
        <f t="shared" si="2"/>
        <v>0</v>
      </c>
      <c r="W6" s="194">
        <f t="shared" si="2"/>
        <v>0</v>
      </c>
      <c r="X6" s="282"/>
      <c r="Y6" s="175"/>
      <c r="Z6" s="193">
        <f>Z270</f>
        <v>0</v>
      </c>
      <c r="AA6" s="193">
        <f t="shared" ref="AA6:AC6" si="3">AA270</f>
        <v>0</v>
      </c>
      <c r="AB6" s="193">
        <f t="shared" si="3"/>
        <v>0</v>
      </c>
      <c r="AC6" s="194">
        <f t="shared" si="3"/>
        <v>0</v>
      </c>
      <c r="AD6" s="280"/>
      <c r="AE6" s="181"/>
      <c r="AF6" s="193">
        <f t="shared" ref="AF6" si="4">AF270</f>
        <v>0</v>
      </c>
      <c r="AG6" s="171"/>
      <c r="AH6" s="193">
        <f t="shared" ref="AH6" si="5">AH270</f>
        <v>0</v>
      </c>
      <c r="AI6" s="171"/>
      <c r="AJ6" s="193">
        <f t="shared" ref="AJ6" si="6">AJ270</f>
        <v>0</v>
      </c>
      <c r="AK6" s="171"/>
      <c r="AL6" s="193">
        <f t="shared" ref="AL6" si="7">AL270</f>
        <v>0</v>
      </c>
      <c r="AM6" s="194"/>
      <c r="AN6" s="194"/>
      <c r="AO6" s="267"/>
      <c r="AP6" s="280"/>
      <c r="AQ6" s="181"/>
      <c r="AR6" s="193">
        <f>AR270</f>
        <v>264000</v>
      </c>
      <c r="AS6" s="193">
        <f t="shared" ref="AS6:AU6" si="8">AS270</f>
        <v>240000</v>
      </c>
      <c r="AT6" s="193">
        <f t="shared" si="8"/>
        <v>0</v>
      </c>
      <c r="AU6" s="194">
        <f t="shared" si="8"/>
        <v>504000</v>
      </c>
      <c r="AV6" s="282"/>
      <c r="AW6" s="235"/>
      <c r="AX6" s="193"/>
      <c r="AY6" s="171"/>
      <c r="AZ6" s="193"/>
      <c r="BA6" s="171"/>
      <c r="BB6" s="193"/>
      <c r="BC6" s="171"/>
      <c r="BD6" s="193"/>
      <c r="BE6" s="280"/>
    </row>
    <row r="7" spans="1:57" ht="18.75" customHeight="1" x14ac:dyDescent="0.3">
      <c r="A7" s="198" t="s">
        <v>154</v>
      </c>
      <c r="B7" s="191"/>
      <c r="C7" s="293"/>
      <c r="D7" s="170">
        <f>IFERROR(D270/G$270,0)</f>
        <v>0.52380952380952384</v>
      </c>
      <c r="E7" s="170">
        <f>IFERROR(E270/G$270,0)</f>
        <v>0.47619047619047616</v>
      </c>
      <c r="F7" s="170">
        <f>IFERROR(F270/G$270,0)</f>
        <v>0</v>
      </c>
      <c r="G7" s="173">
        <f>IFERROR(G270/G$270,0)</f>
        <v>1</v>
      </c>
      <c r="H7" s="280"/>
      <c r="I7" s="208"/>
      <c r="J7" s="170">
        <f>IFERROR(J270/M$270,0)</f>
        <v>0.52380952380952384</v>
      </c>
      <c r="K7" s="170">
        <f>IFERROR(K270/M$270,0)</f>
        <v>0.47619047619047616</v>
      </c>
      <c r="L7" s="170">
        <f>IFERROR(L270/M$270,0)</f>
        <v>0</v>
      </c>
      <c r="M7" s="173">
        <f>IFERROR(M270/M$270,0)</f>
        <v>1</v>
      </c>
      <c r="N7" s="280"/>
      <c r="O7" s="208"/>
      <c r="P7" s="195"/>
      <c r="Q7" s="230"/>
      <c r="R7" s="222"/>
      <c r="S7" s="215"/>
      <c r="T7" s="170">
        <f>IFERROR(T270/W$270,0)</f>
        <v>0</v>
      </c>
      <c r="U7" s="170">
        <f>IFERROR(U270/W$270,0)</f>
        <v>0</v>
      </c>
      <c r="V7" s="170">
        <f>IFERROR(V270/W$270,0)</f>
        <v>0</v>
      </c>
      <c r="W7" s="173">
        <f>IFERROR(W270/W$270,0)</f>
        <v>0</v>
      </c>
      <c r="X7" s="282"/>
      <c r="Y7" s="176"/>
      <c r="Z7" s="170">
        <f>IFERROR(Z270/AC$270,0)</f>
        <v>0</v>
      </c>
      <c r="AA7" s="170">
        <f>IFERROR(AA270/AC$270,0)</f>
        <v>0</v>
      </c>
      <c r="AB7" s="170">
        <f>IFERROR(AB270/AC$270,0)</f>
        <v>0</v>
      </c>
      <c r="AC7" s="173">
        <f>IFERROR(AC270/AC$270,0)</f>
        <v>0</v>
      </c>
      <c r="AD7" s="280"/>
      <c r="AE7" s="181"/>
      <c r="AF7" s="174">
        <f>IFERROR(AF270/AL$270,0)</f>
        <v>0</v>
      </c>
      <c r="AG7" s="172"/>
      <c r="AH7" s="170">
        <f>IFERROR(AH270/AL$270,0)</f>
        <v>0</v>
      </c>
      <c r="AI7" s="172"/>
      <c r="AJ7" s="170">
        <f>IFERROR(AJ270/AL$270,0)</f>
        <v>0</v>
      </c>
      <c r="AK7" s="172"/>
      <c r="AL7" s="173">
        <f>IFERROR(AL270/AL$270,0)</f>
        <v>0</v>
      </c>
      <c r="AM7" s="173"/>
      <c r="AN7" s="173"/>
      <c r="AO7" s="176"/>
      <c r="AP7" s="280"/>
      <c r="AQ7" s="181"/>
      <c r="AR7" s="170">
        <f>IFERROR(AR270/AU$270,0)</f>
        <v>0.52380952380952384</v>
      </c>
      <c r="AS7" s="170">
        <f>IFERROR(AS270/AU$270,0)</f>
        <v>0.47619047619047616</v>
      </c>
      <c r="AT7" s="170">
        <f>IFERROR(AT270/AU$270,0)</f>
        <v>0</v>
      </c>
      <c r="AU7" s="173">
        <f>IFERROR(AU270/AU$270,0)</f>
        <v>1</v>
      </c>
      <c r="AV7" s="282"/>
      <c r="AW7" s="235"/>
      <c r="AX7" s="170">
        <f>IFERROR(#REF!/#REF!,0)</f>
        <v>0</v>
      </c>
      <c r="AY7" s="172"/>
      <c r="AZ7" s="170">
        <f>IFERROR(#REF!/#REF!,0)</f>
        <v>0</v>
      </c>
      <c r="BA7" s="172"/>
      <c r="BB7" s="170">
        <f>IFERROR(#REF!/#REF!,0)</f>
        <v>0</v>
      </c>
      <c r="BC7" s="172"/>
      <c r="BD7" s="173">
        <f>IFERROR(#REF!/#REF!,0)</f>
        <v>0</v>
      </c>
      <c r="BE7" s="280"/>
    </row>
    <row r="8" spans="1:57" ht="18.75" customHeight="1" x14ac:dyDescent="0.35"/>
    <row r="9" spans="1:57" s="197" customFormat="1" x14ac:dyDescent="0.35">
      <c r="A9" s="190">
        <v>1</v>
      </c>
      <c r="B9" s="79" t="s">
        <v>98</v>
      </c>
      <c r="C9" s="178"/>
      <c r="D9" s="250">
        <f>D10+D16+D22+D28+D34</f>
        <v>16500</v>
      </c>
      <c r="E9" s="250">
        <f t="shared" ref="E9:G9" si="9">E10+E16+E22+E28+E34</f>
        <v>15000</v>
      </c>
      <c r="F9" s="250">
        <f t="shared" si="9"/>
        <v>0</v>
      </c>
      <c r="G9" s="250">
        <f t="shared" si="9"/>
        <v>31500</v>
      </c>
      <c r="H9" s="178"/>
      <c r="I9" s="205"/>
      <c r="J9" s="250">
        <f>J10+J16+J22+J28+J34</f>
        <v>16500</v>
      </c>
      <c r="K9" s="250">
        <f t="shared" ref="K9:M9" si="10">K10+K16+K22+K28+K34</f>
        <v>15000</v>
      </c>
      <c r="L9" s="250">
        <f t="shared" si="10"/>
        <v>0</v>
      </c>
      <c r="M9" s="250">
        <f t="shared" si="10"/>
        <v>31500</v>
      </c>
      <c r="N9" s="178"/>
      <c r="O9" s="205"/>
      <c r="P9" s="251"/>
      <c r="Q9" s="251"/>
      <c r="R9" s="251"/>
      <c r="S9" s="251"/>
      <c r="T9" s="250">
        <f>T10+T16+T22+T28+T34</f>
        <v>0</v>
      </c>
      <c r="U9" s="250">
        <f t="shared" ref="U9:W9" si="11">U10+U16+U22+U28+U34</f>
        <v>0</v>
      </c>
      <c r="V9" s="250">
        <f t="shared" si="11"/>
        <v>0</v>
      </c>
      <c r="W9" s="250">
        <f t="shared" si="11"/>
        <v>0</v>
      </c>
      <c r="X9" s="178"/>
      <c r="Y9" s="178"/>
      <c r="Z9" s="250">
        <f>Z10+Z16+Z22+Z28+Z34</f>
        <v>0</v>
      </c>
      <c r="AA9" s="250">
        <f t="shared" ref="AA9:AC9" si="12">AA10+AA16+AA22+AA28+AA34</f>
        <v>0</v>
      </c>
      <c r="AB9" s="250">
        <f t="shared" si="12"/>
        <v>0</v>
      </c>
      <c r="AC9" s="250">
        <f t="shared" si="12"/>
        <v>0</v>
      </c>
      <c r="AD9" s="178"/>
      <c r="AE9" s="179"/>
      <c r="AF9" s="250">
        <f>AF10+AF16+AF22+AF28+AF34</f>
        <v>0</v>
      </c>
      <c r="AG9" s="249">
        <f>IFERROR((AF9-T9)/T9,0)</f>
        <v>0</v>
      </c>
      <c r="AH9" s="250">
        <f>AH10+AH16+AH22+AH28+AH34</f>
        <v>0</v>
      </c>
      <c r="AI9" s="249">
        <f>IFERROR((AH9-U9)/U9,0)</f>
        <v>0</v>
      </c>
      <c r="AJ9" s="250">
        <f>AJ10+AJ16+AJ22+AJ28+AJ34</f>
        <v>0</v>
      </c>
      <c r="AK9" s="249">
        <f>IFERROR((AJ9-V9)/V9,0)</f>
        <v>0</v>
      </c>
      <c r="AL9" s="250">
        <f>AL10+AL16+AL22+AL28+AL34</f>
        <v>0</v>
      </c>
      <c r="AM9" s="249">
        <f>IFERROR((AL9-W9)/W9,0)</f>
        <v>0</v>
      </c>
      <c r="AN9" s="268"/>
      <c r="AO9" s="186" t="s">
        <v>193</v>
      </c>
      <c r="AP9" s="178"/>
      <c r="AQ9" s="179"/>
      <c r="AR9" s="250">
        <f>AR10+AR16+AR22+AR28+AR34</f>
        <v>33000</v>
      </c>
      <c r="AS9" s="250">
        <f t="shared" ref="AS9:AU9" si="13">AS10+AS16+AS22+AS28+AS34</f>
        <v>30000</v>
      </c>
      <c r="AT9" s="250">
        <f t="shared" si="13"/>
        <v>0</v>
      </c>
      <c r="AU9" s="250">
        <f t="shared" si="13"/>
        <v>63000</v>
      </c>
      <c r="AV9" s="178"/>
      <c r="AW9" s="78"/>
      <c r="AX9" s="250">
        <f>AX10+AX16+AX22+AX28+AX34</f>
        <v>33000</v>
      </c>
      <c r="AY9" s="249">
        <f>IFERROR((AX9-AR9)/AR9,0)</f>
        <v>0</v>
      </c>
      <c r="AZ9" s="250">
        <f>AZ10+AZ16+AZ22+AZ28+AZ34</f>
        <v>30000</v>
      </c>
      <c r="BA9" s="249">
        <f>IFERROR((AZ9-AS9)/AS9,0)</f>
        <v>0</v>
      </c>
      <c r="BB9" s="250">
        <f>BB10+BB16+BB22+BB28+BB34</f>
        <v>0</v>
      </c>
      <c r="BC9" s="249">
        <f>IFERROR((BB9-AT9)/AT9,0)</f>
        <v>0</v>
      </c>
      <c r="BD9" s="250">
        <f>BD10+BD16+BD22+BD28+BD34</f>
        <v>63000</v>
      </c>
      <c r="BE9" s="178"/>
    </row>
    <row r="10" spans="1:57" s="197" customFormat="1" x14ac:dyDescent="0.35">
      <c r="A10" s="190">
        <v>1.1000000000000001</v>
      </c>
      <c r="B10" s="200" t="s">
        <v>138</v>
      </c>
      <c r="C10" s="179"/>
      <c r="D10" s="203">
        <f t="shared" ref="D10:F10" si="14">SUM(D11:D15)</f>
        <v>16500</v>
      </c>
      <c r="E10" s="179">
        <f t="shared" si="14"/>
        <v>15000</v>
      </c>
      <c r="F10" s="179">
        <f t="shared" si="14"/>
        <v>0</v>
      </c>
      <c r="G10" s="179">
        <f t="shared" ref="G10" si="15">SUM(G11:G15)</f>
        <v>31500</v>
      </c>
      <c r="H10" s="179"/>
      <c r="I10" s="206"/>
      <c r="J10" s="203">
        <f t="shared" ref="J10:L10" si="16">SUM(J11:J15)</f>
        <v>16500</v>
      </c>
      <c r="K10" s="179">
        <f t="shared" si="16"/>
        <v>15000</v>
      </c>
      <c r="L10" s="179">
        <f t="shared" si="16"/>
        <v>0</v>
      </c>
      <c r="M10" s="179">
        <f t="shared" ref="M10" si="17">SUM(M11:M15)</f>
        <v>31500</v>
      </c>
      <c r="N10" s="179"/>
      <c r="O10" s="206"/>
      <c r="P10" s="202"/>
      <c r="Q10" s="232"/>
      <c r="R10" s="224"/>
      <c r="S10" s="217"/>
      <c r="T10" s="203">
        <f t="shared" ref="T10:AC10" si="18">SUM(T11:T15)</f>
        <v>0</v>
      </c>
      <c r="U10" s="179">
        <f t="shared" si="18"/>
        <v>0</v>
      </c>
      <c r="V10" s="179">
        <f t="shared" si="18"/>
        <v>0</v>
      </c>
      <c r="W10" s="179">
        <f t="shared" si="18"/>
        <v>0</v>
      </c>
      <c r="X10" s="179"/>
      <c r="Y10" s="179"/>
      <c r="Z10" s="203">
        <f t="shared" si="18"/>
        <v>0</v>
      </c>
      <c r="AA10" s="179">
        <f t="shared" si="18"/>
        <v>0</v>
      </c>
      <c r="AB10" s="179">
        <f t="shared" si="18"/>
        <v>0</v>
      </c>
      <c r="AC10" s="179">
        <f t="shared" si="18"/>
        <v>0</v>
      </c>
      <c r="AD10" s="179"/>
      <c r="AE10" s="179"/>
      <c r="AF10" s="203">
        <f t="shared" ref="AF10" si="19">SUM(AF11:AF15)</f>
        <v>0</v>
      </c>
      <c r="AG10" s="179"/>
      <c r="AH10" s="179">
        <f t="shared" ref="AH10" si="20">SUM(AH11:AH15)</f>
        <v>0</v>
      </c>
      <c r="AI10" s="179"/>
      <c r="AJ10" s="179">
        <f t="shared" ref="AJ10" si="21">SUM(AJ11:AJ15)</f>
        <v>0</v>
      </c>
      <c r="AK10" s="179"/>
      <c r="AL10" s="179">
        <f t="shared" ref="AL10" si="22">AF10+AH10+AJ10</f>
        <v>0</v>
      </c>
      <c r="AM10" s="206"/>
      <c r="AN10" s="179"/>
      <c r="AO10" s="179"/>
      <c r="AP10" s="179"/>
      <c r="AQ10" s="179"/>
      <c r="AR10" s="203">
        <f>SUM(AR11:AR15)</f>
        <v>33000</v>
      </c>
      <c r="AS10" s="179">
        <f>SUM(AS11:AS15)</f>
        <v>30000</v>
      </c>
      <c r="AT10" s="179">
        <f>SUM(AT11:AT15)</f>
        <v>0</v>
      </c>
      <c r="AU10" s="179">
        <f t="shared" ref="AU10" si="23">SUM(AU11:AU15)</f>
        <v>63000</v>
      </c>
      <c r="AV10" s="179"/>
      <c r="AW10" s="78"/>
      <c r="AX10" s="203">
        <f>SUM(AX11:AX15)</f>
        <v>33000</v>
      </c>
      <c r="AY10" s="179"/>
      <c r="AZ10" s="179">
        <f>SUM(AZ11:AZ15)</f>
        <v>30000</v>
      </c>
      <c r="BA10" s="179"/>
      <c r="BB10" s="179">
        <f>SUM(BB11:BB15)</f>
        <v>0</v>
      </c>
      <c r="BC10" s="179"/>
      <c r="BD10" s="179">
        <f t="shared" ref="BD10" si="24">SUM(BD11:BD15)</f>
        <v>63000</v>
      </c>
      <c r="BE10" s="179"/>
    </row>
    <row r="11" spans="1:57" s="197" customFormat="1" ht="29" x14ac:dyDescent="0.35">
      <c r="A11" s="190"/>
      <c r="B11" s="201" t="s">
        <v>107</v>
      </c>
      <c r="C11" s="180"/>
      <c r="D11" s="186">
        <v>15000</v>
      </c>
      <c r="E11" s="186">
        <v>15000</v>
      </c>
      <c r="F11" s="186"/>
      <c r="G11" s="186">
        <f t="shared" ref="G11:G33" si="25">SUM(D11:F11)</f>
        <v>30000</v>
      </c>
      <c r="H11" s="180"/>
      <c r="I11" s="207"/>
      <c r="J11" s="186">
        <v>15000</v>
      </c>
      <c r="K11" s="186">
        <v>15000</v>
      </c>
      <c r="L11" s="186"/>
      <c r="M11" s="186">
        <f t="shared" ref="M11:M33" si="26">SUM(J11:L11)</f>
        <v>30000</v>
      </c>
      <c r="N11" s="180"/>
      <c r="O11" s="207"/>
      <c r="P11" s="243" t="s">
        <v>135</v>
      </c>
      <c r="Q11" s="244"/>
      <c r="R11" s="245"/>
      <c r="S11" s="246"/>
      <c r="T11" s="247"/>
      <c r="U11" s="247"/>
      <c r="V11" s="248"/>
      <c r="W11" s="186">
        <f t="shared" ref="W11:W15" si="27">SUM(T11:V11)</f>
        <v>0</v>
      </c>
      <c r="X11" s="180"/>
      <c r="Y11" s="180"/>
      <c r="Z11" s="248"/>
      <c r="AA11" s="248"/>
      <c r="AB11" s="248"/>
      <c r="AC11" s="186">
        <f t="shared" ref="AC11:AC15" si="28">SUM(Z11:AB11)</f>
        <v>0</v>
      </c>
      <c r="AD11" s="180"/>
      <c r="AE11" s="179"/>
      <c r="AF11" s="248"/>
      <c r="AG11" s="187"/>
      <c r="AH11" s="248"/>
      <c r="AI11" s="187"/>
      <c r="AJ11" s="248"/>
      <c r="AK11" s="187"/>
      <c r="AL11" s="186"/>
      <c r="AM11" s="264"/>
      <c r="AN11" s="180"/>
      <c r="AO11" s="180"/>
      <c r="AP11" s="180"/>
      <c r="AQ11" s="179"/>
      <c r="AR11" s="186">
        <f t="shared" ref="AR11:AT15" si="29">D11+J11+T11</f>
        <v>30000</v>
      </c>
      <c r="AS11" s="185">
        <f t="shared" si="29"/>
        <v>30000</v>
      </c>
      <c r="AT11" s="186">
        <f t="shared" si="29"/>
        <v>0</v>
      </c>
      <c r="AU11" s="186">
        <f t="shared" ref="AU11:AU15" si="30">SUM(AR11:AT11)</f>
        <v>60000</v>
      </c>
      <c r="AV11" s="180"/>
      <c r="AW11" s="78"/>
      <c r="AX11" s="186">
        <f>D11+J11+AF11</f>
        <v>30000</v>
      </c>
      <c r="AY11" s="187"/>
      <c r="AZ11" s="186">
        <f>E11+K11+AH11</f>
        <v>30000</v>
      </c>
      <c r="BA11" s="187"/>
      <c r="BB11" s="186">
        <f>F11+L11+AJ11</f>
        <v>0</v>
      </c>
      <c r="BC11" s="187"/>
      <c r="BD11" s="186">
        <f>AX11+AZ11+BB11</f>
        <v>60000</v>
      </c>
      <c r="BE11" s="180"/>
    </row>
    <row r="12" spans="1:57" s="197" customFormat="1" ht="29" x14ac:dyDescent="0.35">
      <c r="A12" s="190"/>
      <c r="B12" s="201" t="s">
        <v>109</v>
      </c>
      <c r="C12" s="180"/>
      <c r="D12" s="186">
        <v>1500</v>
      </c>
      <c r="E12" s="186"/>
      <c r="F12" s="186"/>
      <c r="G12" s="186">
        <f t="shared" si="25"/>
        <v>1500</v>
      </c>
      <c r="H12" s="180"/>
      <c r="I12" s="207"/>
      <c r="J12" s="186">
        <v>1500</v>
      </c>
      <c r="K12" s="186"/>
      <c r="L12" s="186"/>
      <c r="M12" s="186">
        <f t="shared" si="26"/>
        <v>1500</v>
      </c>
      <c r="N12" s="180"/>
      <c r="O12" s="207"/>
      <c r="P12" s="243"/>
      <c r="Q12" s="244"/>
      <c r="R12" s="245"/>
      <c r="S12" s="246"/>
      <c r="T12" s="247"/>
      <c r="U12" s="247"/>
      <c r="V12" s="248"/>
      <c r="W12" s="186">
        <f t="shared" si="27"/>
        <v>0</v>
      </c>
      <c r="X12" s="180"/>
      <c r="Y12" s="180"/>
      <c r="Z12" s="248"/>
      <c r="AA12" s="248"/>
      <c r="AB12" s="248"/>
      <c r="AC12" s="186">
        <f t="shared" si="28"/>
        <v>0</v>
      </c>
      <c r="AD12" s="180"/>
      <c r="AE12" s="179"/>
      <c r="AF12" s="248"/>
      <c r="AG12" s="187"/>
      <c r="AH12" s="248"/>
      <c r="AI12" s="187"/>
      <c r="AJ12" s="248"/>
      <c r="AK12" s="187"/>
      <c r="AL12" s="186"/>
      <c r="AM12" s="264"/>
      <c r="AN12" s="180"/>
      <c r="AO12" s="180"/>
      <c r="AP12" s="180"/>
      <c r="AQ12" s="179"/>
      <c r="AR12" s="186">
        <f t="shared" si="29"/>
        <v>3000</v>
      </c>
      <c r="AS12" s="185">
        <f t="shared" si="29"/>
        <v>0</v>
      </c>
      <c r="AT12" s="186">
        <f t="shared" si="29"/>
        <v>0</v>
      </c>
      <c r="AU12" s="186">
        <f t="shared" si="30"/>
        <v>3000</v>
      </c>
      <c r="AV12" s="180"/>
      <c r="AW12" s="78"/>
      <c r="AX12" s="186">
        <f t="shared" ref="AX12:AX15" si="31">D12+J12+AF12</f>
        <v>3000</v>
      </c>
      <c r="AY12" s="187"/>
      <c r="AZ12" s="186">
        <f t="shared" ref="AZ12:AZ15" si="32">E12+K12+AH12</f>
        <v>0</v>
      </c>
      <c r="BA12" s="187"/>
      <c r="BB12" s="186">
        <f t="shared" ref="BB12:BB15" si="33">F12+L12+AJ12</f>
        <v>0</v>
      </c>
      <c r="BC12" s="187"/>
      <c r="BD12" s="186">
        <f t="shared" ref="BD12:BD15" si="34">AX12+AZ12+BB12</f>
        <v>3000</v>
      </c>
      <c r="BE12" s="180"/>
    </row>
    <row r="13" spans="1:57" s="197" customFormat="1" x14ac:dyDescent="0.35">
      <c r="A13" s="190"/>
      <c r="B13" s="201" t="s">
        <v>191</v>
      </c>
      <c r="C13" s="180"/>
      <c r="D13" s="186"/>
      <c r="E13" s="186"/>
      <c r="F13" s="186"/>
      <c r="G13" s="186">
        <f t="shared" si="25"/>
        <v>0</v>
      </c>
      <c r="H13" s="180"/>
      <c r="I13" s="207"/>
      <c r="J13" s="186"/>
      <c r="K13" s="186"/>
      <c r="L13" s="186"/>
      <c r="M13" s="186">
        <f t="shared" si="26"/>
        <v>0</v>
      </c>
      <c r="N13" s="180"/>
      <c r="O13" s="207"/>
      <c r="P13" s="243"/>
      <c r="Q13" s="244"/>
      <c r="R13" s="245"/>
      <c r="S13" s="246"/>
      <c r="T13" s="247"/>
      <c r="U13" s="247"/>
      <c r="V13" s="248"/>
      <c r="W13" s="186">
        <f t="shared" si="27"/>
        <v>0</v>
      </c>
      <c r="X13" s="180"/>
      <c r="Y13" s="180"/>
      <c r="Z13" s="248"/>
      <c r="AA13" s="248"/>
      <c r="AB13" s="248"/>
      <c r="AC13" s="186">
        <f t="shared" si="28"/>
        <v>0</v>
      </c>
      <c r="AD13" s="180"/>
      <c r="AE13" s="179"/>
      <c r="AF13" s="248"/>
      <c r="AG13" s="187"/>
      <c r="AH13" s="248"/>
      <c r="AI13" s="187"/>
      <c r="AJ13" s="248"/>
      <c r="AK13" s="187"/>
      <c r="AL13" s="186"/>
      <c r="AM13" s="264"/>
      <c r="AN13" s="180"/>
      <c r="AO13" s="180"/>
      <c r="AP13" s="180"/>
      <c r="AQ13" s="179"/>
      <c r="AR13" s="186">
        <f t="shared" si="29"/>
        <v>0</v>
      </c>
      <c r="AS13" s="185">
        <f t="shared" si="29"/>
        <v>0</v>
      </c>
      <c r="AT13" s="186">
        <f t="shared" si="29"/>
        <v>0</v>
      </c>
      <c r="AU13" s="186">
        <f t="shared" si="30"/>
        <v>0</v>
      </c>
      <c r="AV13" s="180"/>
      <c r="AW13" s="78"/>
      <c r="AX13" s="186">
        <f t="shared" si="31"/>
        <v>0</v>
      </c>
      <c r="AY13" s="187"/>
      <c r="AZ13" s="186">
        <f t="shared" si="32"/>
        <v>0</v>
      </c>
      <c r="BA13" s="187"/>
      <c r="BB13" s="186">
        <f t="shared" si="33"/>
        <v>0</v>
      </c>
      <c r="BC13" s="187"/>
      <c r="BD13" s="186">
        <f t="shared" si="34"/>
        <v>0</v>
      </c>
      <c r="BE13" s="180"/>
    </row>
    <row r="14" spans="1:57" s="197" customFormat="1" x14ac:dyDescent="0.35">
      <c r="A14" s="190"/>
      <c r="B14" s="201" t="s">
        <v>191</v>
      </c>
      <c r="C14" s="180"/>
      <c r="D14" s="186"/>
      <c r="E14" s="186"/>
      <c r="F14" s="186"/>
      <c r="G14" s="186">
        <f t="shared" si="25"/>
        <v>0</v>
      </c>
      <c r="H14" s="180"/>
      <c r="I14" s="207"/>
      <c r="J14" s="186"/>
      <c r="K14" s="186"/>
      <c r="L14" s="186"/>
      <c r="M14" s="186">
        <f t="shared" si="26"/>
        <v>0</v>
      </c>
      <c r="N14" s="180"/>
      <c r="O14" s="207"/>
      <c r="P14" s="243"/>
      <c r="Q14" s="244"/>
      <c r="R14" s="245"/>
      <c r="S14" s="246"/>
      <c r="T14" s="247"/>
      <c r="U14" s="247"/>
      <c r="V14" s="248"/>
      <c r="W14" s="186">
        <f t="shared" si="27"/>
        <v>0</v>
      </c>
      <c r="X14" s="180"/>
      <c r="Y14" s="180"/>
      <c r="Z14" s="248"/>
      <c r="AA14" s="248"/>
      <c r="AB14" s="248"/>
      <c r="AC14" s="186">
        <f t="shared" si="28"/>
        <v>0</v>
      </c>
      <c r="AD14" s="180"/>
      <c r="AE14" s="179"/>
      <c r="AF14" s="248"/>
      <c r="AG14" s="187"/>
      <c r="AH14" s="248"/>
      <c r="AI14" s="187"/>
      <c r="AJ14" s="248"/>
      <c r="AK14" s="187"/>
      <c r="AL14" s="186"/>
      <c r="AM14" s="264"/>
      <c r="AN14" s="180"/>
      <c r="AO14" s="180"/>
      <c r="AP14" s="180"/>
      <c r="AQ14" s="179"/>
      <c r="AR14" s="186">
        <f t="shared" si="29"/>
        <v>0</v>
      </c>
      <c r="AS14" s="185">
        <f t="shared" si="29"/>
        <v>0</v>
      </c>
      <c r="AT14" s="186">
        <f t="shared" si="29"/>
        <v>0</v>
      </c>
      <c r="AU14" s="186">
        <f t="shared" si="30"/>
        <v>0</v>
      </c>
      <c r="AV14" s="180"/>
      <c r="AW14" s="78"/>
      <c r="AX14" s="186">
        <f t="shared" si="31"/>
        <v>0</v>
      </c>
      <c r="AY14" s="187"/>
      <c r="AZ14" s="186">
        <f t="shared" si="32"/>
        <v>0</v>
      </c>
      <c r="BA14" s="187"/>
      <c r="BB14" s="186">
        <f t="shared" si="33"/>
        <v>0</v>
      </c>
      <c r="BC14" s="187"/>
      <c r="BD14" s="186">
        <f t="shared" si="34"/>
        <v>0</v>
      </c>
      <c r="BE14" s="180"/>
    </row>
    <row r="15" spans="1:57" s="197" customFormat="1" x14ac:dyDescent="0.35">
      <c r="A15" s="190"/>
      <c r="B15" s="201" t="s">
        <v>191</v>
      </c>
      <c r="C15" s="180"/>
      <c r="D15" s="186"/>
      <c r="E15" s="186"/>
      <c r="F15" s="186"/>
      <c r="G15" s="186">
        <f t="shared" si="25"/>
        <v>0</v>
      </c>
      <c r="H15" s="180"/>
      <c r="I15" s="207"/>
      <c r="J15" s="186"/>
      <c r="K15" s="186"/>
      <c r="L15" s="186"/>
      <c r="M15" s="186">
        <f t="shared" si="26"/>
        <v>0</v>
      </c>
      <c r="N15" s="180"/>
      <c r="O15" s="207"/>
      <c r="P15" s="243"/>
      <c r="Q15" s="244"/>
      <c r="R15" s="245"/>
      <c r="S15" s="246"/>
      <c r="T15" s="247"/>
      <c r="U15" s="247"/>
      <c r="V15" s="248"/>
      <c r="W15" s="186">
        <f t="shared" si="27"/>
        <v>0</v>
      </c>
      <c r="X15" s="180"/>
      <c r="Y15" s="180"/>
      <c r="Z15" s="248"/>
      <c r="AA15" s="248"/>
      <c r="AB15" s="248"/>
      <c r="AC15" s="186">
        <f t="shared" si="28"/>
        <v>0</v>
      </c>
      <c r="AD15" s="180"/>
      <c r="AE15" s="179"/>
      <c r="AF15" s="248"/>
      <c r="AG15" s="187"/>
      <c r="AH15" s="248"/>
      <c r="AI15" s="187"/>
      <c r="AJ15" s="248"/>
      <c r="AK15" s="187"/>
      <c r="AL15" s="186"/>
      <c r="AM15" s="264"/>
      <c r="AN15" s="180"/>
      <c r="AO15" s="180"/>
      <c r="AP15" s="180"/>
      <c r="AQ15" s="179"/>
      <c r="AR15" s="186">
        <f t="shared" si="29"/>
        <v>0</v>
      </c>
      <c r="AS15" s="185">
        <f t="shared" si="29"/>
        <v>0</v>
      </c>
      <c r="AT15" s="186">
        <f t="shared" si="29"/>
        <v>0</v>
      </c>
      <c r="AU15" s="186">
        <f t="shared" si="30"/>
        <v>0</v>
      </c>
      <c r="AV15" s="180"/>
      <c r="AW15" s="78"/>
      <c r="AX15" s="186">
        <f t="shared" si="31"/>
        <v>0</v>
      </c>
      <c r="AY15" s="187"/>
      <c r="AZ15" s="186">
        <f t="shared" si="32"/>
        <v>0</v>
      </c>
      <c r="BA15" s="187"/>
      <c r="BB15" s="186">
        <f t="shared" si="33"/>
        <v>0</v>
      </c>
      <c r="BC15" s="187"/>
      <c r="BD15" s="186">
        <f t="shared" si="34"/>
        <v>0</v>
      </c>
      <c r="BE15" s="180"/>
    </row>
    <row r="16" spans="1:57" s="197" customFormat="1" x14ac:dyDescent="0.35">
      <c r="A16" s="190">
        <v>1.2</v>
      </c>
      <c r="B16" s="200" t="s">
        <v>169</v>
      </c>
      <c r="C16" s="179"/>
      <c r="D16" s="184">
        <f t="shared" ref="D16:F16" si="35">SUM(D17:D21)</f>
        <v>0</v>
      </c>
      <c r="E16" s="179">
        <f t="shared" si="35"/>
        <v>0</v>
      </c>
      <c r="F16" s="179">
        <f t="shared" si="35"/>
        <v>0</v>
      </c>
      <c r="G16" s="179">
        <f t="shared" ref="G16" si="36">SUM(G17:G21)</f>
        <v>0</v>
      </c>
      <c r="H16" s="179"/>
      <c r="I16" s="206"/>
      <c r="J16" s="184">
        <f t="shared" ref="J16:L16" si="37">SUM(J17:J21)</f>
        <v>0</v>
      </c>
      <c r="K16" s="179">
        <f t="shared" si="37"/>
        <v>0</v>
      </c>
      <c r="L16" s="179">
        <f t="shared" si="37"/>
        <v>0</v>
      </c>
      <c r="M16" s="179">
        <f t="shared" ref="M16" si="38">SUM(M17:M21)</f>
        <v>0</v>
      </c>
      <c r="N16" s="179"/>
      <c r="O16" s="206"/>
      <c r="P16" s="199"/>
      <c r="Q16" s="232"/>
      <c r="R16" s="224"/>
      <c r="S16" s="217"/>
      <c r="T16" s="184">
        <f t="shared" ref="T16:AC16" si="39">SUM(T17:T21)</f>
        <v>0</v>
      </c>
      <c r="U16" s="179">
        <f t="shared" si="39"/>
        <v>0</v>
      </c>
      <c r="V16" s="179">
        <f t="shared" si="39"/>
        <v>0</v>
      </c>
      <c r="W16" s="179">
        <f t="shared" si="39"/>
        <v>0</v>
      </c>
      <c r="X16" s="179"/>
      <c r="Y16" s="179"/>
      <c r="Z16" s="184">
        <f t="shared" si="39"/>
        <v>0</v>
      </c>
      <c r="AA16" s="179">
        <f t="shared" si="39"/>
        <v>0</v>
      </c>
      <c r="AB16" s="179">
        <f t="shared" si="39"/>
        <v>0</v>
      </c>
      <c r="AC16" s="179">
        <f t="shared" si="39"/>
        <v>0</v>
      </c>
      <c r="AD16" s="179"/>
      <c r="AE16" s="179"/>
      <c r="AF16" s="184">
        <f t="shared" ref="AF16" si="40">SUM(AF17:AF21)</f>
        <v>0</v>
      </c>
      <c r="AG16" s="179"/>
      <c r="AH16" s="179">
        <f t="shared" ref="AH16" si="41">SUM(AH17:AH21)</f>
        <v>0</v>
      </c>
      <c r="AI16" s="179"/>
      <c r="AJ16" s="179">
        <f t="shared" ref="AJ16" si="42">SUM(AJ17:AJ21)</f>
        <v>0</v>
      </c>
      <c r="AK16" s="179"/>
      <c r="AL16" s="179">
        <f t="shared" ref="AL16" si="43">AF16+AH16+AJ16</f>
        <v>0</v>
      </c>
      <c r="AM16" s="206"/>
      <c r="AN16" s="179"/>
      <c r="AO16" s="179"/>
      <c r="AP16" s="179"/>
      <c r="AQ16" s="179"/>
      <c r="AR16" s="184">
        <f>SUM(AR17:AR21)</f>
        <v>0</v>
      </c>
      <c r="AS16" s="179">
        <f>SUM(AS17:AS21)</f>
        <v>0</v>
      </c>
      <c r="AT16" s="179">
        <f>SUM(AT17:AT21)</f>
        <v>0</v>
      </c>
      <c r="AU16" s="179">
        <f t="shared" ref="AU16" si="44">SUM(AU17:AU21)</f>
        <v>0</v>
      </c>
      <c r="AV16" s="179"/>
      <c r="AW16" s="78"/>
      <c r="AX16" s="184">
        <f>SUM(AX17:AX21)</f>
        <v>0</v>
      </c>
      <c r="AY16" s="179"/>
      <c r="AZ16" s="179">
        <f>SUM(AZ17:AZ21)</f>
        <v>0</v>
      </c>
      <c r="BA16" s="179"/>
      <c r="BB16" s="179">
        <f>SUM(BB17:BB21)</f>
        <v>0</v>
      </c>
      <c r="BC16" s="179"/>
      <c r="BD16" s="179">
        <f t="shared" ref="BD16" si="45">SUM(BD17:BD21)</f>
        <v>0</v>
      </c>
      <c r="BE16" s="179"/>
    </row>
    <row r="17" spans="1:57" s="197" customFormat="1" x14ac:dyDescent="0.35">
      <c r="A17" s="190"/>
      <c r="B17" s="201" t="s">
        <v>191</v>
      </c>
      <c r="C17" s="180"/>
      <c r="D17" s="186"/>
      <c r="E17" s="186"/>
      <c r="F17" s="186"/>
      <c r="G17" s="186">
        <f t="shared" si="25"/>
        <v>0</v>
      </c>
      <c r="H17" s="180"/>
      <c r="I17" s="207"/>
      <c r="J17" s="186"/>
      <c r="K17" s="186"/>
      <c r="L17" s="186"/>
      <c r="M17" s="186">
        <f t="shared" si="26"/>
        <v>0</v>
      </c>
      <c r="N17" s="180"/>
      <c r="O17" s="207"/>
      <c r="P17" s="243"/>
      <c r="Q17" s="244"/>
      <c r="R17" s="245"/>
      <c r="S17" s="246"/>
      <c r="T17" s="247"/>
      <c r="U17" s="247"/>
      <c r="V17" s="248"/>
      <c r="W17" s="186">
        <f t="shared" ref="W17:W21" si="46">SUM(T17:V17)</f>
        <v>0</v>
      </c>
      <c r="X17" s="180"/>
      <c r="Y17" s="180"/>
      <c r="Z17" s="248"/>
      <c r="AA17" s="248"/>
      <c r="AB17" s="248"/>
      <c r="AC17" s="186">
        <f t="shared" ref="AC17:AC21" si="47">SUM(Z17:AB17)</f>
        <v>0</v>
      </c>
      <c r="AD17" s="180"/>
      <c r="AE17" s="179"/>
      <c r="AF17" s="248"/>
      <c r="AG17" s="187"/>
      <c r="AH17" s="248"/>
      <c r="AI17" s="187"/>
      <c r="AJ17" s="248"/>
      <c r="AK17" s="187"/>
      <c r="AL17" s="186"/>
      <c r="AM17" s="264"/>
      <c r="AN17" s="180"/>
      <c r="AO17" s="180"/>
      <c r="AP17" s="180"/>
      <c r="AQ17" s="179"/>
      <c r="AR17" s="186">
        <f t="shared" ref="AR17:AT21" si="48">D17+J17+T17</f>
        <v>0</v>
      </c>
      <c r="AS17" s="185">
        <f t="shared" si="48"/>
        <v>0</v>
      </c>
      <c r="AT17" s="186">
        <f t="shared" si="48"/>
        <v>0</v>
      </c>
      <c r="AU17" s="186">
        <f t="shared" ref="AU17:AU21" si="49">SUM(AR17:AT17)</f>
        <v>0</v>
      </c>
      <c r="AV17" s="180"/>
      <c r="AW17" s="78"/>
      <c r="AX17" s="186">
        <f t="shared" ref="AX17:AX21" si="50">D17+J17+AF17</f>
        <v>0</v>
      </c>
      <c r="AY17" s="187"/>
      <c r="AZ17" s="186">
        <f t="shared" ref="AZ17:AZ21" si="51">E17+K17+AH17</f>
        <v>0</v>
      </c>
      <c r="BA17" s="187"/>
      <c r="BB17" s="186">
        <f t="shared" ref="BB17:BB21" si="52">F17+L17+AJ17</f>
        <v>0</v>
      </c>
      <c r="BC17" s="187"/>
      <c r="BD17" s="186">
        <f>AX17+AZ17+BB17</f>
        <v>0</v>
      </c>
      <c r="BE17" s="180"/>
    </row>
    <row r="18" spans="1:57" s="197" customFormat="1" x14ac:dyDescent="0.35">
      <c r="A18" s="190"/>
      <c r="B18" s="201" t="s">
        <v>191</v>
      </c>
      <c r="C18" s="180"/>
      <c r="D18" s="186"/>
      <c r="E18" s="186"/>
      <c r="F18" s="186"/>
      <c r="G18" s="186">
        <f t="shared" si="25"/>
        <v>0</v>
      </c>
      <c r="H18" s="180"/>
      <c r="I18" s="207"/>
      <c r="J18" s="186"/>
      <c r="K18" s="186"/>
      <c r="L18" s="186"/>
      <c r="M18" s="186">
        <f t="shared" si="26"/>
        <v>0</v>
      </c>
      <c r="N18" s="180"/>
      <c r="O18" s="207"/>
      <c r="P18" s="243"/>
      <c r="Q18" s="244"/>
      <c r="R18" s="245"/>
      <c r="S18" s="246"/>
      <c r="T18" s="247"/>
      <c r="U18" s="247"/>
      <c r="V18" s="248"/>
      <c r="W18" s="186">
        <f t="shared" si="46"/>
        <v>0</v>
      </c>
      <c r="X18" s="180"/>
      <c r="Y18" s="180"/>
      <c r="Z18" s="248"/>
      <c r="AA18" s="248"/>
      <c r="AB18" s="248"/>
      <c r="AC18" s="186">
        <f t="shared" si="47"/>
        <v>0</v>
      </c>
      <c r="AD18" s="180"/>
      <c r="AE18" s="179"/>
      <c r="AF18" s="248"/>
      <c r="AG18" s="187"/>
      <c r="AH18" s="248"/>
      <c r="AI18" s="187"/>
      <c r="AJ18" s="248"/>
      <c r="AK18" s="187"/>
      <c r="AL18" s="186"/>
      <c r="AM18" s="264"/>
      <c r="AN18" s="180"/>
      <c r="AO18" s="180"/>
      <c r="AP18" s="180"/>
      <c r="AQ18" s="179"/>
      <c r="AR18" s="186">
        <f t="shared" si="48"/>
        <v>0</v>
      </c>
      <c r="AS18" s="185">
        <f t="shared" si="48"/>
        <v>0</v>
      </c>
      <c r="AT18" s="186">
        <f t="shared" si="48"/>
        <v>0</v>
      </c>
      <c r="AU18" s="186">
        <f t="shared" si="49"/>
        <v>0</v>
      </c>
      <c r="AV18" s="180"/>
      <c r="AW18" s="78"/>
      <c r="AX18" s="186">
        <f t="shared" si="50"/>
        <v>0</v>
      </c>
      <c r="AY18" s="187"/>
      <c r="AZ18" s="186">
        <f t="shared" si="51"/>
        <v>0</v>
      </c>
      <c r="BA18" s="187"/>
      <c r="BB18" s="186">
        <f t="shared" si="52"/>
        <v>0</v>
      </c>
      <c r="BC18" s="187"/>
      <c r="BD18" s="186">
        <f t="shared" ref="BD18:BD21" si="53">AX18+AZ18+BB18</f>
        <v>0</v>
      </c>
      <c r="BE18" s="180"/>
    </row>
    <row r="19" spans="1:57" s="197" customFormat="1" x14ac:dyDescent="0.35">
      <c r="A19" s="190"/>
      <c r="B19" s="201" t="s">
        <v>191</v>
      </c>
      <c r="C19" s="180"/>
      <c r="D19" s="186"/>
      <c r="E19" s="186"/>
      <c r="F19" s="186"/>
      <c r="G19" s="186">
        <f t="shared" si="25"/>
        <v>0</v>
      </c>
      <c r="H19" s="180"/>
      <c r="I19" s="207"/>
      <c r="J19" s="186"/>
      <c r="K19" s="186"/>
      <c r="L19" s="186"/>
      <c r="M19" s="186">
        <f t="shared" si="26"/>
        <v>0</v>
      </c>
      <c r="N19" s="180"/>
      <c r="O19" s="207"/>
      <c r="P19" s="243"/>
      <c r="Q19" s="244"/>
      <c r="R19" s="245"/>
      <c r="S19" s="246"/>
      <c r="T19" s="247"/>
      <c r="U19" s="247"/>
      <c r="V19" s="248"/>
      <c r="W19" s="186">
        <f t="shared" si="46"/>
        <v>0</v>
      </c>
      <c r="X19" s="180"/>
      <c r="Y19" s="180"/>
      <c r="Z19" s="248"/>
      <c r="AA19" s="248"/>
      <c r="AB19" s="248"/>
      <c r="AC19" s="186">
        <f t="shared" si="47"/>
        <v>0</v>
      </c>
      <c r="AD19" s="180"/>
      <c r="AE19" s="179"/>
      <c r="AF19" s="248"/>
      <c r="AG19" s="187"/>
      <c r="AH19" s="248"/>
      <c r="AI19" s="187"/>
      <c r="AJ19" s="248"/>
      <c r="AK19" s="187"/>
      <c r="AL19" s="186"/>
      <c r="AM19" s="264"/>
      <c r="AN19" s="180"/>
      <c r="AO19" s="180"/>
      <c r="AP19" s="180"/>
      <c r="AQ19" s="179"/>
      <c r="AR19" s="186">
        <f t="shared" si="48"/>
        <v>0</v>
      </c>
      <c r="AS19" s="185">
        <f t="shared" si="48"/>
        <v>0</v>
      </c>
      <c r="AT19" s="186">
        <f t="shared" si="48"/>
        <v>0</v>
      </c>
      <c r="AU19" s="186">
        <f t="shared" si="49"/>
        <v>0</v>
      </c>
      <c r="AV19" s="180"/>
      <c r="AW19" s="78"/>
      <c r="AX19" s="186">
        <f t="shared" si="50"/>
        <v>0</v>
      </c>
      <c r="AY19" s="187"/>
      <c r="AZ19" s="186">
        <f t="shared" si="51"/>
        <v>0</v>
      </c>
      <c r="BA19" s="187"/>
      <c r="BB19" s="186">
        <f t="shared" si="52"/>
        <v>0</v>
      </c>
      <c r="BC19" s="187"/>
      <c r="BD19" s="186">
        <f t="shared" si="53"/>
        <v>0</v>
      </c>
      <c r="BE19" s="180"/>
    </row>
    <row r="20" spans="1:57" s="197" customFormat="1" x14ac:dyDescent="0.35">
      <c r="A20" s="190"/>
      <c r="B20" s="201" t="s">
        <v>191</v>
      </c>
      <c r="C20" s="180"/>
      <c r="D20" s="186"/>
      <c r="E20" s="186"/>
      <c r="F20" s="186"/>
      <c r="G20" s="186">
        <f t="shared" si="25"/>
        <v>0</v>
      </c>
      <c r="H20" s="180"/>
      <c r="I20" s="207"/>
      <c r="J20" s="186"/>
      <c r="K20" s="186"/>
      <c r="L20" s="186"/>
      <c r="M20" s="186">
        <f t="shared" si="26"/>
        <v>0</v>
      </c>
      <c r="N20" s="180"/>
      <c r="O20" s="207"/>
      <c r="P20" s="243"/>
      <c r="Q20" s="244"/>
      <c r="R20" s="245"/>
      <c r="S20" s="246"/>
      <c r="T20" s="247"/>
      <c r="U20" s="247"/>
      <c r="V20" s="248"/>
      <c r="W20" s="186">
        <f t="shared" si="46"/>
        <v>0</v>
      </c>
      <c r="X20" s="180"/>
      <c r="Y20" s="180"/>
      <c r="Z20" s="248"/>
      <c r="AA20" s="248"/>
      <c r="AB20" s="248"/>
      <c r="AC20" s="186">
        <f t="shared" si="47"/>
        <v>0</v>
      </c>
      <c r="AD20" s="180"/>
      <c r="AE20" s="179"/>
      <c r="AF20" s="248"/>
      <c r="AG20" s="187"/>
      <c r="AH20" s="248"/>
      <c r="AI20" s="187"/>
      <c r="AJ20" s="248"/>
      <c r="AK20" s="187"/>
      <c r="AL20" s="186"/>
      <c r="AM20" s="264"/>
      <c r="AN20" s="180"/>
      <c r="AO20" s="180"/>
      <c r="AP20" s="180"/>
      <c r="AQ20" s="179"/>
      <c r="AR20" s="186">
        <f t="shared" si="48"/>
        <v>0</v>
      </c>
      <c r="AS20" s="185">
        <f t="shared" si="48"/>
        <v>0</v>
      </c>
      <c r="AT20" s="186">
        <f t="shared" si="48"/>
        <v>0</v>
      </c>
      <c r="AU20" s="186">
        <f t="shared" si="49"/>
        <v>0</v>
      </c>
      <c r="AV20" s="180"/>
      <c r="AW20" s="78"/>
      <c r="AX20" s="186">
        <f t="shared" si="50"/>
        <v>0</v>
      </c>
      <c r="AY20" s="187"/>
      <c r="AZ20" s="186">
        <f t="shared" si="51"/>
        <v>0</v>
      </c>
      <c r="BA20" s="187"/>
      <c r="BB20" s="186">
        <f t="shared" si="52"/>
        <v>0</v>
      </c>
      <c r="BC20" s="187"/>
      <c r="BD20" s="186">
        <f t="shared" si="53"/>
        <v>0</v>
      </c>
      <c r="BE20" s="180"/>
    </row>
    <row r="21" spans="1:57" s="197" customFormat="1" x14ac:dyDescent="0.35">
      <c r="A21" s="190"/>
      <c r="B21" s="201" t="s">
        <v>191</v>
      </c>
      <c r="C21" s="180"/>
      <c r="D21" s="186"/>
      <c r="E21" s="186"/>
      <c r="F21" s="186"/>
      <c r="G21" s="186">
        <f t="shared" si="25"/>
        <v>0</v>
      </c>
      <c r="H21" s="180"/>
      <c r="I21" s="207"/>
      <c r="J21" s="186"/>
      <c r="K21" s="186"/>
      <c r="L21" s="186"/>
      <c r="M21" s="186">
        <f t="shared" si="26"/>
        <v>0</v>
      </c>
      <c r="N21" s="180"/>
      <c r="O21" s="207"/>
      <c r="P21" s="243"/>
      <c r="Q21" s="244"/>
      <c r="R21" s="245"/>
      <c r="S21" s="246"/>
      <c r="T21" s="247"/>
      <c r="U21" s="247"/>
      <c r="V21" s="248"/>
      <c r="W21" s="186">
        <f t="shared" si="46"/>
        <v>0</v>
      </c>
      <c r="X21" s="180"/>
      <c r="Y21" s="180"/>
      <c r="Z21" s="248"/>
      <c r="AA21" s="248"/>
      <c r="AB21" s="248"/>
      <c r="AC21" s="186">
        <f t="shared" si="47"/>
        <v>0</v>
      </c>
      <c r="AD21" s="180"/>
      <c r="AE21" s="179"/>
      <c r="AF21" s="248"/>
      <c r="AG21" s="187"/>
      <c r="AH21" s="248"/>
      <c r="AI21" s="187"/>
      <c r="AJ21" s="248"/>
      <c r="AK21" s="187"/>
      <c r="AL21" s="186"/>
      <c r="AM21" s="264"/>
      <c r="AN21" s="180"/>
      <c r="AO21" s="180"/>
      <c r="AP21" s="180"/>
      <c r="AQ21" s="179"/>
      <c r="AR21" s="186">
        <f t="shared" si="48"/>
        <v>0</v>
      </c>
      <c r="AS21" s="185">
        <f t="shared" si="48"/>
        <v>0</v>
      </c>
      <c r="AT21" s="186">
        <f t="shared" si="48"/>
        <v>0</v>
      </c>
      <c r="AU21" s="186">
        <f t="shared" si="49"/>
        <v>0</v>
      </c>
      <c r="AV21" s="180"/>
      <c r="AW21" s="78"/>
      <c r="AX21" s="186">
        <f t="shared" si="50"/>
        <v>0</v>
      </c>
      <c r="AY21" s="187"/>
      <c r="AZ21" s="186">
        <f t="shared" si="51"/>
        <v>0</v>
      </c>
      <c r="BA21" s="187"/>
      <c r="BB21" s="186">
        <f t="shared" si="52"/>
        <v>0</v>
      </c>
      <c r="BC21" s="187"/>
      <c r="BD21" s="186">
        <f t="shared" si="53"/>
        <v>0</v>
      </c>
      <c r="BE21" s="180"/>
    </row>
    <row r="22" spans="1:57" s="197" customFormat="1" x14ac:dyDescent="0.35">
      <c r="A22" s="190">
        <v>1.3</v>
      </c>
      <c r="B22" s="200" t="s">
        <v>169</v>
      </c>
      <c r="C22" s="179"/>
      <c r="D22" s="184">
        <f t="shared" ref="D22:F22" si="54">SUM(D23:D27)</f>
        <v>0</v>
      </c>
      <c r="E22" s="179">
        <f t="shared" si="54"/>
        <v>0</v>
      </c>
      <c r="F22" s="179">
        <f t="shared" si="54"/>
        <v>0</v>
      </c>
      <c r="G22" s="179">
        <f t="shared" ref="G22" si="55">SUM(G23:G27)</f>
        <v>0</v>
      </c>
      <c r="H22" s="179"/>
      <c r="I22" s="206"/>
      <c r="J22" s="184">
        <f t="shared" ref="J22:L22" si="56">SUM(J23:J27)</f>
        <v>0</v>
      </c>
      <c r="K22" s="179">
        <f t="shared" si="56"/>
        <v>0</v>
      </c>
      <c r="L22" s="179">
        <f t="shared" si="56"/>
        <v>0</v>
      </c>
      <c r="M22" s="179">
        <f t="shared" ref="M22" si="57">SUM(M23:M27)</f>
        <v>0</v>
      </c>
      <c r="N22" s="179"/>
      <c r="O22" s="206"/>
      <c r="P22" s="199"/>
      <c r="Q22" s="232"/>
      <c r="R22" s="224"/>
      <c r="S22" s="217"/>
      <c r="T22" s="184">
        <f t="shared" ref="T22:AC22" si="58">SUM(T23:T27)</f>
        <v>0</v>
      </c>
      <c r="U22" s="179">
        <f t="shared" si="58"/>
        <v>0</v>
      </c>
      <c r="V22" s="179">
        <f t="shared" si="58"/>
        <v>0</v>
      </c>
      <c r="W22" s="179">
        <f t="shared" si="58"/>
        <v>0</v>
      </c>
      <c r="X22" s="179"/>
      <c r="Y22" s="179"/>
      <c r="Z22" s="184">
        <f t="shared" si="58"/>
        <v>0</v>
      </c>
      <c r="AA22" s="179">
        <f t="shared" si="58"/>
        <v>0</v>
      </c>
      <c r="AB22" s="179">
        <f t="shared" si="58"/>
        <v>0</v>
      </c>
      <c r="AC22" s="179">
        <f t="shared" si="58"/>
        <v>0</v>
      </c>
      <c r="AD22" s="179"/>
      <c r="AE22" s="179"/>
      <c r="AF22" s="184">
        <f t="shared" ref="AF22" si="59">SUM(AF23:AF27)</f>
        <v>0</v>
      </c>
      <c r="AG22" s="179"/>
      <c r="AH22" s="179">
        <f t="shared" ref="AH22" si="60">SUM(AH23:AH27)</f>
        <v>0</v>
      </c>
      <c r="AI22" s="179"/>
      <c r="AJ22" s="179">
        <f t="shared" ref="AJ22" si="61">SUM(AJ23:AJ27)</f>
        <v>0</v>
      </c>
      <c r="AK22" s="179"/>
      <c r="AL22" s="179">
        <f t="shared" ref="AL22:AL23" si="62">AF22+AH22+AJ22</f>
        <v>0</v>
      </c>
      <c r="AM22" s="206"/>
      <c r="AN22" s="179"/>
      <c r="AO22" s="179"/>
      <c r="AP22" s="179"/>
      <c r="AQ22" s="179"/>
      <c r="AR22" s="184">
        <f>SUM(AR23:AR27)</f>
        <v>0</v>
      </c>
      <c r="AS22" s="179">
        <f>SUM(AS23:AS27)</f>
        <v>0</v>
      </c>
      <c r="AT22" s="179">
        <f>SUM(AT23:AT27)</f>
        <v>0</v>
      </c>
      <c r="AU22" s="179">
        <f t="shared" ref="AU22" si="63">SUM(AU23:AU27)</f>
        <v>0</v>
      </c>
      <c r="AV22" s="179"/>
      <c r="AW22" s="78"/>
      <c r="AX22" s="184">
        <f>SUM(AX23:AX27)</f>
        <v>0</v>
      </c>
      <c r="AY22" s="179"/>
      <c r="AZ22" s="179">
        <f>SUM(AZ23:AZ27)</f>
        <v>0</v>
      </c>
      <c r="BA22" s="179"/>
      <c r="BB22" s="179">
        <f>SUM(BB23:BB27)</f>
        <v>0</v>
      </c>
      <c r="BC22" s="179"/>
      <c r="BD22" s="179">
        <f t="shared" ref="BD22" si="64">SUM(BD23:BD27)</f>
        <v>0</v>
      </c>
      <c r="BE22" s="179"/>
    </row>
    <row r="23" spans="1:57" x14ac:dyDescent="0.35">
      <c r="B23" s="201" t="s">
        <v>191</v>
      </c>
      <c r="C23" s="180"/>
      <c r="D23" s="186"/>
      <c r="E23" s="186"/>
      <c r="F23" s="186"/>
      <c r="G23" s="186">
        <f t="shared" si="25"/>
        <v>0</v>
      </c>
      <c r="H23" s="180"/>
      <c r="I23" s="207"/>
      <c r="J23" s="186"/>
      <c r="K23" s="186"/>
      <c r="L23" s="186"/>
      <c r="M23" s="186">
        <f t="shared" si="26"/>
        <v>0</v>
      </c>
      <c r="N23" s="180"/>
      <c r="O23" s="207"/>
      <c r="P23" s="243"/>
      <c r="Q23" s="244"/>
      <c r="R23" s="245"/>
      <c r="S23" s="246"/>
      <c r="T23" s="247"/>
      <c r="U23" s="247"/>
      <c r="V23" s="248"/>
      <c r="W23" s="186">
        <f t="shared" ref="W23:W27" si="65">SUM(T23:V23)</f>
        <v>0</v>
      </c>
      <c r="X23" s="180"/>
      <c r="Y23" s="180"/>
      <c r="Z23" s="248"/>
      <c r="AA23" s="248"/>
      <c r="AB23" s="248"/>
      <c r="AC23" s="186">
        <f t="shared" ref="AC23:AC27" si="66">SUM(Z23:AB23)</f>
        <v>0</v>
      </c>
      <c r="AD23" s="180"/>
      <c r="AE23" s="179"/>
      <c r="AF23" s="248"/>
      <c r="AG23" s="187"/>
      <c r="AH23" s="248"/>
      <c r="AI23" s="187"/>
      <c r="AJ23" s="248"/>
      <c r="AK23" s="187"/>
      <c r="AL23" s="186">
        <f t="shared" si="62"/>
        <v>0</v>
      </c>
      <c r="AM23" s="264"/>
      <c r="AN23" s="180"/>
      <c r="AO23" s="180"/>
      <c r="AP23" s="180"/>
      <c r="AQ23" s="179"/>
      <c r="AR23" s="186">
        <f t="shared" ref="AR23:AT27" si="67">D23+J23+T23</f>
        <v>0</v>
      </c>
      <c r="AS23" s="185">
        <f t="shared" si="67"/>
        <v>0</v>
      </c>
      <c r="AT23" s="186">
        <f t="shared" si="67"/>
        <v>0</v>
      </c>
      <c r="AU23" s="186">
        <f t="shared" ref="AU23:AU27" si="68">SUM(AR23:AT23)</f>
        <v>0</v>
      </c>
      <c r="AV23" s="180"/>
      <c r="AX23" s="186">
        <f t="shared" ref="AX23:AX27" si="69">D23+J23+AF23</f>
        <v>0</v>
      </c>
      <c r="AY23" s="187"/>
      <c r="AZ23" s="186">
        <f t="shared" ref="AZ23:AZ27" si="70">E23+K23+AH23</f>
        <v>0</v>
      </c>
      <c r="BA23" s="187"/>
      <c r="BB23" s="186">
        <f t="shared" ref="BB23:BB27" si="71">F23+L23+AJ23</f>
        <v>0</v>
      </c>
      <c r="BC23" s="187"/>
      <c r="BD23" s="186">
        <f>AX23+AZ23+BB23</f>
        <v>0</v>
      </c>
      <c r="BE23" s="180"/>
    </row>
    <row r="24" spans="1:57" x14ac:dyDescent="0.35">
      <c r="B24" s="201" t="s">
        <v>191</v>
      </c>
      <c r="C24" s="180"/>
      <c r="D24" s="186"/>
      <c r="E24" s="186"/>
      <c r="F24" s="186"/>
      <c r="G24" s="186">
        <f t="shared" si="25"/>
        <v>0</v>
      </c>
      <c r="H24" s="180"/>
      <c r="I24" s="207"/>
      <c r="J24" s="186"/>
      <c r="K24" s="186"/>
      <c r="L24" s="186"/>
      <c r="M24" s="186">
        <f t="shared" si="26"/>
        <v>0</v>
      </c>
      <c r="N24" s="180"/>
      <c r="O24" s="207"/>
      <c r="P24" s="243"/>
      <c r="Q24" s="244"/>
      <c r="R24" s="245"/>
      <c r="S24" s="246"/>
      <c r="T24" s="247"/>
      <c r="U24" s="247"/>
      <c r="V24" s="248"/>
      <c r="W24" s="186">
        <f t="shared" si="65"/>
        <v>0</v>
      </c>
      <c r="X24" s="180"/>
      <c r="Y24" s="180"/>
      <c r="Z24" s="248"/>
      <c r="AA24" s="248"/>
      <c r="AB24" s="248"/>
      <c r="AC24" s="186">
        <f t="shared" si="66"/>
        <v>0</v>
      </c>
      <c r="AD24" s="180"/>
      <c r="AE24" s="179"/>
      <c r="AF24" s="248"/>
      <c r="AG24" s="187"/>
      <c r="AH24" s="248"/>
      <c r="AI24" s="187"/>
      <c r="AJ24" s="248"/>
      <c r="AK24" s="187"/>
      <c r="AL24" s="186"/>
      <c r="AM24" s="264"/>
      <c r="AN24" s="180"/>
      <c r="AO24" s="180"/>
      <c r="AP24" s="180"/>
      <c r="AQ24" s="179"/>
      <c r="AR24" s="186">
        <f t="shared" si="67"/>
        <v>0</v>
      </c>
      <c r="AS24" s="185">
        <f t="shared" si="67"/>
        <v>0</v>
      </c>
      <c r="AT24" s="186">
        <f t="shared" si="67"/>
        <v>0</v>
      </c>
      <c r="AU24" s="186">
        <f t="shared" si="68"/>
        <v>0</v>
      </c>
      <c r="AV24" s="180"/>
      <c r="AX24" s="186">
        <f t="shared" si="69"/>
        <v>0</v>
      </c>
      <c r="AY24" s="187"/>
      <c r="AZ24" s="186">
        <f t="shared" si="70"/>
        <v>0</v>
      </c>
      <c r="BA24" s="187"/>
      <c r="BB24" s="186">
        <f t="shared" si="71"/>
        <v>0</v>
      </c>
      <c r="BC24" s="187"/>
      <c r="BD24" s="186">
        <f t="shared" ref="BD24:BD27" si="72">AX24+AZ24+BB24</f>
        <v>0</v>
      </c>
      <c r="BE24" s="180"/>
    </row>
    <row r="25" spans="1:57" x14ac:dyDescent="0.35">
      <c r="B25" s="201" t="s">
        <v>191</v>
      </c>
      <c r="C25" s="180"/>
      <c r="D25" s="186"/>
      <c r="E25" s="186"/>
      <c r="F25" s="186"/>
      <c r="G25" s="186">
        <f t="shared" si="25"/>
        <v>0</v>
      </c>
      <c r="H25" s="180"/>
      <c r="I25" s="207"/>
      <c r="J25" s="186"/>
      <c r="K25" s="186"/>
      <c r="L25" s="186"/>
      <c r="M25" s="186">
        <f t="shared" si="26"/>
        <v>0</v>
      </c>
      <c r="N25" s="180"/>
      <c r="O25" s="207"/>
      <c r="P25" s="243"/>
      <c r="Q25" s="244"/>
      <c r="R25" s="245"/>
      <c r="S25" s="246"/>
      <c r="T25" s="247"/>
      <c r="U25" s="247"/>
      <c r="V25" s="248"/>
      <c r="W25" s="186">
        <f t="shared" si="65"/>
        <v>0</v>
      </c>
      <c r="X25" s="180"/>
      <c r="Y25" s="180"/>
      <c r="Z25" s="248"/>
      <c r="AA25" s="248"/>
      <c r="AB25" s="248"/>
      <c r="AC25" s="186">
        <f t="shared" si="66"/>
        <v>0</v>
      </c>
      <c r="AD25" s="180"/>
      <c r="AE25" s="179"/>
      <c r="AF25" s="248"/>
      <c r="AG25" s="187"/>
      <c r="AH25" s="248"/>
      <c r="AI25" s="187"/>
      <c r="AJ25" s="248"/>
      <c r="AK25" s="187"/>
      <c r="AL25" s="186"/>
      <c r="AM25" s="264"/>
      <c r="AN25" s="180"/>
      <c r="AO25" s="180"/>
      <c r="AP25" s="180"/>
      <c r="AQ25" s="179"/>
      <c r="AR25" s="186">
        <f t="shared" si="67"/>
        <v>0</v>
      </c>
      <c r="AS25" s="185">
        <f t="shared" si="67"/>
        <v>0</v>
      </c>
      <c r="AT25" s="186">
        <f t="shared" si="67"/>
        <v>0</v>
      </c>
      <c r="AU25" s="186">
        <f t="shared" si="68"/>
        <v>0</v>
      </c>
      <c r="AV25" s="180"/>
      <c r="AX25" s="186">
        <f t="shared" si="69"/>
        <v>0</v>
      </c>
      <c r="AY25" s="187"/>
      <c r="AZ25" s="186">
        <f t="shared" si="70"/>
        <v>0</v>
      </c>
      <c r="BA25" s="187"/>
      <c r="BB25" s="186">
        <f t="shared" si="71"/>
        <v>0</v>
      </c>
      <c r="BC25" s="187"/>
      <c r="BD25" s="186">
        <f t="shared" si="72"/>
        <v>0</v>
      </c>
      <c r="BE25" s="180"/>
    </row>
    <row r="26" spans="1:57" x14ac:dyDescent="0.35">
      <c r="B26" s="201" t="s">
        <v>191</v>
      </c>
      <c r="C26" s="180"/>
      <c r="D26" s="186"/>
      <c r="E26" s="186"/>
      <c r="F26" s="186"/>
      <c r="G26" s="186">
        <f t="shared" si="25"/>
        <v>0</v>
      </c>
      <c r="H26" s="180"/>
      <c r="I26" s="207"/>
      <c r="J26" s="186"/>
      <c r="K26" s="186"/>
      <c r="L26" s="186"/>
      <c r="M26" s="186">
        <f t="shared" si="26"/>
        <v>0</v>
      </c>
      <c r="N26" s="180"/>
      <c r="O26" s="207"/>
      <c r="P26" s="243"/>
      <c r="Q26" s="244"/>
      <c r="R26" s="245"/>
      <c r="S26" s="246"/>
      <c r="T26" s="247"/>
      <c r="U26" s="247"/>
      <c r="V26" s="248"/>
      <c r="W26" s="186">
        <f t="shared" si="65"/>
        <v>0</v>
      </c>
      <c r="X26" s="180"/>
      <c r="Y26" s="180"/>
      <c r="Z26" s="248"/>
      <c r="AA26" s="248"/>
      <c r="AB26" s="248"/>
      <c r="AC26" s="186">
        <f t="shared" si="66"/>
        <v>0</v>
      </c>
      <c r="AD26" s="180"/>
      <c r="AE26" s="179"/>
      <c r="AF26" s="248"/>
      <c r="AG26" s="187"/>
      <c r="AH26" s="248"/>
      <c r="AI26" s="187"/>
      <c r="AJ26" s="248"/>
      <c r="AK26" s="187"/>
      <c r="AL26" s="186">
        <f t="shared" ref="AL26:AL29" si="73">AF26+AH26+AJ26</f>
        <v>0</v>
      </c>
      <c r="AM26" s="264"/>
      <c r="AN26" s="180"/>
      <c r="AO26" s="180"/>
      <c r="AP26" s="180"/>
      <c r="AQ26" s="179"/>
      <c r="AR26" s="186">
        <f t="shared" si="67"/>
        <v>0</v>
      </c>
      <c r="AS26" s="185">
        <f t="shared" si="67"/>
        <v>0</v>
      </c>
      <c r="AT26" s="186">
        <f t="shared" si="67"/>
        <v>0</v>
      </c>
      <c r="AU26" s="186">
        <f t="shared" si="68"/>
        <v>0</v>
      </c>
      <c r="AV26" s="180"/>
      <c r="AX26" s="186">
        <f t="shared" si="69"/>
        <v>0</v>
      </c>
      <c r="AY26" s="187"/>
      <c r="AZ26" s="186">
        <f t="shared" si="70"/>
        <v>0</v>
      </c>
      <c r="BA26" s="187"/>
      <c r="BB26" s="186">
        <f t="shared" si="71"/>
        <v>0</v>
      </c>
      <c r="BC26" s="187"/>
      <c r="BD26" s="186">
        <f t="shared" si="72"/>
        <v>0</v>
      </c>
      <c r="BE26" s="180"/>
    </row>
    <row r="27" spans="1:57" x14ac:dyDescent="0.35">
      <c r="B27" s="201" t="s">
        <v>191</v>
      </c>
      <c r="C27" s="180"/>
      <c r="D27" s="186"/>
      <c r="E27" s="186"/>
      <c r="F27" s="186"/>
      <c r="G27" s="186">
        <f t="shared" si="25"/>
        <v>0</v>
      </c>
      <c r="H27" s="180"/>
      <c r="I27" s="207"/>
      <c r="J27" s="186"/>
      <c r="K27" s="186"/>
      <c r="L27" s="186"/>
      <c r="M27" s="186">
        <f t="shared" si="26"/>
        <v>0</v>
      </c>
      <c r="N27" s="180"/>
      <c r="O27" s="207"/>
      <c r="P27" s="243"/>
      <c r="Q27" s="244"/>
      <c r="R27" s="245"/>
      <c r="S27" s="246"/>
      <c r="T27" s="247"/>
      <c r="U27" s="247"/>
      <c r="V27" s="248"/>
      <c r="W27" s="186">
        <f t="shared" si="65"/>
        <v>0</v>
      </c>
      <c r="X27" s="180"/>
      <c r="Y27" s="180"/>
      <c r="Z27" s="248"/>
      <c r="AA27" s="248"/>
      <c r="AB27" s="248"/>
      <c r="AC27" s="186">
        <f t="shared" si="66"/>
        <v>0</v>
      </c>
      <c r="AD27" s="180"/>
      <c r="AE27" s="179"/>
      <c r="AF27" s="248"/>
      <c r="AG27" s="187"/>
      <c r="AH27" s="248"/>
      <c r="AI27" s="187"/>
      <c r="AJ27" s="248"/>
      <c r="AK27" s="187"/>
      <c r="AL27" s="186">
        <f t="shared" si="73"/>
        <v>0</v>
      </c>
      <c r="AM27" s="264"/>
      <c r="AN27" s="180"/>
      <c r="AO27" s="180"/>
      <c r="AP27" s="180"/>
      <c r="AQ27" s="179"/>
      <c r="AR27" s="186">
        <f t="shared" si="67"/>
        <v>0</v>
      </c>
      <c r="AS27" s="185">
        <f t="shared" si="67"/>
        <v>0</v>
      </c>
      <c r="AT27" s="186">
        <f t="shared" si="67"/>
        <v>0</v>
      </c>
      <c r="AU27" s="186">
        <f t="shared" si="68"/>
        <v>0</v>
      </c>
      <c r="AV27" s="180"/>
      <c r="AX27" s="186">
        <f t="shared" si="69"/>
        <v>0</v>
      </c>
      <c r="AY27" s="187"/>
      <c r="AZ27" s="186">
        <f t="shared" si="70"/>
        <v>0</v>
      </c>
      <c r="BA27" s="187"/>
      <c r="BB27" s="186">
        <f t="shared" si="71"/>
        <v>0</v>
      </c>
      <c r="BC27" s="187"/>
      <c r="BD27" s="186">
        <f t="shared" si="72"/>
        <v>0</v>
      </c>
      <c r="BE27" s="180"/>
    </row>
    <row r="28" spans="1:57" s="197" customFormat="1" x14ac:dyDescent="0.35">
      <c r="A28" s="190">
        <v>1.4</v>
      </c>
      <c r="B28" s="200" t="s">
        <v>169</v>
      </c>
      <c r="C28" s="179"/>
      <c r="D28" s="184">
        <f t="shared" ref="D28:F28" si="74">SUM(D29:D33)</f>
        <v>0</v>
      </c>
      <c r="E28" s="179">
        <f t="shared" si="74"/>
        <v>0</v>
      </c>
      <c r="F28" s="179">
        <f t="shared" si="74"/>
        <v>0</v>
      </c>
      <c r="G28" s="179">
        <f t="shared" ref="G28" si="75">SUM(G29:G33)</f>
        <v>0</v>
      </c>
      <c r="H28" s="179"/>
      <c r="I28" s="206"/>
      <c r="J28" s="184">
        <f t="shared" ref="J28:L28" si="76">SUM(J29:J33)</f>
        <v>0</v>
      </c>
      <c r="K28" s="179">
        <f t="shared" si="76"/>
        <v>0</v>
      </c>
      <c r="L28" s="179">
        <f t="shared" si="76"/>
        <v>0</v>
      </c>
      <c r="M28" s="179">
        <f t="shared" ref="M28" si="77">SUM(M29:M33)</f>
        <v>0</v>
      </c>
      <c r="N28" s="179"/>
      <c r="O28" s="206"/>
      <c r="P28" s="199"/>
      <c r="Q28" s="232"/>
      <c r="R28" s="224"/>
      <c r="S28" s="217"/>
      <c r="T28" s="184">
        <f t="shared" ref="T28:AC28" si="78">SUM(T29:T33)</f>
        <v>0</v>
      </c>
      <c r="U28" s="179">
        <f t="shared" si="78"/>
        <v>0</v>
      </c>
      <c r="V28" s="179">
        <f t="shared" si="78"/>
        <v>0</v>
      </c>
      <c r="W28" s="179">
        <f t="shared" si="78"/>
        <v>0</v>
      </c>
      <c r="X28" s="179"/>
      <c r="Y28" s="179"/>
      <c r="Z28" s="184">
        <f t="shared" si="78"/>
        <v>0</v>
      </c>
      <c r="AA28" s="179">
        <f t="shared" si="78"/>
        <v>0</v>
      </c>
      <c r="AB28" s="179">
        <f t="shared" si="78"/>
        <v>0</v>
      </c>
      <c r="AC28" s="179">
        <f t="shared" si="78"/>
        <v>0</v>
      </c>
      <c r="AD28" s="179"/>
      <c r="AE28" s="179"/>
      <c r="AF28" s="184">
        <f t="shared" ref="AF28" si="79">SUM(AF29:AF33)</f>
        <v>0</v>
      </c>
      <c r="AG28" s="179"/>
      <c r="AH28" s="179">
        <f t="shared" ref="AH28" si="80">SUM(AH29:AH33)</f>
        <v>0</v>
      </c>
      <c r="AI28" s="179"/>
      <c r="AJ28" s="179">
        <f t="shared" ref="AJ28" si="81">SUM(AJ29:AJ33)</f>
        <v>0</v>
      </c>
      <c r="AK28" s="179"/>
      <c r="AL28" s="179">
        <f t="shared" si="73"/>
        <v>0</v>
      </c>
      <c r="AM28" s="206"/>
      <c r="AN28" s="179"/>
      <c r="AO28" s="179"/>
      <c r="AP28" s="179"/>
      <c r="AQ28" s="179"/>
      <c r="AR28" s="184">
        <f>SUM(AR29:AR33)</f>
        <v>0</v>
      </c>
      <c r="AS28" s="179">
        <f>SUM(AS29:AS33)</f>
        <v>0</v>
      </c>
      <c r="AT28" s="179">
        <f>SUM(AT29:AT33)</f>
        <v>0</v>
      </c>
      <c r="AU28" s="179">
        <f t="shared" ref="AU28" si="82">SUM(AU29:AU33)</f>
        <v>0</v>
      </c>
      <c r="AV28" s="179"/>
      <c r="AW28" s="78"/>
      <c r="AX28" s="184">
        <f>SUM(AX29:AX33)</f>
        <v>0</v>
      </c>
      <c r="AY28" s="179"/>
      <c r="AZ28" s="179">
        <f>SUM(AZ29:AZ33)</f>
        <v>0</v>
      </c>
      <c r="BA28" s="179"/>
      <c r="BB28" s="179">
        <f>SUM(BB29:BB33)</f>
        <v>0</v>
      </c>
      <c r="BC28" s="179"/>
      <c r="BD28" s="179">
        <f t="shared" ref="BD28" si="83">SUM(BD29:BD33)</f>
        <v>0</v>
      </c>
      <c r="BE28" s="179"/>
    </row>
    <row r="29" spans="1:57" x14ac:dyDescent="0.35">
      <c r="B29" s="201" t="s">
        <v>191</v>
      </c>
      <c r="C29" s="180"/>
      <c r="D29" s="186"/>
      <c r="E29" s="186"/>
      <c r="F29" s="186"/>
      <c r="G29" s="186">
        <f t="shared" si="25"/>
        <v>0</v>
      </c>
      <c r="H29" s="180"/>
      <c r="I29" s="207"/>
      <c r="J29" s="186"/>
      <c r="K29" s="186"/>
      <c r="L29" s="186"/>
      <c r="M29" s="186">
        <f t="shared" si="26"/>
        <v>0</v>
      </c>
      <c r="N29" s="180"/>
      <c r="O29" s="207"/>
      <c r="P29" s="243"/>
      <c r="Q29" s="244"/>
      <c r="R29" s="245"/>
      <c r="S29" s="246"/>
      <c r="T29" s="247"/>
      <c r="U29" s="247"/>
      <c r="V29" s="248"/>
      <c r="W29" s="186">
        <f t="shared" ref="W29:W33" si="84">SUM(T29:V29)</f>
        <v>0</v>
      </c>
      <c r="X29" s="180"/>
      <c r="Y29" s="180"/>
      <c r="Z29" s="248"/>
      <c r="AA29" s="248"/>
      <c r="AB29" s="248"/>
      <c r="AC29" s="186">
        <f t="shared" ref="AC29:AC33" si="85">SUM(Z29:AB29)</f>
        <v>0</v>
      </c>
      <c r="AD29" s="180"/>
      <c r="AE29" s="179"/>
      <c r="AF29" s="248"/>
      <c r="AG29" s="187"/>
      <c r="AH29" s="248"/>
      <c r="AI29" s="187"/>
      <c r="AJ29" s="248"/>
      <c r="AK29" s="187"/>
      <c r="AL29" s="186">
        <f t="shared" si="73"/>
        <v>0</v>
      </c>
      <c r="AM29" s="264"/>
      <c r="AN29" s="180"/>
      <c r="AO29" s="180"/>
      <c r="AP29" s="180"/>
      <c r="AQ29" s="179"/>
      <c r="AR29" s="186">
        <f t="shared" ref="AR29:AT33" si="86">D29+J29+T29</f>
        <v>0</v>
      </c>
      <c r="AS29" s="185">
        <f t="shared" si="86"/>
        <v>0</v>
      </c>
      <c r="AT29" s="186">
        <f t="shared" si="86"/>
        <v>0</v>
      </c>
      <c r="AU29" s="186">
        <f t="shared" ref="AU29:AU33" si="87">SUM(AR29:AT29)</f>
        <v>0</v>
      </c>
      <c r="AV29" s="180"/>
      <c r="AX29" s="186">
        <f t="shared" ref="AX29:AX33" si="88">D29+J29+AF29</f>
        <v>0</v>
      </c>
      <c r="AY29" s="187"/>
      <c r="AZ29" s="186">
        <f t="shared" ref="AZ29:AZ33" si="89">E29+K29+AH29</f>
        <v>0</v>
      </c>
      <c r="BA29" s="187"/>
      <c r="BB29" s="186">
        <f t="shared" ref="BB29:BB33" si="90">F29+L29+AJ29</f>
        <v>0</v>
      </c>
      <c r="BC29" s="187"/>
      <c r="BD29" s="186">
        <f>AX29+AZ29+BB29</f>
        <v>0</v>
      </c>
      <c r="BE29" s="180"/>
    </row>
    <row r="30" spans="1:57" x14ac:dyDescent="0.35">
      <c r="B30" s="201" t="s">
        <v>191</v>
      </c>
      <c r="C30" s="180"/>
      <c r="D30" s="186"/>
      <c r="E30" s="186"/>
      <c r="F30" s="186"/>
      <c r="G30" s="186">
        <f t="shared" si="25"/>
        <v>0</v>
      </c>
      <c r="H30" s="180"/>
      <c r="I30" s="207"/>
      <c r="J30" s="186"/>
      <c r="K30" s="186"/>
      <c r="L30" s="186"/>
      <c r="M30" s="186">
        <f t="shared" si="26"/>
        <v>0</v>
      </c>
      <c r="N30" s="180"/>
      <c r="O30" s="207"/>
      <c r="P30" s="243"/>
      <c r="Q30" s="244"/>
      <c r="R30" s="245"/>
      <c r="S30" s="246"/>
      <c r="T30" s="247"/>
      <c r="U30" s="247"/>
      <c r="V30" s="248"/>
      <c r="W30" s="186">
        <f t="shared" si="84"/>
        <v>0</v>
      </c>
      <c r="X30" s="180"/>
      <c r="Y30" s="180"/>
      <c r="Z30" s="248"/>
      <c r="AA30" s="248"/>
      <c r="AB30" s="248"/>
      <c r="AC30" s="186">
        <f t="shared" si="85"/>
        <v>0</v>
      </c>
      <c r="AD30" s="180"/>
      <c r="AE30" s="179"/>
      <c r="AF30" s="248"/>
      <c r="AG30" s="187"/>
      <c r="AH30" s="248"/>
      <c r="AI30" s="187"/>
      <c r="AJ30" s="248"/>
      <c r="AK30" s="187"/>
      <c r="AL30" s="186"/>
      <c r="AM30" s="264"/>
      <c r="AN30" s="180"/>
      <c r="AO30" s="180"/>
      <c r="AP30" s="180"/>
      <c r="AQ30" s="179"/>
      <c r="AR30" s="186">
        <f t="shared" si="86"/>
        <v>0</v>
      </c>
      <c r="AS30" s="185">
        <f t="shared" si="86"/>
        <v>0</v>
      </c>
      <c r="AT30" s="186">
        <f t="shared" si="86"/>
        <v>0</v>
      </c>
      <c r="AU30" s="186">
        <f t="shared" si="87"/>
        <v>0</v>
      </c>
      <c r="AV30" s="180"/>
      <c r="AX30" s="186">
        <f t="shared" si="88"/>
        <v>0</v>
      </c>
      <c r="AY30" s="187"/>
      <c r="AZ30" s="186">
        <f t="shared" si="89"/>
        <v>0</v>
      </c>
      <c r="BA30" s="187"/>
      <c r="BB30" s="186">
        <f t="shared" si="90"/>
        <v>0</v>
      </c>
      <c r="BC30" s="187"/>
      <c r="BD30" s="186">
        <f t="shared" ref="BD30:BD33" si="91">AX30+AZ30+BB30</f>
        <v>0</v>
      </c>
      <c r="BE30" s="180"/>
    </row>
    <row r="31" spans="1:57" x14ac:dyDescent="0.35">
      <c r="B31" s="201" t="s">
        <v>191</v>
      </c>
      <c r="C31" s="180"/>
      <c r="D31" s="186"/>
      <c r="E31" s="186"/>
      <c r="F31" s="186"/>
      <c r="G31" s="186">
        <f t="shared" si="25"/>
        <v>0</v>
      </c>
      <c r="H31" s="180"/>
      <c r="I31" s="207"/>
      <c r="J31" s="186"/>
      <c r="K31" s="186"/>
      <c r="L31" s="186"/>
      <c r="M31" s="186">
        <f t="shared" si="26"/>
        <v>0</v>
      </c>
      <c r="N31" s="180"/>
      <c r="O31" s="207"/>
      <c r="P31" s="243"/>
      <c r="Q31" s="244"/>
      <c r="R31" s="245"/>
      <c r="S31" s="246"/>
      <c r="T31" s="247"/>
      <c r="U31" s="247"/>
      <c r="V31" s="248"/>
      <c r="W31" s="186">
        <f t="shared" si="84"/>
        <v>0</v>
      </c>
      <c r="X31" s="180"/>
      <c r="Y31" s="180"/>
      <c r="Z31" s="248"/>
      <c r="AA31" s="248"/>
      <c r="AB31" s="248"/>
      <c r="AC31" s="186">
        <f t="shared" si="85"/>
        <v>0</v>
      </c>
      <c r="AD31" s="180"/>
      <c r="AE31" s="179"/>
      <c r="AF31" s="248"/>
      <c r="AG31" s="187"/>
      <c r="AH31" s="248"/>
      <c r="AI31" s="187"/>
      <c r="AJ31" s="248"/>
      <c r="AK31" s="187"/>
      <c r="AL31" s="186"/>
      <c r="AM31" s="264"/>
      <c r="AN31" s="180"/>
      <c r="AO31" s="180"/>
      <c r="AP31" s="180"/>
      <c r="AQ31" s="179"/>
      <c r="AR31" s="186">
        <f t="shared" si="86"/>
        <v>0</v>
      </c>
      <c r="AS31" s="185">
        <f t="shared" si="86"/>
        <v>0</v>
      </c>
      <c r="AT31" s="186">
        <f t="shared" si="86"/>
        <v>0</v>
      </c>
      <c r="AU31" s="186">
        <f t="shared" si="87"/>
        <v>0</v>
      </c>
      <c r="AV31" s="180"/>
      <c r="AX31" s="186">
        <f t="shared" si="88"/>
        <v>0</v>
      </c>
      <c r="AY31" s="187"/>
      <c r="AZ31" s="186">
        <f t="shared" si="89"/>
        <v>0</v>
      </c>
      <c r="BA31" s="187"/>
      <c r="BB31" s="186">
        <f t="shared" si="90"/>
        <v>0</v>
      </c>
      <c r="BC31" s="187"/>
      <c r="BD31" s="186">
        <f t="shared" si="91"/>
        <v>0</v>
      </c>
      <c r="BE31" s="180"/>
    </row>
    <row r="32" spans="1:57" x14ac:dyDescent="0.35">
      <c r="B32" s="201" t="s">
        <v>191</v>
      </c>
      <c r="C32" s="180"/>
      <c r="D32" s="186"/>
      <c r="E32" s="186"/>
      <c r="F32" s="186"/>
      <c r="G32" s="186">
        <f t="shared" si="25"/>
        <v>0</v>
      </c>
      <c r="H32" s="180"/>
      <c r="I32" s="207"/>
      <c r="J32" s="186"/>
      <c r="K32" s="186"/>
      <c r="L32" s="186"/>
      <c r="M32" s="186">
        <f t="shared" si="26"/>
        <v>0</v>
      </c>
      <c r="N32" s="180"/>
      <c r="O32" s="207"/>
      <c r="P32" s="243"/>
      <c r="Q32" s="244"/>
      <c r="R32" s="245"/>
      <c r="S32" s="246"/>
      <c r="T32" s="247"/>
      <c r="U32" s="247"/>
      <c r="V32" s="248"/>
      <c r="W32" s="186">
        <f t="shared" si="84"/>
        <v>0</v>
      </c>
      <c r="X32" s="180"/>
      <c r="Y32" s="180"/>
      <c r="Z32" s="248"/>
      <c r="AA32" s="248"/>
      <c r="AB32" s="248"/>
      <c r="AC32" s="186">
        <f t="shared" si="85"/>
        <v>0</v>
      </c>
      <c r="AD32" s="180"/>
      <c r="AE32" s="179"/>
      <c r="AF32" s="248"/>
      <c r="AG32" s="187"/>
      <c r="AH32" s="248"/>
      <c r="AI32" s="187"/>
      <c r="AJ32" s="248"/>
      <c r="AK32" s="187"/>
      <c r="AL32" s="186">
        <f t="shared" ref="AL32:AL35" si="92">AF32+AH32+AJ32</f>
        <v>0</v>
      </c>
      <c r="AM32" s="264"/>
      <c r="AN32" s="180"/>
      <c r="AO32" s="180"/>
      <c r="AP32" s="180"/>
      <c r="AQ32" s="179"/>
      <c r="AR32" s="186">
        <f t="shared" si="86"/>
        <v>0</v>
      </c>
      <c r="AS32" s="185">
        <f t="shared" si="86"/>
        <v>0</v>
      </c>
      <c r="AT32" s="186">
        <f t="shared" si="86"/>
        <v>0</v>
      </c>
      <c r="AU32" s="186">
        <f t="shared" si="87"/>
        <v>0</v>
      </c>
      <c r="AV32" s="180"/>
      <c r="AX32" s="186">
        <f t="shared" si="88"/>
        <v>0</v>
      </c>
      <c r="AY32" s="187"/>
      <c r="AZ32" s="186">
        <f t="shared" si="89"/>
        <v>0</v>
      </c>
      <c r="BA32" s="187"/>
      <c r="BB32" s="186">
        <f t="shared" si="90"/>
        <v>0</v>
      </c>
      <c r="BC32" s="187"/>
      <c r="BD32" s="186">
        <f t="shared" si="91"/>
        <v>0</v>
      </c>
      <c r="BE32" s="180"/>
    </row>
    <row r="33" spans="1:57" x14ac:dyDescent="0.35">
      <c r="B33" s="201" t="s">
        <v>191</v>
      </c>
      <c r="C33" s="180"/>
      <c r="D33" s="186"/>
      <c r="E33" s="186"/>
      <c r="F33" s="186"/>
      <c r="G33" s="186">
        <f t="shared" si="25"/>
        <v>0</v>
      </c>
      <c r="H33" s="180"/>
      <c r="I33" s="207"/>
      <c r="J33" s="186"/>
      <c r="K33" s="186"/>
      <c r="L33" s="186"/>
      <c r="M33" s="186">
        <f t="shared" si="26"/>
        <v>0</v>
      </c>
      <c r="N33" s="180"/>
      <c r="O33" s="207"/>
      <c r="P33" s="243"/>
      <c r="Q33" s="244"/>
      <c r="R33" s="245"/>
      <c r="S33" s="246"/>
      <c r="T33" s="247"/>
      <c r="U33" s="247"/>
      <c r="V33" s="248"/>
      <c r="W33" s="186">
        <f t="shared" si="84"/>
        <v>0</v>
      </c>
      <c r="X33" s="180"/>
      <c r="Y33" s="180"/>
      <c r="Z33" s="248"/>
      <c r="AA33" s="248"/>
      <c r="AB33" s="248"/>
      <c r="AC33" s="186">
        <f t="shared" si="85"/>
        <v>0</v>
      </c>
      <c r="AD33" s="180"/>
      <c r="AE33" s="179"/>
      <c r="AF33" s="248"/>
      <c r="AG33" s="187"/>
      <c r="AH33" s="248"/>
      <c r="AI33" s="187"/>
      <c r="AJ33" s="248"/>
      <c r="AK33" s="187"/>
      <c r="AL33" s="186">
        <f t="shared" si="92"/>
        <v>0</v>
      </c>
      <c r="AM33" s="264"/>
      <c r="AN33" s="180"/>
      <c r="AO33" s="180"/>
      <c r="AP33" s="180"/>
      <c r="AQ33" s="179"/>
      <c r="AR33" s="186">
        <f t="shared" si="86"/>
        <v>0</v>
      </c>
      <c r="AS33" s="185">
        <f t="shared" si="86"/>
        <v>0</v>
      </c>
      <c r="AT33" s="186">
        <f t="shared" si="86"/>
        <v>0</v>
      </c>
      <c r="AU33" s="186">
        <f t="shared" si="87"/>
        <v>0</v>
      </c>
      <c r="AV33" s="180"/>
      <c r="AX33" s="186">
        <f t="shared" si="88"/>
        <v>0</v>
      </c>
      <c r="AY33" s="187"/>
      <c r="AZ33" s="186">
        <f t="shared" si="89"/>
        <v>0</v>
      </c>
      <c r="BA33" s="187"/>
      <c r="BB33" s="186">
        <f t="shared" si="90"/>
        <v>0</v>
      </c>
      <c r="BC33" s="187"/>
      <c r="BD33" s="186">
        <f t="shared" si="91"/>
        <v>0</v>
      </c>
      <c r="BE33" s="180"/>
    </row>
    <row r="34" spans="1:57" s="197" customFormat="1" x14ac:dyDescent="0.35">
      <c r="A34" s="190">
        <v>1.5</v>
      </c>
      <c r="B34" s="200" t="s">
        <v>169</v>
      </c>
      <c r="C34" s="179"/>
      <c r="D34" s="184">
        <f t="shared" ref="D34:F34" si="93">SUM(D35:D39)</f>
        <v>0</v>
      </c>
      <c r="E34" s="179">
        <f t="shared" si="93"/>
        <v>0</v>
      </c>
      <c r="F34" s="179">
        <f t="shared" si="93"/>
        <v>0</v>
      </c>
      <c r="G34" s="179">
        <f t="shared" ref="G34" si="94">SUM(G35:G39)</f>
        <v>0</v>
      </c>
      <c r="H34" s="179"/>
      <c r="I34" s="206"/>
      <c r="J34" s="184">
        <f t="shared" ref="J34:L34" si="95">SUM(J35:J39)</f>
        <v>0</v>
      </c>
      <c r="K34" s="179">
        <f t="shared" si="95"/>
        <v>0</v>
      </c>
      <c r="L34" s="179">
        <f t="shared" si="95"/>
        <v>0</v>
      </c>
      <c r="M34" s="179">
        <f t="shared" ref="M34" si="96">SUM(M35:M39)</f>
        <v>0</v>
      </c>
      <c r="N34" s="179"/>
      <c r="O34" s="206"/>
      <c r="P34" s="199"/>
      <c r="Q34" s="232"/>
      <c r="R34" s="224"/>
      <c r="S34" s="217"/>
      <c r="T34" s="179">
        <f t="shared" ref="T34:AC34" si="97">SUM(T35:T39)</f>
        <v>0</v>
      </c>
      <c r="U34" s="179">
        <f t="shared" si="97"/>
        <v>0</v>
      </c>
      <c r="V34" s="179">
        <f t="shared" si="97"/>
        <v>0</v>
      </c>
      <c r="W34" s="179">
        <f t="shared" si="97"/>
        <v>0</v>
      </c>
      <c r="X34" s="179"/>
      <c r="Y34" s="179"/>
      <c r="Z34" s="184">
        <f t="shared" si="97"/>
        <v>0</v>
      </c>
      <c r="AA34" s="179">
        <f t="shared" si="97"/>
        <v>0</v>
      </c>
      <c r="AB34" s="179">
        <f t="shared" si="97"/>
        <v>0</v>
      </c>
      <c r="AC34" s="179">
        <f t="shared" si="97"/>
        <v>0</v>
      </c>
      <c r="AD34" s="179"/>
      <c r="AE34" s="179"/>
      <c r="AF34" s="184">
        <f t="shared" ref="AF34" si="98">SUM(AF35:AF39)</f>
        <v>0</v>
      </c>
      <c r="AG34" s="179"/>
      <c r="AH34" s="179">
        <f t="shared" ref="AH34" si="99">SUM(AH35:AH39)</f>
        <v>0</v>
      </c>
      <c r="AI34" s="179"/>
      <c r="AJ34" s="179">
        <f t="shared" ref="AJ34" si="100">SUM(AJ35:AJ39)</f>
        <v>0</v>
      </c>
      <c r="AK34" s="179"/>
      <c r="AL34" s="179">
        <f t="shared" si="92"/>
        <v>0</v>
      </c>
      <c r="AM34" s="206"/>
      <c r="AN34" s="179"/>
      <c r="AO34" s="179"/>
      <c r="AP34" s="179"/>
      <c r="AQ34" s="179"/>
      <c r="AR34" s="179">
        <f>SUM(AR35:AR39)</f>
        <v>0</v>
      </c>
      <c r="AS34" s="179">
        <f>SUM(AS35:AS39)</f>
        <v>0</v>
      </c>
      <c r="AT34" s="179">
        <f>SUM(AT35:AT39)</f>
        <v>0</v>
      </c>
      <c r="AU34" s="179">
        <f t="shared" ref="AU34" si="101">SUM(AU35:AU39)</f>
        <v>0</v>
      </c>
      <c r="AV34" s="179"/>
      <c r="AW34" s="78"/>
      <c r="AX34" s="184">
        <f>SUM(AX35:AX39)</f>
        <v>0</v>
      </c>
      <c r="AY34" s="179"/>
      <c r="AZ34" s="179">
        <f>SUM(AZ35:AZ39)</f>
        <v>0</v>
      </c>
      <c r="BA34" s="179"/>
      <c r="BB34" s="179">
        <f>SUM(BB35:BB39)</f>
        <v>0</v>
      </c>
      <c r="BC34" s="179"/>
      <c r="BD34" s="179">
        <f t="shared" ref="BD34" si="102">SUM(BD35:BD39)</f>
        <v>0</v>
      </c>
      <c r="BE34" s="179"/>
    </row>
    <row r="35" spans="1:57" x14ac:dyDescent="0.35">
      <c r="B35" s="201" t="s">
        <v>191</v>
      </c>
      <c r="C35" s="180"/>
      <c r="D35" s="186"/>
      <c r="E35" s="186"/>
      <c r="F35" s="186"/>
      <c r="G35" s="186">
        <f t="shared" ref="G35:G39" si="103">SUM(D35:F35)</f>
        <v>0</v>
      </c>
      <c r="H35" s="180"/>
      <c r="I35" s="207"/>
      <c r="J35" s="186"/>
      <c r="K35" s="186"/>
      <c r="L35" s="186"/>
      <c r="M35" s="186">
        <f t="shared" ref="M35:M39" si="104">SUM(J35:L35)</f>
        <v>0</v>
      </c>
      <c r="N35" s="180"/>
      <c r="O35" s="207"/>
      <c r="P35" s="243"/>
      <c r="Q35" s="244"/>
      <c r="R35" s="245"/>
      <c r="S35" s="246"/>
      <c r="T35" s="247"/>
      <c r="U35" s="247"/>
      <c r="V35" s="248"/>
      <c r="W35" s="186">
        <f t="shared" ref="W35:W39" si="105">SUM(T35:V35)</f>
        <v>0</v>
      </c>
      <c r="X35" s="180"/>
      <c r="Y35" s="180"/>
      <c r="Z35" s="248"/>
      <c r="AA35" s="248"/>
      <c r="AB35" s="248"/>
      <c r="AC35" s="186">
        <f t="shared" ref="AC35:AC39" si="106">SUM(Z35:AB35)</f>
        <v>0</v>
      </c>
      <c r="AD35" s="180"/>
      <c r="AE35" s="179"/>
      <c r="AF35" s="248"/>
      <c r="AG35" s="187"/>
      <c r="AH35" s="248"/>
      <c r="AI35" s="187"/>
      <c r="AJ35" s="248"/>
      <c r="AK35" s="187"/>
      <c r="AL35" s="186">
        <f t="shared" si="92"/>
        <v>0</v>
      </c>
      <c r="AM35" s="264"/>
      <c r="AN35" s="180"/>
      <c r="AO35" s="180"/>
      <c r="AP35" s="180"/>
      <c r="AQ35" s="179"/>
      <c r="AR35" s="186">
        <f t="shared" ref="AR35:AT39" si="107">D35+J35+T35</f>
        <v>0</v>
      </c>
      <c r="AS35" s="185">
        <f t="shared" si="107"/>
        <v>0</v>
      </c>
      <c r="AT35" s="186">
        <f t="shared" si="107"/>
        <v>0</v>
      </c>
      <c r="AU35" s="186">
        <f t="shared" ref="AU35:AU39" si="108">SUM(AR35:AT35)</f>
        <v>0</v>
      </c>
      <c r="AV35" s="180"/>
      <c r="AX35" s="186">
        <f t="shared" ref="AX35:AX39" si="109">D35+J35+AF35</f>
        <v>0</v>
      </c>
      <c r="AY35" s="187"/>
      <c r="AZ35" s="186">
        <f t="shared" ref="AZ35:AZ39" si="110">E35+K35+AH35</f>
        <v>0</v>
      </c>
      <c r="BA35" s="187"/>
      <c r="BB35" s="186">
        <f t="shared" ref="BB35:BB39" si="111">F35+L35+AJ35</f>
        <v>0</v>
      </c>
      <c r="BC35" s="187"/>
      <c r="BD35" s="186">
        <f>AX35+AZ35+BB35</f>
        <v>0</v>
      </c>
      <c r="BE35" s="180"/>
    </row>
    <row r="36" spans="1:57" x14ac:dyDescent="0.35">
      <c r="B36" s="201" t="s">
        <v>191</v>
      </c>
      <c r="C36" s="180"/>
      <c r="D36" s="186"/>
      <c r="E36" s="186"/>
      <c r="F36" s="186"/>
      <c r="G36" s="186">
        <f t="shared" si="103"/>
        <v>0</v>
      </c>
      <c r="H36" s="180"/>
      <c r="I36" s="207"/>
      <c r="J36" s="186"/>
      <c r="K36" s="186"/>
      <c r="L36" s="186"/>
      <c r="M36" s="186">
        <f t="shared" si="104"/>
        <v>0</v>
      </c>
      <c r="N36" s="180"/>
      <c r="O36" s="207"/>
      <c r="P36" s="243"/>
      <c r="Q36" s="244"/>
      <c r="R36" s="245"/>
      <c r="S36" s="246"/>
      <c r="T36" s="247"/>
      <c r="U36" s="247"/>
      <c r="V36" s="248"/>
      <c r="W36" s="186">
        <f t="shared" si="105"/>
        <v>0</v>
      </c>
      <c r="X36" s="180"/>
      <c r="Y36" s="180"/>
      <c r="Z36" s="248"/>
      <c r="AA36" s="248"/>
      <c r="AB36" s="248"/>
      <c r="AC36" s="186">
        <f t="shared" si="106"/>
        <v>0</v>
      </c>
      <c r="AD36" s="180"/>
      <c r="AE36" s="179"/>
      <c r="AF36" s="248"/>
      <c r="AG36" s="187"/>
      <c r="AH36" s="248"/>
      <c r="AI36" s="187"/>
      <c r="AJ36" s="248"/>
      <c r="AK36" s="187"/>
      <c r="AL36" s="186"/>
      <c r="AM36" s="264"/>
      <c r="AN36" s="180"/>
      <c r="AO36" s="180"/>
      <c r="AP36" s="180"/>
      <c r="AQ36" s="179"/>
      <c r="AR36" s="186">
        <f t="shared" si="107"/>
        <v>0</v>
      </c>
      <c r="AS36" s="185">
        <f t="shared" si="107"/>
        <v>0</v>
      </c>
      <c r="AT36" s="186">
        <f t="shared" si="107"/>
        <v>0</v>
      </c>
      <c r="AU36" s="186">
        <f t="shared" si="108"/>
        <v>0</v>
      </c>
      <c r="AV36" s="180"/>
      <c r="AX36" s="186">
        <f t="shared" si="109"/>
        <v>0</v>
      </c>
      <c r="AY36" s="187"/>
      <c r="AZ36" s="186">
        <f t="shared" si="110"/>
        <v>0</v>
      </c>
      <c r="BA36" s="187"/>
      <c r="BB36" s="186">
        <f t="shared" si="111"/>
        <v>0</v>
      </c>
      <c r="BC36" s="187"/>
      <c r="BD36" s="186">
        <f t="shared" ref="BD36:BD39" si="112">AX36+AZ36+BB36</f>
        <v>0</v>
      </c>
      <c r="BE36" s="180"/>
    </row>
    <row r="37" spans="1:57" x14ac:dyDescent="0.35">
      <c r="B37" s="201" t="s">
        <v>191</v>
      </c>
      <c r="C37" s="180"/>
      <c r="D37" s="186"/>
      <c r="E37" s="186"/>
      <c r="F37" s="186"/>
      <c r="G37" s="186">
        <f t="shared" si="103"/>
        <v>0</v>
      </c>
      <c r="H37" s="180"/>
      <c r="I37" s="207"/>
      <c r="J37" s="186"/>
      <c r="K37" s="186"/>
      <c r="L37" s="186"/>
      <c r="M37" s="186">
        <f t="shared" si="104"/>
        <v>0</v>
      </c>
      <c r="N37" s="180"/>
      <c r="O37" s="207"/>
      <c r="P37" s="243"/>
      <c r="Q37" s="244"/>
      <c r="R37" s="245"/>
      <c r="S37" s="246"/>
      <c r="T37" s="247"/>
      <c r="U37" s="247"/>
      <c r="V37" s="248"/>
      <c r="W37" s="186">
        <f t="shared" si="105"/>
        <v>0</v>
      </c>
      <c r="X37" s="180"/>
      <c r="Y37" s="180"/>
      <c r="Z37" s="248"/>
      <c r="AA37" s="248"/>
      <c r="AB37" s="248"/>
      <c r="AC37" s="186">
        <f t="shared" si="106"/>
        <v>0</v>
      </c>
      <c r="AD37" s="180"/>
      <c r="AE37" s="179"/>
      <c r="AF37" s="248"/>
      <c r="AG37" s="187"/>
      <c r="AH37" s="248"/>
      <c r="AI37" s="187"/>
      <c r="AJ37" s="248"/>
      <c r="AK37" s="187"/>
      <c r="AL37" s="186"/>
      <c r="AM37" s="264"/>
      <c r="AN37" s="180"/>
      <c r="AO37" s="180"/>
      <c r="AP37" s="180"/>
      <c r="AQ37" s="179"/>
      <c r="AR37" s="186">
        <f t="shared" si="107"/>
        <v>0</v>
      </c>
      <c r="AS37" s="185">
        <f t="shared" si="107"/>
        <v>0</v>
      </c>
      <c r="AT37" s="186">
        <f t="shared" si="107"/>
        <v>0</v>
      </c>
      <c r="AU37" s="186">
        <f t="shared" si="108"/>
        <v>0</v>
      </c>
      <c r="AV37" s="180"/>
      <c r="AX37" s="186">
        <f t="shared" si="109"/>
        <v>0</v>
      </c>
      <c r="AY37" s="187"/>
      <c r="AZ37" s="186">
        <f t="shared" si="110"/>
        <v>0</v>
      </c>
      <c r="BA37" s="187"/>
      <c r="BB37" s="186">
        <f t="shared" si="111"/>
        <v>0</v>
      </c>
      <c r="BC37" s="187"/>
      <c r="BD37" s="186">
        <f t="shared" si="112"/>
        <v>0</v>
      </c>
      <c r="BE37" s="180"/>
    </row>
    <row r="38" spans="1:57" x14ac:dyDescent="0.35">
      <c r="B38" s="201" t="s">
        <v>191</v>
      </c>
      <c r="C38" s="180"/>
      <c r="D38" s="186"/>
      <c r="E38" s="186"/>
      <c r="F38" s="186"/>
      <c r="G38" s="186">
        <f t="shared" si="103"/>
        <v>0</v>
      </c>
      <c r="H38" s="180"/>
      <c r="I38" s="207"/>
      <c r="J38" s="186"/>
      <c r="K38" s="186"/>
      <c r="L38" s="186"/>
      <c r="M38" s="186">
        <f t="shared" si="104"/>
        <v>0</v>
      </c>
      <c r="N38" s="180"/>
      <c r="O38" s="207"/>
      <c r="P38" s="243"/>
      <c r="Q38" s="244"/>
      <c r="R38" s="245"/>
      <c r="S38" s="246"/>
      <c r="T38" s="247"/>
      <c r="U38" s="247"/>
      <c r="V38" s="248"/>
      <c r="W38" s="186">
        <f t="shared" si="105"/>
        <v>0</v>
      </c>
      <c r="X38" s="180"/>
      <c r="Y38" s="180"/>
      <c r="Z38" s="248"/>
      <c r="AA38" s="248"/>
      <c r="AB38" s="248"/>
      <c r="AC38" s="186">
        <f t="shared" si="106"/>
        <v>0</v>
      </c>
      <c r="AD38" s="180"/>
      <c r="AE38" s="179"/>
      <c r="AF38" s="248"/>
      <c r="AG38" s="187"/>
      <c r="AH38" s="248"/>
      <c r="AI38" s="187"/>
      <c r="AJ38" s="248"/>
      <c r="AK38" s="187"/>
      <c r="AL38" s="186">
        <f t="shared" ref="AL38:AL39" si="113">AF38+AH38+AJ38</f>
        <v>0</v>
      </c>
      <c r="AM38" s="264"/>
      <c r="AN38" s="180"/>
      <c r="AO38" s="180"/>
      <c r="AP38" s="180"/>
      <c r="AQ38" s="179"/>
      <c r="AR38" s="186">
        <f t="shared" si="107"/>
        <v>0</v>
      </c>
      <c r="AS38" s="185">
        <f t="shared" si="107"/>
        <v>0</v>
      </c>
      <c r="AT38" s="186">
        <f t="shared" si="107"/>
        <v>0</v>
      </c>
      <c r="AU38" s="186">
        <f t="shared" si="108"/>
        <v>0</v>
      </c>
      <c r="AV38" s="180"/>
      <c r="AX38" s="186">
        <f t="shared" si="109"/>
        <v>0</v>
      </c>
      <c r="AY38" s="187"/>
      <c r="AZ38" s="186">
        <f t="shared" si="110"/>
        <v>0</v>
      </c>
      <c r="BA38" s="187"/>
      <c r="BB38" s="186">
        <f t="shared" si="111"/>
        <v>0</v>
      </c>
      <c r="BC38" s="187"/>
      <c r="BD38" s="186">
        <f t="shared" si="112"/>
        <v>0</v>
      </c>
      <c r="BE38" s="180"/>
    </row>
    <row r="39" spans="1:57" x14ac:dyDescent="0.35">
      <c r="B39" s="201" t="s">
        <v>191</v>
      </c>
      <c r="C39" s="180"/>
      <c r="D39" s="186"/>
      <c r="E39" s="186"/>
      <c r="F39" s="186"/>
      <c r="G39" s="186">
        <f t="shared" si="103"/>
        <v>0</v>
      </c>
      <c r="H39" s="180"/>
      <c r="I39" s="207"/>
      <c r="J39" s="186"/>
      <c r="K39" s="186"/>
      <c r="L39" s="186"/>
      <c r="M39" s="186">
        <f t="shared" si="104"/>
        <v>0</v>
      </c>
      <c r="N39" s="180"/>
      <c r="O39" s="207"/>
      <c r="P39" s="243"/>
      <c r="Q39" s="244"/>
      <c r="R39" s="245"/>
      <c r="S39" s="246"/>
      <c r="T39" s="247"/>
      <c r="U39" s="247"/>
      <c r="V39" s="248"/>
      <c r="W39" s="186">
        <f t="shared" si="105"/>
        <v>0</v>
      </c>
      <c r="X39" s="180"/>
      <c r="Y39" s="180"/>
      <c r="Z39" s="248"/>
      <c r="AA39" s="248"/>
      <c r="AB39" s="248"/>
      <c r="AC39" s="186">
        <f t="shared" si="106"/>
        <v>0</v>
      </c>
      <c r="AD39" s="180"/>
      <c r="AE39" s="179"/>
      <c r="AF39" s="248"/>
      <c r="AG39" s="187"/>
      <c r="AH39" s="248"/>
      <c r="AI39" s="187"/>
      <c r="AJ39" s="248"/>
      <c r="AK39" s="187"/>
      <c r="AL39" s="186">
        <f t="shared" si="113"/>
        <v>0</v>
      </c>
      <c r="AM39" s="264"/>
      <c r="AN39" s="180"/>
      <c r="AO39" s="180"/>
      <c r="AP39" s="180"/>
      <c r="AQ39" s="179"/>
      <c r="AR39" s="186">
        <f t="shared" si="107"/>
        <v>0</v>
      </c>
      <c r="AS39" s="185">
        <f t="shared" si="107"/>
        <v>0</v>
      </c>
      <c r="AT39" s="186">
        <f t="shared" si="107"/>
        <v>0</v>
      </c>
      <c r="AU39" s="186">
        <f t="shared" si="108"/>
        <v>0</v>
      </c>
      <c r="AV39" s="180"/>
      <c r="AX39" s="186">
        <f t="shared" si="109"/>
        <v>0</v>
      </c>
      <c r="AY39" s="187"/>
      <c r="AZ39" s="186">
        <f t="shared" si="110"/>
        <v>0</v>
      </c>
      <c r="BA39" s="187"/>
      <c r="BB39" s="186">
        <f t="shared" si="111"/>
        <v>0</v>
      </c>
      <c r="BC39" s="187"/>
      <c r="BD39" s="186">
        <f t="shared" si="112"/>
        <v>0</v>
      </c>
      <c r="BE39" s="180"/>
    </row>
    <row r="40" spans="1:57" x14ac:dyDescent="0.35">
      <c r="C40" s="179"/>
      <c r="D40" s="159"/>
      <c r="E40" s="159"/>
      <c r="F40" s="159"/>
      <c r="G40" s="179"/>
      <c r="H40" s="179"/>
      <c r="I40" s="206"/>
      <c r="J40" s="159"/>
      <c r="K40" s="159"/>
      <c r="L40" s="159"/>
      <c r="M40" s="179"/>
      <c r="N40" s="179"/>
      <c r="O40" s="206"/>
      <c r="T40" s="159"/>
      <c r="U40" s="159"/>
      <c r="V40" s="159"/>
      <c r="W40" s="179"/>
      <c r="X40" s="179"/>
      <c r="Y40" s="179"/>
      <c r="Z40" s="159"/>
      <c r="AA40" s="159"/>
      <c r="AB40" s="159"/>
      <c r="AC40" s="179"/>
      <c r="AD40" s="179"/>
      <c r="AE40" s="179"/>
      <c r="AF40" s="159"/>
      <c r="AG40" s="159"/>
      <c r="AH40" s="159"/>
      <c r="AI40" s="159"/>
      <c r="AJ40" s="159"/>
      <c r="AK40" s="159"/>
      <c r="AL40" s="179"/>
      <c r="AM40" s="207"/>
      <c r="AN40" s="179"/>
      <c r="AO40" s="179"/>
      <c r="AP40" s="179"/>
      <c r="AQ40" s="179"/>
      <c r="AR40" s="159"/>
      <c r="AS40" s="159"/>
      <c r="AT40" s="159"/>
      <c r="AU40" s="179"/>
      <c r="AV40" s="179"/>
      <c r="AX40" s="159"/>
      <c r="AY40" s="159"/>
      <c r="AZ40" s="159"/>
      <c r="BA40" s="159"/>
      <c r="BB40" s="159"/>
      <c r="BC40" s="159"/>
      <c r="BD40" s="179"/>
      <c r="BE40" s="179"/>
    </row>
    <row r="41" spans="1:57" s="197" customFormat="1" x14ac:dyDescent="0.35">
      <c r="A41" s="190">
        <v>2</v>
      </c>
      <c r="B41" s="79" t="s">
        <v>163</v>
      </c>
      <c r="C41" s="178"/>
      <c r="D41" s="250">
        <f>D42+D48+D54+D60+D66</f>
        <v>16500</v>
      </c>
      <c r="E41" s="250">
        <f t="shared" ref="E41:G41" si="114">E42+E48+E54+E60+E66</f>
        <v>15000</v>
      </c>
      <c r="F41" s="250">
        <f t="shared" si="114"/>
        <v>0</v>
      </c>
      <c r="G41" s="250">
        <f t="shared" si="114"/>
        <v>31500</v>
      </c>
      <c r="H41" s="178"/>
      <c r="I41" s="205"/>
      <c r="J41" s="250">
        <f>J42+J48+J54+J60+J66</f>
        <v>16500</v>
      </c>
      <c r="K41" s="250">
        <f t="shared" ref="K41:M41" si="115">K42+K48+K54+K60+K66</f>
        <v>15000</v>
      </c>
      <c r="L41" s="250">
        <f t="shared" si="115"/>
        <v>0</v>
      </c>
      <c r="M41" s="250">
        <f t="shared" si="115"/>
        <v>31500</v>
      </c>
      <c r="N41" s="178"/>
      <c r="O41" s="205"/>
      <c r="P41" s="251"/>
      <c r="Q41" s="251"/>
      <c r="R41" s="251"/>
      <c r="S41" s="251"/>
      <c r="T41" s="250">
        <f>T42+T48+T54+T60+T66</f>
        <v>0</v>
      </c>
      <c r="U41" s="250">
        <f t="shared" ref="U41:W41" si="116">U42+U48+U54+U60+U66</f>
        <v>0</v>
      </c>
      <c r="V41" s="250">
        <f t="shared" si="116"/>
        <v>0</v>
      </c>
      <c r="W41" s="250">
        <f t="shared" si="116"/>
        <v>0</v>
      </c>
      <c r="X41" s="178"/>
      <c r="Y41" s="178"/>
      <c r="Z41" s="250">
        <f>Z42+Z48+Z54+Z60+Z66</f>
        <v>0</v>
      </c>
      <c r="AA41" s="250">
        <f t="shared" ref="AA41:AC41" si="117">AA42+AA48+AA54+AA60+AA66</f>
        <v>0</v>
      </c>
      <c r="AB41" s="250">
        <f t="shared" si="117"/>
        <v>0</v>
      </c>
      <c r="AC41" s="250">
        <f t="shared" si="117"/>
        <v>0</v>
      </c>
      <c r="AD41" s="178"/>
      <c r="AE41" s="179"/>
      <c r="AF41" s="250">
        <f>AF42+AF48+AF54+AF60+AF66</f>
        <v>0</v>
      </c>
      <c r="AG41" s="249">
        <f>IFERROR((AF41-T41)/T41,0)</f>
        <v>0</v>
      </c>
      <c r="AH41" s="250">
        <f>AH42+AH48+AH54+AH60+AH66</f>
        <v>0</v>
      </c>
      <c r="AI41" s="249">
        <f>IFERROR((AH41-U41)/U41,0)</f>
        <v>0</v>
      </c>
      <c r="AJ41" s="250">
        <f>AJ42+AJ48+AJ54+AJ60+AJ66</f>
        <v>0</v>
      </c>
      <c r="AK41" s="249">
        <f>IFERROR((AJ41-V41)/V41,0)</f>
        <v>0</v>
      </c>
      <c r="AL41" s="250">
        <f>AL42+AL48+AL54+AL60+AL66</f>
        <v>0</v>
      </c>
      <c r="AM41" s="249">
        <f>IFERROR((AL41-W41)/W41,0)</f>
        <v>0</v>
      </c>
      <c r="AN41" s="268"/>
      <c r="AO41" s="186" t="s">
        <v>193</v>
      </c>
      <c r="AP41" s="178"/>
      <c r="AQ41" s="179"/>
      <c r="AR41" s="250">
        <f>AR42+AR48+AR54+AR60+AR66</f>
        <v>33000</v>
      </c>
      <c r="AS41" s="250">
        <f t="shared" ref="AS41:AU41" si="118">AS42+AS48+AS54+AS60+AS66</f>
        <v>30000</v>
      </c>
      <c r="AT41" s="250">
        <f t="shared" si="118"/>
        <v>0</v>
      </c>
      <c r="AU41" s="250">
        <f t="shared" si="118"/>
        <v>63000</v>
      </c>
      <c r="AV41" s="178"/>
      <c r="AW41" s="78"/>
      <c r="AX41" s="250">
        <f>AX42+AX48+AX54+AX60+AX66</f>
        <v>33000</v>
      </c>
      <c r="AY41" s="249">
        <f>IFERROR((AX41-AR41)/AR41,0)</f>
        <v>0</v>
      </c>
      <c r="AZ41" s="250">
        <f>AZ42+AZ48+AZ54+AZ60+AZ66</f>
        <v>30000</v>
      </c>
      <c r="BA41" s="249">
        <f>IFERROR((AZ41-AS41)/AS41,0)</f>
        <v>0</v>
      </c>
      <c r="BB41" s="250">
        <f>BB42+BB48+BB54+BB60+BB66</f>
        <v>0</v>
      </c>
      <c r="BC41" s="249">
        <f>IFERROR((BB41-AT41)/AT41,0)</f>
        <v>0</v>
      </c>
      <c r="BD41" s="250">
        <f>BD42+BD48+BD54+BD60+BD66</f>
        <v>63000</v>
      </c>
      <c r="BE41" s="178"/>
    </row>
    <row r="42" spans="1:57" s="197" customFormat="1" x14ac:dyDescent="0.35">
      <c r="A42" s="190">
        <v>2.1</v>
      </c>
      <c r="B42" s="200" t="s">
        <v>138</v>
      </c>
      <c r="C42" s="179"/>
      <c r="D42" s="203">
        <f t="shared" ref="D42:F42" si="119">SUM(D43:D47)</f>
        <v>16500</v>
      </c>
      <c r="E42" s="179">
        <f t="shared" si="119"/>
        <v>15000</v>
      </c>
      <c r="F42" s="179">
        <f t="shared" si="119"/>
        <v>0</v>
      </c>
      <c r="G42" s="179">
        <f t="shared" ref="G42" si="120">SUM(G43:G47)</f>
        <v>31500</v>
      </c>
      <c r="H42" s="179"/>
      <c r="I42" s="206"/>
      <c r="J42" s="203">
        <f t="shared" ref="J42:L42" si="121">SUM(J43:J47)</f>
        <v>16500</v>
      </c>
      <c r="K42" s="179">
        <f t="shared" si="121"/>
        <v>15000</v>
      </c>
      <c r="L42" s="179">
        <f t="shared" si="121"/>
        <v>0</v>
      </c>
      <c r="M42" s="179">
        <f t="shared" ref="M42" si="122">SUM(M43:M47)</f>
        <v>31500</v>
      </c>
      <c r="N42" s="179"/>
      <c r="O42" s="206"/>
      <c r="P42" s="202"/>
      <c r="Q42" s="232"/>
      <c r="R42" s="224"/>
      <c r="S42" s="217"/>
      <c r="T42" s="203">
        <f t="shared" ref="T42:AC42" si="123">SUM(T43:T47)</f>
        <v>0</v>
      </c>
      <c r="U42" s="179">
        <f t="shared" si="123"/>
        <v>0</v>
      </c>
      <c r="V42" s="179">
        <f t="shared" si="123"/>
        <v>0</v>
      </c>
      <c r="W42" s="179">
        <f t="shared" si="123"/>
        <v>0</v>
      </c>
      <c r="X42" s="179"/>
      <c r="Y42" s="179"/>
      <c r="Z42" s="203">
        <f t="shared" si="123"/>
        <v>0</v>
      </c>
      <c r="AA42" s="179">
        <f t="shared" si="123"/>
        <v>0</v>
      </c>
      <c r="AB42" s="179">
        <f t="shared" si="123"/>
        <v>0</v>
      </c>
      <c r="AC42" s="179">
        <f t="shared" si="123"/>
        <v>0</v>
      </c>
      <c r="AD42" s="179"/>
      <c r="AE42" s="179"/>
      <c r="AF42" s="203">
        <f t="shared" ref="AF42" si="124">SUM(AF43:AF47)</f>
        <v>0</v>
      </c>
      <c r="AG42" s="179"/>
      <c r="AH42" s="179">
        <f t="shared" ref="AH42" si="125">SUM(AH43:AH47)</f>
        <v>0</v>
      </c>
      <c r="AI42" s="179"/>
      <c r="AJ42" s="179">
        <f t="shared" ref="AJ42" si="126">SUM(AJ43:AJ47)</f>
        <v>0</v>
      </c>
      <c r="AK42" s="179"/>
      <c r="AL42" s="179">
        <f t="shared" ref="AL42" si="127">AF42+AH42+AJ42</f>
        <v>0</v>
      </c>
      <c r="AM42" s="206"/>
      <c r="AN42" s="179"/>
      <c r="AO42" s="179"/>
      <c r="AP42" s="179"/>
      <c r="AQ42" s="179"/>
      <c r="AR42" s="203">
        <f>SUM(AR43:AR47)</f>
        <v>33000</v>
      </c>
      <c r="AS42" s="179">
        <f>SUM(AS43:AS47)</f>
        <v>30000</v>
      </c>
      <c r="AT42" s="179">
        <f>SUM(AT43:AT47)</f>
        <v>0</v>
      </c>
      <c r="AU42" s="179">
        <f t="shared" ref="AU42" si="128">SUM(AU43:AU47)</f>
        <v>63000</v>
      </c>
      <c r="AV42" s="179"/>
      <c r="AW42" s="78"/>
      <c r="AX42" s="203">
        <f>SUM(AX43:AX47)</f>
        <v>33000</v>
      </c>
      <c r="AY42" s="179"/>
      <c r="AZ42" s="179">
        <f>SUM(AZ43:AZ47)</f>
        <v>30000</v>
      </c>
      <c r="BA42" s="179"/>
      <c r="BB42" s="179">
        <f>SUM(BB43:BB47)</f>
        <v>0</v>
      </c>
      <c r="BC42" s="179"/>
      <c r="BD42" s="179">
        <f t="shared" ref="BD42" si="129">SUM(BD43:BD47)</f>
        <v>63000</v>
      </c>
      <c r="BE42" s="179"/>
    </row>
    <row r="43" spans="1:57" s="197" customFormat="1" ht="29" x14ac:dyDescent="0.35">
      <c r="A43" s="190"/>
      <c r="B43" s="201" t="s">
        <v>107</v>
      </c>
      <c r="C43" s="180"/>
      <c r="D43" s="186">
        <v>15000</v>
      </c>
      <c r="E43" s="186">
        <v>15000</v>
      </c>
      <c r="F43" s="186"/>
      <c r="G43" s="186">
        <f t="shared" ref="G43:G47" si="130">SUM(D43:F43)</f>
        <v>30000</v>
      </c>
      <c r="H43" s="180"/>
      <c r="I43" s="207"/>
      <c r="J43" s="186">
        <v>15000</v>
      </c>
      <c r="K43" s="186">
        <v>15000</v>
      </c>
      <c r="L43" s="186"/>
      <c r="M43" s="186">
        <f t="shared" ref="M43:M47" si="131">SUM(J43:L43)</f>
        <v>30000</v>
      </c>
      <c r="N43" s="180"/>
      <c r="O43" s="207"/>
      <c r="P43" s="243" t="s">
        <v>135</v>
      </c>
      <c r="Q43" s="244"/>
      <c r="R43" s="245"/>
      <c r="S43" s="246"/>
      <c r="T43" s="247"/>
      <c r="U43" s="247"/>
      <c r="V43" s="248"/>
      <c r="W43" s="186">
        <f t="shared" ref="W43:W47" si="132">SUM(T43:V43)</f>
        <v>0</v>
      </c>
      <c r="X43" s="180"/>
      <c r="Y43" s="180"/>
      <c r="Z43" s="248"/>
      <c r="AA43" s="248"/>
      <c r="AB43" s="248"/>
      <c r="AC43" s="186">
        <f t="shared" ref="AC43:AC47" si="133">SUM(Z43:AB43)</f>
        <v>0</v>
      </c>
      <c r="AD43" s="180"/>
      <c r="AE43" s="179"/>
      <c r="AF43" s="248"/>
      <c r="AG43" s="187"/>
      <c r="AH43" s="248"/>
      <c r="AI43" s="187"/>
      <c r="AJ43" s="248"/>
      <c r="AK43" s="187"/>
      <c r="AL43" s="186"/>
      <c r="AM43" s="264"/>
      <c r="AN43" s="180"/>
      <c r="AO43" s="180"/>
      <c r="AP43" s="180"/>
      <c r="AQ43" s="179"/>
      <c r="AR43" s="186">
        <f t="shared" ref="AR43:AT47" si="134">D43+J43+T43</f>
        <v>30000</v>
      </c>
      <c r="AS43" s="185">
        <f t="shared" si="134"/>
        <v>30000</v>
      </c>
      <c r="AT43" s="186">
        <f t="shared" si="134"/>
        <v>0</v>
      </c>
      <c r="AU43" s="186">
        <f t="shared" ref="AU43:AU47" si="135">SUM(AR43:AT43)</f>
        <v>60000</v>
      </c>
      <c r="AV43" s="180"/>
      <c r="AW43" s="78"/>
      <c r="AX43" s="186">
        <f>D43+J43+AF43</f>
        <v>30000</v>
      </c>
      <c r="AY43" s="187"/>
      <c r="AZ43" s="186">
        <f>E43+K43+AH43</f>
        <v>30000</v>
      </c>
      <c r="BA43" s="187"/>
      <c r="BB43" s="186">
        <f>F43+L43+AJ43</f>
        <v>0</v>
      </c>
      <c r="BC43" s="187"/>
      <c r="BD43" s="186">
        <f>AX43+AZ43+BB43</f>
        <v>60000</v>
      </c>
      <c r="BE43" s="180"/>
    </row>
    <row r="44" spans="1:57" s="197" customFormat="1" ht="29" x14ac:dyDescent="0.35">
      <c r="A44" s="190"/>
      <c r="B44" s="201" t="s">
        <v>109</v>
      </c>
      <c r="C44" s="180"/>
      <c r="D44" s="186">
        <v>1500</v>
      </c>
      <c r="E44" s="186"/>
      <c r="F44" s="186"/>
      <c r="G44" s="186">
        <f t="shared" si="130"/>
        <v>1500</v>
      </c>
      <c r="H44" s="180"/>
      <c r="I44" s="207"/>
      <c r="J44" s="186">
        <v>1500</v>
      </c>
      <c r="K44" s="186"/>
      <c r="L44" s="186"/>
      <c r="M44" s="186">
        <f t="shared" si="131"/>
        <v>1500</v>
      </c>
      <c r="N44" s="180"/>
      <c r="O44" s="207"/>
      <c r="P44" s="243"/>
      <c r="Q44" s="244"/>
      <c r="R44" s="245"/>
      <c r="S44" s="246"/>
      <c r="T44" s="247"/>
      <c r="U44" s="247"/>
      <c r="V44" s="248"/>
      <c r="W44" s="186">
        <f t="shared" si="132"/>
        <v>0</v>
      </c>
      <c r="X44" s="180"/>
      <c r="Y44" s="180"/>
      <c r="Z44" s="248"/>
      <c r="AA44" s="248"/>
      <c r="AB44" s="248"/>
      <c r="AC44" s="186">
        <f t="shared" si="133"/>
        <v>0</v>
      </c>
      <c r="AD44" s="180"/>
      <c r="AE44" s="179"/>
      <c r="AF44" s="248"/>
      <c r="AG44" s="187"/>
      <c r="AH44" s="248"/>
      <c r="AI44" s="187"/>
      <c r="AJ44" s="248"/>
      <c r="AK44" s="187"/>
      <c r="AL44" s="186"/>
      <c r="AM44" s="264"/>
      <c r="AN44" s="180"/>
      <c r="AO44" s="180"/>
      <c r="AP44" s="180"/>
      <c r="AQ44" s="179"/>
      <c r="AR44" s="186">
        <f t="shared" si="134"/>
        <v>3000</v>
      </c>
      <c r="AS44" s="185">
        <f t="shared" si="134"/>
        <v>0</v>
      </c>
      <c r="AT44" s="186">
        <f t="shared" si="134"/>
        <v>0</v>
      </c>
      <c r="AU44" s="186">
        <f t="shared" si="135"/>
        <v>3000</v>
      </c>
      <c r="AV44" s="180"/>
      <c r="AW44" s="78"/>
      <c r="AX44" s="186">
        <f t="shared" ref="AX44:AX47" si="136">D44+J44+AF44</f>
        <v>3000</v>
      </c>
      <c r="AY44" s="187"/>
      <c r="AZ44" s="186">
        <f t="shared" ref="AZ44:AZ47" si="137">E44+K44+AH44</f>
        <v>0</v>
      </c>
      <c r="BA44" s="187"/>
      <c r="BB44" s="186">
        <f t="shared" ref="BB44:BB47" si="138">F44+L44+AJ44</f>
        <v>0</v>
      </c>
      <c r="BC44" s="187"/>
      <c r="BD44" s="186">
        <f t="shared" ref="BD44:BD47" si="139">AX44+AZ44+BB44</f>
        <v>3000</v>
      </c>
      <c r="BE44" s="180"/>
    </row>
    <row r="45" spans="1:57" s="197" customFormat="1" x14ac:dyDescent="0.35">
      <c r="A45" s="190"/>
      <c r="B45" s="201" t="s">
        <v>191</v>
      </c>
      <c r="C45" s="180"/>
      <c r="D45" s="186"/>
      <c r="E45" s="186"/>
      <c r="F45" s="186"/>
      <c r="G45" s="186">
        <f t="shared" si="130"/>
        <v>0</v>
      </c>
      <c r="H45" s="180"/>
      <c r="I45" s="207"/>
      <c r="J45" s="186"/>
      <c r="K45" s="186"/>
      <c r="L45" s="186"/>
      <c r="M45" s="186">
        <f t="shared" si="131"/>
        <v>0</v>
      </c>
      <c r="N45" s="180"/>
      <c r="O45" s="207"/>
      <c r="P45" s="243"/>
      <c r="Q45" s="244"/>
      <c r="R45" s="245"/>
      <c r="S45" s="246"/>
      <c r="T45" s="247"/>
      <c r="U45" s="247"/>
      <c r="V45" s="248"/>
      <c r="W45" s="186">
        <f t="shared" si="132"/>
        <v>0</v>
      </c>
      <c r="X45" s="180"/>
      <c r="Y45" s="180"/>
      <c r="Z45" s="248"/>
      <c r="AA45" s="248"/>
      <c r="AB45" s="248"/>
      <c r="AC45" s="186">
        <f t="shared" si="133"/>
        <v>0</v>
      </c>
      <c r="AD45" s="180"/>
      <c r="AE45" s="179"/>
      <c r="AF45" s="248"/>
      <c r="AG45" s="187"/>
      <c r="AH45" s="248"/>
      <c r="AI45" s="187"/>
      <c r="AJ45" s="248"/>
      <c r="AK45" s="187"/>
      <c r="AL45" s="186"/>
      <c r="AM45" s="264"/>
      <c r="AN45" s="180"/>
      <c r="AO45" s="180"/>
      <c r="AP45" s="180"/>
      <c r="AQ45" s="179"/>
      <c r="AR45" s="186">
        <f t="shared" si="134"/>
        <v>0</v>
      </c>
      <c r="AS45" s="185">
        <f t="shared" si="134"/>
        <v>0</v>
      </c>
      <c r="AT45" s="186">
        <f t="shared" si="134"/>
        <v>0</v>
      </c>
      <c r="AU45" s="186">
        <f t="shared" si="135"/>
        <v>0</v>
      </c>
      <c r="AV45" s="180"/>
      <c r="AW45" s="78"/>
      <c r="AX45" s="186">
        <f t="shared" si="136"/>
        <v>0</v>
      </c>
      <c r="AY45" s="187"/>
      <c r="AZ45" s="186">
        <f t="shared" si="137"/>
        <v>0</v>
      </c>
      <c r="BA45" s="187"/>
      <c r="BB45" s="186">
        <f t="shared" si="138"/>
        <v>0</v>
      </c>
      <c r="BC45" s="187"/>
      <c r="BD45" s="186">
        <f t="shared" si="139"/>
        <v>0</v>
      </c>
      <c r="BE45" s="180"/>
    </row>
    <row r="46" spans="1:57" s="197" customFormat="1" x14ac:dyDescent="0.35">
      <c r="A46" s="190"/>
      <c r="B46" s="201" t="s">
        <v>191</v>
      </c>
      <c r="C46" s="180"/>
      <c r="D46" s="186"/>
      <c r="E46" s="186"/>
      <c r="F46" s="186"/>
      <c r="G46" s="186">
        <f t="shared" si="130"/>
        <v>0</v>
      </c>
      <c r="H46" s="180"/>
      <c r="I46" s="207"/>
      <c r="J46" s="186"/>
      <c r="K46" s="186"/>
      <c r="L46" s="186"/>
      <c r="M46" s="186">
        <f t="shared" si="131"/>
        <v>0</v>
      </c>
      <c r="N46" s="180"/>
      <c r="O46" s="207"/>
      <c r="P46" s="243"/>
      <c r="Q46" s="244"/>
      <c r="R46" s="245"/>
      <c r="S46" s="246"/>
      <c r="T46" s="247"/>
      <c r="U46" s="247"/>
      <c r="V46" s="248"/>
      <c r="W46" s="186">
        <f t="shared" si="132"/>
        <v>0</v>
      </c>
      <c r="X46" s="180"/>
      <c r="Y46" s="180"/>
      <c r="Z46" s="248"/>
      <c r="AA46" s="248"/>
      <c r="AB46" s="248"/>
      <c r="AC46" s="186">
        <f t="shared" si="133"/>
        <v>0</v>
      </c>
      <c r="AD46" s="180"/>
      <c r="AE46" s="179"/>
      <c r="AF46" s="248"/>
      <c r="AG46" s="187"/>
      <c r="AH46" s="248"/>
      <c r="AI46" s="187"/>
      <c r="AJ46" s="248"/>
      <c r="AK46" s="187"/>
      <c r="AL46" s="186"/>
      <c r="AM46" s="264"/>
      <c r="AN46" s="180"/>
      <c r="AO46" s="180"/>
      <c r="AP46" s="180"/>
      <c r="AQ46" s="179"/>
      <c r="AR46" s="186">
        <f t="shared" si="134"/>
        <v>0</v>
      </c>
      <c r="AS46" s="185">
        <f t="shared" si="134"/>
        <v>0</v>
      </c>
      <c r="AT46" s="186">
        <f t="shared" si="134"/>
        <v>0</v>
      </c>
      <c r="AU46" s="186">
        <f t="shared" si="135"/>
        <v>0</v>
      </c>
      <c r="AV46" s="180"/>
      <c r="AW46" s="78"/>
      <c r="AX46" s="186">
        <f t="shared" si="136"/>
        <v>0</v>
      </c>
      <c r="AY46" s="187"/>
      <c r="AZ46" s="186">
        <f t="shared" si="137"/>
        <v>0</v>
      </c>
      <c r="BA46" s="187"/>
      <c r="BB46" s="186">
        <f t="shared" si="138"/>
        <v>0</v>
      </c>
      <c r="BC46" s="187"/>
      <c r="BD46" s="186">
        <f t="shared" si="139"/>
        <v>0</v>
      </c>
      <c r="BE46" s="180"/>
    </row>
    <row r="47" spans="1:57" s="197" customFormat="1" x14ac:dyDescent="0.35">
      <c r="A47" s="190"/>
      <c r="B47" s="201" t="s">
        <v>191</v>
      </c>
      <c r="C47" s="180"/>
      <c r="D47" s="186"/>
      <c r="E47" s="186"/>
      <c r="F47" s="186"/>
      <c r="G47" s="186">
        <f t="shared" si="130"/>
        <v>0</v>
      </c>
      <c r="H47" s="180"/>
      <c r="I47" s="207"/>
      <c r="J47" s="186"/>
      <c r="K47" s="186"/>
      <c r="L47" s="186"/>
      <c r="M47" s="186">
        <f t="shared" si="131"/>
        <v>0</v>
      </c>
      <c r="N47" s="180"/>
      <c r="O47" s="207"/>
      <c r="P47" s="243"/>
      <c r="Q47" s="244"/>
      <c r="R47" s="245"/>
      <c r="S47" s="246"/>
      <c r="T47" s="247"/>
      <c r="U47" s="247"/>
      <c r="V47" s="248"/>
      <c r="W47" s="186">
        <f t="shared" si="132"/>
        <v>0</v>
      </c>
      <c r="X47" s="180"/>
      <c r="Y47" s="180"/>
      <c r="Z47" s="248"/>
      <c r="AA47" s="248"/>
      <c r="AB47" s="248"/>
      <c r="AC47" s="186">
        <f t="shared" si="133"/>
        <v>0</v>
      </c>
      <c r="AD47" s="180"/>
      <c r="AE47" s="179"/>
      <c r="AF47" s="248"/>
      <c r="AG47" s="187"/>
      <c r="AH47" s="248"/>
      <c r="AI47" s="187"/>
      <c r="AJ47" s="248"/>
      <c r="AK47" s="187"/>
      <c r="AL47" s="186"/>
      <c r="AM47" s="264"/>
      <c r="AN47" s="180"/>
      <c r="AO47" s="180"/>
      <c r="AP47" s="180"/>
      <c r="AQ47" s="179"/>
      <c r="AR47" s="186">
        <f t="shared" si="134"/>
        <v>0</v>
      </c>
      <c r="AS47" s="185">
        <f t="shared" si="134"/>
        <v>0</v>
      </c>
      <c r="AT47" s="186">
        <f t="shared" si="134"/>
        <v>0</v>
      </c>
      <c r="AU47" s="186">
        <f t="shared" si="135"/>
        <v>0</v>
      </c>
      <c r="AV47" s="180"/>
      <c r="AW47" s="78"/>
      <c r="AX47" s="186">
        <f t="shared" si="136"/>
        <v>0</v>
      </c>
      <c r="AY47" s="187"/>
      <c r="AZ47" s="186">
        <f t="shared" si="137"/>
        <v>0</v>
      </c>
      <c r="BA47" s="187"/>
      <c r="BB47" s="186">
        <f t="shared" si="138"/>
        <v>0</v>
      </c>
      <c r="BC47" s="187"/>
      <c r="BD47" s="186">
        <f t="shared" si="139"/>
        <v>0</v>
      </c>
      <c r="BE47" s="180"/>
    </row>
    <row r="48" spans="1:57" s="197" customFormat="1" x14ac:dyDescent="0.35">
      <c r="A48" s="190">
        <v>2.2000000000000002</v>
      </c>
      <c r="B48" s="200" t="s">
        <v>169</v>
      </c>
      <c r="C48" s="179"/>
      <c r="D48" s="184">
        <f t="shared" ref="D48:F48" si="140">SUM(D49:D53)</f>
        <v>0</v>
      </c>
      <c r="E48" s="179">
        <f t="shared" si="140"/>
        <v>0</v>
      </c>
      <c r="F48" s="179">
        <f t="shared" si="140"/>
        <v>0</v>
      </c>
      <c r="G48" s="179">
        <f t="shared" ref="G48" si="141">SUM(G49:G53)</f>
        <v>0</v>
      </c>
      <c r="H48" s="179"/>
      <c r="I48" s="206"/>
      <c r="J48" s="184">
        <f t="shared" ref="J48:L48" si="142">SUM(J49:J53)</f>
        <v>0</v>
      </c>
      <c r="K48" s="179">
        <f t="shared" si="142"/>
        <v>0</v>
      </c>
      <c r="L48" s="179">
        <f t="shared" si="142"/>
        <v>0</v>
      </c>
      <c r="M48" s="179">
        <f t="shared" ref="M48" si="143">SUM(M49:M53)</f>
        <v>0</v>
      </c>
      <c r="N48" s="179"/>
      <c r="O48" s="206"/>
      <c r="P48" s="199"/>
      <c r="Q48" s="232"/>
      <c r="R48" s="224"/>
      <c r="S48" s="217"/>
      <c r="T48" s="184">
        <f t="shared" ref="T48:AC48" si="144">SUM(T49:T53)</f>
        <v>0</v>
      </c>
      <c r="U48" s="179">
        <f t="shared" si="144"/>
        <v>0</v>
      </c>
      <c r="V48" s="179">
        <f t="shared" si="144"/>
        <v>0</v>
      </c>
      <c r="W48" s="179">
        <f t="shared" si="144"/>
        <v>0</v>
      </c>
      <c r="X48" s="179"/>
      <c r="Y48" s="179"/>
      <c r="Z48" s="184">
        <f t="shared" si="144"/>
        <v>0</v>
      </c>
      <c r="AA48" s="179">
        <f t="shared" si="144"/>
        <v>0</v>
      </c>
      <c r="AB48" s="179">
        <f t="shared" si="144"/>
        <v>0</v>
      </c>
      <c r="AC48" s="179">
        <f t="shared" si="144"/>
        <v>0</v>
      </c>
      <c r="AD48" s="179"/>
      <c r="AE48" s="179"/>
      <c r="AF48" s="184">
        <f t="shared" ref="AF48" si="145">SUM(AF49:AF53)</f>
        <v>0</v>
      </c>
      <c r="AG48" s="179"/>
      <c r="AH48" s="179">
        <f t="shared" ref="AH48" si="146">SUM(AH49:AH53)</f>
        <v>0</v>
      </c>
      <c r="AI48" s="179"/>
      <c r="AJ48" s="179">
        <f t="shared" ref="AJ48" si="147">SUM(AJ49:AJ53)</f>
        <v>0</v>
      </c>
      <c r="AK48" s="179"/>
      <c r="AL48" s="179">
        <f t="shared" ref="AL48" si="148">AF48+AH48+AJ48</f>
        <v>0</v>
      </c>
      <c r="AM48" s="206"/>
      <c r="AN48" s="179"/>
      <c r="AO48" s="179"/>
      <c r="AP48" s="179"/>
      <c r="AQ48" s="179"/>
      <c r="AR48" s="184">
        <f>SUM(AR49:AR53)</f>
        <v>0</v>
      </c>
      <c r="AS48" s="179">
        <f>SUM(AS49:AS53)</f>
        <v>0</v>
      </c>
      <c r="AT48" s="179">
        <f>SUM(AT49:AT53)</f>
        <v>0</v>
      </c>
      <c r="AU48" s="179">
        <f t="shared" ref="AU48" si="149">SUM(AU49:AU53)</f>
        <v>0</v>
      </c>
      <c r="AV48" s="179"/>
      <c r="AW48" s="78"/>
      <c r="AX48" s="184">
        <f>SUM(AX49:AX53)</f>
        <v>0</v>
      </c>
      <c r="AY48" s="179"/>
      <c r="AZ48" s="179">
        <f>SUM(AZ49:AZ53)</f>
        <v>0</v>
      </c>
      <c r="BA48" s="179"/>
      <c r="BB48" s="179">
        <f>SUM(BB49:BB53)</f>
        <v>0</v>
      </c>
      <c r="BC48" s="179"/>
      <c r="BD48" s="179">
        <f t="shared" ref="BD48" si="150">SUM(BD49:BD53)</f>
        <v>0</v>
      </c>
      <c r="BE48" s="179"/>
    </row>
    <row r="49" spans="1:57" s="197" customFormat="1" x14ac:dyDescent="0.35">
      <c r="A49" s="190"/>
      <c r="B49" s="201" t="s">
        <v>191</v>
      </c>
      <c r="C49" s="180"/>
      <c r="D49" s="186"/>
      <c r="E49" s="186"/>
      <c r="F49" s="186"/>
      <c r="G49" s="186">
        <f t="shared" ref="G49:G53" si="151">SUM(D49:F49)</f>
        <v>0</v>
      </c>
      <c r="H49" s="180"/>
      <c r="I49" s="207"/>
      <c r="J49" s="186"/>
      <c r="K49" s="186"/>
      <c r="L49" s="186"/>
      <c r="M49" s="186">
        <f t="shared" ref="M49:M53" si="152">SUM(J49:L49)</f>
        <v>0</v>
      </c>
      <c r="N49" s="180"/>
      <c r="O49" s="207"/>
      <c r="P49" s="243"/>
      <c r="Q49" s="244"/>
      <c r="R49" s="245"/>
      <c r="S49" s="246"/>
      <c r="T49" s="247"/>
      <c r="U49" s="247"/>
      <c r="V49" s="248"/>
      <c r="W49" s="186">
        <f t="shared" ref="W49:W53" si="153">SUM(T49:V49)</f>
        <v>0</v>
      </c>
      <c r="X49" s="180"/>
      <c r="Y49" s="180"/>
      <c r="Z49" s="248"/>
      <c r="AA49" s="248"/>
      <c r="AB49" s="248"/>
      <c r="AC49" s="186">
        <f t="shared" ref="AC49:AC53" si="154">SUM(Z49:AB49)</f>
        <v>0</v>
      </c>
      <c r="AD49" s="180"/>
      <c r="AE49" s="179"/>
      <c r="AF49" s="248"/>
      <c r="AG49" s="187"/>
      <c r="AH49" s="248"/>
      <c r="AI49" s="187"/>
      <c r="AJ49" s="248"/>
      <c r="AK49" s="187"/>
      <c r="AL49" s="186"/>
      <c r="AM49" s="264"/>
      <c r="AN49" s="180"/>
      <c r="AO49" s="180"/>
      <c r="AP49" s="180"/>
      <c r="AQ49" s="179"/>
      <c r="AR49" s="186">
        <f t="shared" ref="AR49:AT53" si="155">D49+J49+T49</f>
        <v>0</v>
      </c>
      <c r="AS49" s="185">
        <f t="shared" si="155"/>
        <v>0</v>
      </c>
      <c r="AT49" s="186">
        <f t="shared" si="155"/>
        <v>0</v>
      </c>
      <c r="AU49" s="186">
        <f t="shared" ref="AU49:AU53" si="156">SUM(AR49:AT49)</f>
        <v>0</v>
      </c>
      <c r="AV49" s="180"/>
      <c r="AW49" s="78"/>
      <c r="AX49" s="186">
        <f t="shared" ref="AX49:AX53" si="157">D49+J49+AF49</f>
        <v>0</v>
      </c>
      <c r="AY49" s="187"/>
      <c r="AZ49" s="186">
        <f t="shared" ref="AZ49:AZ53" si="158">E49+K49+AH49</f>
        <v>0</v>
      </c>
      <c r="BA49" s="187"/>
      <c r="BB49" s="186">
        <f t="shared" ref="BB49:BB53" si="159">F49+L49+AJ49</f>
        <v>0</v>
      </c>
      <c r="BC49" s="187"/>
      <c r="BD49" s="186">
        <f>AX49+AZ49+BB49</f>
        <v>0</v>
      </c>
      <c r="BE49" s="180"/>
    </row>
    <row r="50" spans="1:57" s="197" customFormat="1" x14ac:dyDescent="0.35">
      <c r="A50" s="190"/>
      <c r="B50" s="201" t="s">
        <v>191</v>
      </c>
      <c r="C50" s="180"/>
      <c r="D50" s="186"/>
      <c r="E50" s="186"/>
      <c r="F50" s="186"/>
      <c r="G50" s="186">
        <f t="shared" si="151"/>
        <v>0</v>
      </c>
      <c r="H50" s="180"/>
      <c r="I50" s="207"/>
      <c r="J50" s="186"/>
      <c r="K50" s="186"/>
      <c r="L50" s="186"/>
      <c r="M50" s="186">
        <f t="shared" si="152"/>
        <v>0</v>
      </c>
      <c r="N50" s="180"/>
      <c r="O50" s="207"/>
      <c r="P50" s="243"/>
      <c r="Q50" s="244"/>
      <c r="R50" s="245"/>
      <c r="S50" s="246"/>
      <c r="T50" s="247"/>
      <c r="U50" s="247"/>
      <c r="V50" s="248"/>
      <c r="W50" s="186">
        <f t="shared" si="153"/>
        <v>0</v>
      </c>
      <c r="X50" s="180"/>
      <c r="Y50" s="180"/>
      <c r="Z50" s="248"/>
      <c r="AA50" s="248"/>
      <c r="AB50" s="248"/>
      <c r="AC50" s="186">
        <f t="shared" si="154"/>
        <v>0</v>
      </c>
      <c r="AD50" s="180"/>
      <c r="AE50" s="179"/>
      <c r="AF50" s="248"/>
      <c r="AG50" s="187"/>
      <c r="AH50" s="248"/>
      <c r="AI50" s="187"/>
      <c r="AJ50" s="248"/>
      <c r="AK50" s="187"/>
      <c r="AL50" s="186"/>
      <c r="AM50" s="264"/>
      <c r="AN50" s="180"/>
      <c r="AO50" s="180"/>
      <c r="AP50" s="180"/>
      <c r="AQ50" s="179"/>
      <c r="AR50" s="186">
        <f t="shared" si="155"/>
        <v>0</v>
      </c>
      <c r="AS50" s="185">
        <f t="shared" si="155"/>
        <v>0</v>
      </c>
      <c r="AT50" s="186">
        <f t="shared" si="155"/>
        <v>0</v>
      </c>
      <c r="AU50" s="186">
        <f t="shared" si="156"/>
        <v>0</v>
      </c>
      <c r="AV50" s="180"/>
      <c r="AW50" s="78"/>
      <c r="AX50" s="186">
        <f t="shared" si="157"/>
        <v>0</v>
      </c>
      <c r="AY50" s="187"/>
      <c r="AZ50" s="186">
        <f t="shared" si="158"/>
        <v>0</v>
      </c>
      <c r="BA50" s="187"/>
      <c r="BB50" s="186">
        <f t="shared" si="159"/>
        <v>0</v>
      </c>
      <c r="BC50" s="187"/>
      <c r="BD50" s="186">
        <f t="shared" ref="BD50:BD53" si="160">AX50+AZ50+BB50</f>
        <v>0</v>
      </c>
      <c r="BE50" s="180"/>
    </row>
    <row r="51" spans="1:57" s="197" customFormat="1" x14ac:dyDescent="0.35">
      <c r="A51" s="190"/>
      <c r="B51" s="201" t="s">
        <v>191</v>
      </c>
      <c r="C51" s="180"/>
      <c r="D51" s="186"/>
      <c r="E51" s="186"/>
      <c r="F51" s="186"/>
      <c r="G51" s="186">
        <f t="shared" si="151"/>
        <v>0</v>
      </c>
      <c r="H51" s="180"/>
      <c r="I51" s="207"/>
      <c r="J51" s="186"/>
      <c r="K51" s="186"/>
      <c r="L51" s="186"/>
      <c r="M51" s="186">
        <f t="shared" si="152"/>
        <v>0</v>
      </c>
      <c r="N51" s="180"/>
      <c r="O51" s="207"/>
      <c r="P51" s="243"/>
      <c r="Q51" s="244"/>
      <c r="R51" s="245"/>
      <c r="S51" s="246"/>
      <c r="T51" s="247"/>
      <c r="U51" s="247"/>
      <c r="V51" s="248"/>
      <c r="W51" s="186">
        <f t="shared" si="153"/>
        <v>0</v>
      </c>
      <c r="X51" s="180"/>
      <c r="Y51" s="180"/>
      <c r="Z51" s="248"/>
      <c r="AA51" s="248"/>
      <c r="AB51" s="248"/>
      <c r="AC51" s="186">
        <f t="shared" si="154"/>
        <v>0</v>
      </c>
      <c r="AD51" s="180"/>
      <c r="AE51" s="179"/>
      <c r="AF51" s="248"/>
      <c r="AG51" s="187"/>
      <c r="AH51" s="248"/>
      <c r="AI51" s="187"/>
      <c r="AJ51" s="248"/>
      <c r="AK51" s="187"/>
      <c r="AL51" s="186"/>
      <c r="AM51" s="264"/>
      <c r="AN51" s="180"/>
      <c r="AO51" s="180"/>
      <c r="AP51" s="180"/>
      <c r="AQ51" s="179"/>
      <c r="AR51" s="186">
        <f t="shared" si="155"/>
        <v>0</v>
      </c>
      <c r="AS51" s="185">
        <f t="shared" si="155"/>
        <v>0</v>
      </c>
      <c r="AT51" s="186">
        <f t="shared" si="155"/>
        <v>0</v>
      </c>
      <c r="AU51" s="186">
        <f t="shared" si="156"/>
        <v>0</v>
      </c>
      <c r="AV51" s="180"/>
      <c r="AW51" s="78"/>
      <c r="AX51" s="186">
        <f t="shared" si="157"/>
        <v>0</v>
      </c>
      <c r="AY51" s="187"/>
      <c r="AZ51" s="186">
        <f t="shared" si="158"/>
        <v>0</v>
      </c>
      <c r="BA51" s="187"/>
      <c r="BB51" s="186">
        <f t="shared" si="159"/>
        <v>0</v>
      </c>
      <c r="BC51" s="187"/>
      <c r="BD51" s="186">
        <f t="shared" si="160"/>
        <v>0</v>
      </c>
      <c r="BE51" s="180"/>
    </row>
    <row r="52" spans="1:57" s="197" customFormat="1" x14ac:dyDescent="0.35">
      <c r="A52" s="190"/>
      <c r="B52" s="201" t="s">
        <v>191</v>
      </c>
      <c r="C52" s="180"/>
      <c r="D52" s="186"/>
      <c r="E52" s="186"/>
      <c r="F52" s="186"/>
      <c r="G52" s="186">
        <f t="shared" si="151"/>
        <v>0</v>
      </c>
      <c r="H52" s="180"/>
      <c r="I52" s="207"/>
      <c r="J52" s="186"/>
      <c r="K52" s="186"/>
      <c r="L52" s="186"/>
      <c r="M52" s="186">
        <f t="shared" si="152"/>
        <v>0</v>
      </c>
      <c r="N52" s="180"/>
      <c r="O52" s="207"/>
      <c r="P52" s="243"/>
      <c r="Q52" s="244"/>
      <c r="R52" s="245"/>
      <c r="S52" s="246"/>
      <c r="T52" s="247"/>
      <c r="U52" s="247"/>
      <c r="V52" s="248"/>
      <c r="W52" s="186">
        <f t="shared" si="153"/>
        <v>0</v>
      </c>
      <c r="X52" s="180"/>
      <c r="Y52" s="180"/>
      <c r="Z52" s="248"/>
      <c r="AA52" s="248"/>
      <c r="AB52" s="248"/>
      <c r="AC52" s="186">
        <f t="shared" si="154"/>
        <v>0</v>
      </c>
      <c r="AD52" s="180"/>
      <c r="AE52" s="179"/>
      <c r="AF52" s="248"/>
      <c r="AG52" s="187"/>
      <c r="AH52" s="248"/>
      <c r="AI52" s="187"/>
      <c r="AJ52" s="248"/>
      <c r="AK52" s="187"/>
      <c r="AL52" s="186"/>
      <c r="AM52" s="264"/>
      <c r="AN52" s="180"/>
      <c r="AO52" s="180"/>
      <c r="AP52" s="180"/>
      <c r="AQ52" s="179"/>
      <c r="AR52" s="186">
        <f t="shared" si="155"/>
        <v>0</v>
      </c>
      <c r="AS52" s="185">
        <f t="shared" si="155"/>
        <v>0</v>
      </c>
      <c r="AT52" s="186">
        <f t="shared" si="155"/>
        <v>0</v>
      </c>
      <c r="AU52" s="186">
        <f t="shared" si="156"/>
        <v>0</v>
      </c>
      <c r="AV52" s="180"/>
      <c r="AW52" s="78"/>
      <c r="AX52" s="186">
        <f t="shared" si="157"/>
        <v>0</v>
      </c>
      <c r="AY52" s="187"/>
      <c r="AZ52" s="186">
        <f t="shared" si="158"/>
        <v>0</v>
      </c>
      <c r="BA52" s="187"/>
      <c r="BB52" s="186">
        <f t="shared" si="159"/>
        <v>0</v>
      </c>
      <c r="BC52" s="187"/>
      <c r="BD52" s="186">
        <f t="shared" si="160"/>
        <v>0</v>
      </c>
      <c r="BE52" s="180"/>
    </row>
    <row r="53" spans="1:57" s="197" customFormat="1" x14ac:dyDescent="0.35">
      <c r="A53" s="190"/>
      <c r="B53" s="201" t="s">
        <v>191</v>
      </c>
      <c r="C53" s="180"/>
      <c r="D53" s="186"/>
      <c r="E53" s="186"/>
      <c r="F53" s="186"/>
      <c r="G53" s="186">
        <f t="shared" si="151"/>
        <v>0</v>
      </c>
      <c r="H53" s="180"/>
      <c r="I53" s="207"/>
      <c r="J53" s="186"/>
      <c r="K53" s="186"/>
      <c r="L53" s="186"/>
      <c r="M53" s="186">
        <f t="shared" si="152"/>
        <v>0</v>
      </c>
      <c r="N53" s="180"/>
      <c r="O53" s="207"/>
      <c r="P53" s="243"/>
      <c r="Q53" s="244"/>
      <c r="R53" s="245"/>
      <c r="S53" s="246"/>
      <c r="T53" s="247"/>
      <c r="U53" s="247"/>
      <c r="V53" s="248"/>
      <c r="W53" s="186">
        <f t="shared" si="153"/>
        <v>0</v>
      </c>
      <c r="X53" s="180"/>
      <c r="Y53" s="180"/>
      <c r="Z53" s="248"/>
      <c r="AA53" s="248"/>
      <c r="AB53" s="248"/>
      <c r="AC53" s="186">
        <f t="shared" si="154"/>
        <v>0</v>
      </c>
      <c r="AD53" s="180"/>
      <c r="AE53" s="179"/>
      <c r="AF53" s="248"/>
      <c r="AG53" s="187"/>
      <c r="AH53" s="248"/>
      <c r="AI53" s="187"/>
      <c r="AJ53" s="248"/>
      <c r="AK53" s="187"/>
      <c r="AL53" s="186"/>
      <c r="AM53" s="264"/>
      <c r="AN53" s="180"/>
      <c r="AO53" s="180"/>
      <c r="AP53" s="180"/>
      <c r="AQ53" s="179"/>
      <c r="AR53" s="186">
        <f t="shared" si="155"/>
        <v>0</v>
      </c>
      <c r="AS53" s="185">
        <f t="shared" si="155"/>
        <v>0</v>
      </c>
      <c r="AT53" s="186">
        <f t="shared" si="155"/>
        <v>0</v>
      </c>
      <c r="AU53" s="186">
        <f t="shared" si="156"/>
        <v>0</v>
      </c>
      <c r="AV53" s="180"/>
      <c r="AW53" s="78"/>
      <c r="AX53" s="186">
        <f t="shared" si="157"/>
        <v>0</v>
      </c>
      <c r="AY53" s="187"/>
      <c r="AZ53" s="186">
        <f t="shared" si="158"/>
        <v>0</v>
      </c>
      <c r="BA53" s="187"/>
      <c r="BB53" s="186">
        <f t="shared" si="159"/>
        <v>0</v>
      </c>
      <c r="BC53" s="187"/>
      <c r="BD53" s="186">
        <f t="shared" si="160"/>
        <v>0</v>
      </c>
      <c r="BE53" s="180"/>
    </row>
    <row r="54" spans="1:57" s="197" customFormat="1" x14ac:dyDescent="0.35">
      <c r="A54" s="190">
        <v>2.2999999999999998</v>
      </c>
      <c r="B54" s="200" t="s">
        <v>169</v>
      </c>
      <c r="C54" s="179"/>
      <c r="D54" s="184">
        <f t="shared" ref="D54:F54" si="161">SUM(D55:D59)</f>
        <v>0</v>
      </c>
      <c r="E54" s="179">
        <f t="shared" si="161"/>
        <v>0</v>
      </c>
      <c r="F54" s="179">
        <f t="shared" si="161"/>
        <v>0</v>
      </c>
      <c r="G54" s="179">
        <f t="shared" ref="G54" si="162">SUM(G55:G59)</f>
        <v>0</v>
      </c>
      <c r="H54" s="179"/>
      <c r="I54" s="206"/>
      <c r="J54" s="184">
        <f t="shared" ref="J54:L54" si="163">SUM(J55:J59)</f>
        <v>0</v>
      </c>
      <c r="K54" s="179">
        <f t="shared" si="163"/>
        <v>0</v>
      </c>
      <c r="L54" s="179">
        <f t="shared" si="163"/>
        <v>0</v>
      </c>
      <c r="M54" s="179">
        <f t="shared" ref="M54" si="164">SUM(M55:M59)</f>
        <v>0</v>
      </c>
      <c r="N54" s="179"/>
      <c r="O54" s="206"/>
      <c r="P54" s="199"/>
      <c r="Q54" s="232"/>
      <c r="R54" s="224"/>
      <c r="S54" s="217"/>
      <c r="T54" s="184">
        <f t="shared" ref="T54:AC54" si="165">SUM(T55:T59)</f>
        <v>0</v>
      </c>
      <c r="U54" s="179">
        <f t="shared" si="165"/>
        <v>0</v>
      </c>
      <c r="V54" s="179">
        <f t="shared" si="165"/>
        <v>0</v>
      </c>
      <c r="W54" s="179">
        <f t="shared" si="165"/>
        <v>0</v>
      </c>
      <c r="X54" s="179"/>
      <c r="Y54" s="179"/>
      <c r="Z54" s="184">
        <f t="shared" si="165"/>
        <v>0</v>
      </c>
      <c r="AA54" s="179">
        <f t="shared" si="165"/>
        <v>0</v>
      </c>
      <c r="AB54" s="179">
        <f t="shared" si="165"/>
        <v>0</v>
      </c>
      <c r="AC54" s="179">
        <f t="shared" si="165"/>
        <v>0</v>
      </c>
      <c r="AD54" s="179"/>
      <c r="AE54" s="179"/>
      <c r="AF54" s="184">
        <f t="shared" ref="AF54" si="166">SUM(AF55:AF59)</f>
        <v>0</v>
      </c>
      <c r="AG54" s="179"/>
      <c r="AH54" s="179">
        <f t="shared" ref="AH54" si="167">SUM(AH55:AH59)</f>
        <v>0</v>
      </c>
      <c r="AI54" s="179"/>
      <c r="AJ54" s="179">
        <f t="shared" ref="AJ54" si="168">SUM(AJ55:AJ59)</f>
        <v>0</v>
      </c>
      <c r="AK54" s="179"/>
      <c r="AL54" s="179">
        <f t="shared" ref="AL54:AL55" si="169">AF54+AH54+AJ54</f>
        <v>0</v>
      </c>
      <c r="AM54" s="206"/>
      <c r="AN54" s="179"/>
      <c r="AO54" s="179"/>
      <c r="AP54" s="179"/>
      <c r="AQ54" s="179"/>
      <c r="AR54" s="184">
        <f>SUM(AR55:AR59)</f>
        <v>0</v>
      </c>
      <c r="AS54" s="179">
        <f>SUM(AS55:AS59)</f>
        <v>0</v>
      </c>
      <c r="AT54" s="179">
        <f>SUM(AT55:AT59)</f>
        <v>0</v>
      </c>
      <c r="AU54" s="179">
        <f t="shared" ref="AU54" si="170">SUM(AU55:AU59)</f>
        <v>0</v>
      </c>
      <c r="AV54" s="179"/>
      <c r="AW54" s="78"/>
      <c r="AX54" s="184">
        <f>SUM(AX55:AX59)</f>
        <v>0</v>
      </c>
      <c r="AY54" s="179"/>
      <c r="AZ54" s="179">
        <f>SUM(AZ55:AZ59)</f>
        <v>0</v>
      </c>
      <c r="BA54" s="179"/>
      <c r="BB54" s="179">
        <f>SUM(BB55:BB59)</f>
        <v>0</v>
      </c>
      <c r="BC54" s="179"/>
      <c r="BD54" s="179">
        <f t="shared" ref="BD54" si="171">SUM(BD55:BD59)</f>
        <v>0</v>
      </c>
      <c r="BE54" s="179"/>
    </row>
    <row r="55" spans="1:57" x14ac:dyDescent="0.35">
      <c r="B55" s="201" t="s">
        <v>191</v>
      </c>
      <c r="C55" s="180"/>
      <c r="D55" s="186"/>
      <c r="E55" s="186"/>
      <c r="F55" s="186"/>
      <c r="G55" s="186">
        <f t="shared" ref="G55:G59" si="172">SUM(D55:F55)</f>
        <v>0</v>
      </c>
      <c r="H55" s="180"/>
      <c r="I55" s="207"/>
      <c r="J55" s="186"/>
      <c r="K55" s="186"/>
      <c r="L55" s="186"/>
      <c r="M55" s="186">
        <f t="shared" ref="M55:M59" si="173">SUM(J55:L55)</f>
        <v>0</v>
      </c>
      <c r="N55" s="180"/>
      <c r="O55" s="207"/>
      <c r="P55" s="243"/>
      <c r="Q55" s="244"/>
      <c r="R55" s="245"/>
      <c r="S55" s="246"/>
      <c r="T55" s="247"/>
      <c r="U55" s="247"/>
      <c r="V55" s="248"/>
      <c r="W55" s="186">
        <f t="shared" ref="W55:W59" si="174">SUM(T55:V55)</f>
        <v>0</v>
      </c>
      <c r="X55" s="180"/>
      <c r="Y55" s="180"/>
      <c r="Z55" s="248"/>
      <c r="AA55" s="248"/>
      <c r="AB55" s="248"/>
      <c r="AC55" s="186">
        <f t="shared" ref="AC55:AC59" si="175">SUM(Z55:AB55)</f>
        <v>0</v>
      </c>
      <c r="AD55" s="180"/>
      <c r="AE55" s="179"/>
      <c r="AF55" s="248"/>
      <c r="AG55" s="187"/>
      <c r="AH55" s="248"/>
      <c r="AI55" s="187"/>
      <c r="AJ55" s="248"/>
      <c r="AK55" s="187"/>
      <c r="AL55" s="186">
        <f t="shared" si="169"/>
        <v>0</v>
      </c>
      <c r="AM55" s="264"/>
      <c r="AN55" s="180"/>
      <c r="AO55" s="180"/>
      <c r="AP55" s="180"/>
      <c r="AQ55" s="179"/>
      <c r="AR55" s="186">
        <f t="shared" ref="AR55:AT59" si="176">D55+J55+T55</f>
        <v>0</v>
      </c>
      <c r="AS55" s="185">
        <f t="shared" si="176"/>
        <v>0</v>
      </c>
      <c r="AT55" s="186">
        <f t="shared" si="176"/>
        <v>0</v>
      </c>
      <c r="AU55" s="186">
        <f t="shared" ref="AU55:AU59" si="177">SUM(AR55:AT55)</f>
        <v>0</v>
      </c>
      <c r="AV55" s="180"/>
      <c r="AX55" s="186">
        <f t="shared" ref="AX55:AX59" si="178">D55+J55+AF55</f>
        <v>0</v>
      </c>
      <c r="AY55" s="187"/>
      <c r="AZ55" s="186">
        <f t="shared" ref="AZ55:AZ59" si="179">E55+K55+AH55</f>
        <v>0</v>
      </c>
      <c r="BA55" s="187"/>
      <c r="BB55" s="186">
        <f t="shared" ref="BB55:BB59" si="180">F55+L55+AJ55</f>
        <v>0</v>
      </c>
      <c r="BC55" s="187"/>
      <c r="BD55" s="186">
        <f>AX55+AZ55+BB55</f>
        <v>0</v>
      </c>
      <c r="BE55" s="180"/>
    </row>
    <row r="56" spans="1:57" x14ac:dyDescent="0.35">
      <c r="B56" s="201" t="s">
        <v>191</v>
      </c>
      <c r="C56" s="180"/>
      <c r="D56" s="186"/>
      <c r="E56" s="186"/>
      <c r="F56" s="186"/>
      <c r="G56" s="186">
        <f t="shared" si="172"/>
        <v>0</v>
      </c>
      <c r="H56" s="180"/>
      <c r="I56" s="207"/>
      <c r="J56" s="186"/>
      <c r="K56" s="186"/>
      <c r="L56" s="186"/>
      <c r="M56" s="186">
        <f t="shared" si="173"/>
        <v>0</v>
      </c>
      <c r="N56" s="180"/>
      <c r="O56" s="207"/>
      <c r="P56" s="243"/>
      <c r="Q56" s="244"/>
      <c r="R56" s="245"/>
      <c r="S56" s="246"/>
      <c r="T56" s="247"/>
      <c r="U56" s="247"/>
      <c r="V56" s="248"/>
      <c r="W56" s="186">
        <f t="shared" si="174"/>
        <v>0</v>
      </c>
      <c r="X56" s="180"/>
      <c r="Y56" s="180"/>
      <c r="Z56" s="248"/>
      <c r="AA56" s="248"/>
      <c r="AB56" s="248"/>
      <c r="AC56" s="186">
        <f t="shared" si="175"/>
        <v>0</v>
      </c>
      <c r="AD56" s="180"/>
      <c r="AE56" s="179"/>
      <c r="AF56" s="248"/>
      <c r="AG56" s="187"/>
      <c r="AH56" s="248"/>
      <c r="AI56" s="187"/>
      <c r="AJ56" s="248"/>
      <c r="AK56" s="187"/>
      <c r="AL56" s="186"/>
      <c r="AM56" s="264"/>
      <c r="AN56" s="180"/>
      <c r="AO56" s="180"/>
      <c r="AP56" s="180"/>
      <c r="AQ56" s="179"/>
      <c r="AR56" s="186">
        <f t="shared" si="176"/>
        <v>0</v>
      </c>
      <c r="AS56" s="185">
        <f t="shared" si="176"/>
        <v>0</v>
      </c>
      <c r="AT56" s="186">
        <f t="shared" si="176"/>
        <v>0</v>
      </c>
      <c r="AU56" s="186">
        <f t="shared" si="177"/>
        <v>0</v>
      </c>
      <c r="AV56" s="180"/>
      <c r="AX56" s="186">
        <f t="shared" si="178"/>
        <v>0</v>
      </c>
      <c r="AY56" s="187"/>
      <c r="AZ56" s="186">
        <f t="shared" si="179"/>
        <v>0</v>
      </c>
      <c r="BA56" s="187"/>
      <c r="BB56" s="186">
        <f t="shared" si="180"/>
        <v>0</v>
      </c>
      <c r="BC56" s="187"/>
      <c r="BD56" s="186">
        <f t="shared" ref="BD56:BD59" si="181">AX56+AZ56+BB56</f>
        <v>0</v>
      </c>
      <c r="BE56" s="180"/>
    </row>
    <row r="57" spans="1:57" x14ac:dyDescent="0.35">
      <c r="B57" s="201" t="s">
        <v>191</v>
      </c>
      <c r="C57" s="180"/>
      <c r="D57" s="186"/>
      <c r="E57" s="186"/>
      <c r="F57" s="186"/>
      <c r="G57" s="186">
        <f t="shared" si="172"/>
        <v>0</v>
      </c>
      <c r="H57" s="180"/>
      <c r="I57" s="207"/>
      <c r="J57" s="186"/>
      <c r="K57" s="186"/>
      <c r="L57" s="186"/>
      <c r="M57" s="186">
        <f t="shared" si="173"/>
        <v>0</v>
      </c>
      <c r="N57" s="180"/>
      <c r="O57" s="207"/>
      <c r="P57" s="243"/>
      <c r="Q57" s="244"/>
      <c r="R57" s="245"/>
      <c r="S57" s="246"/>
      <c r="T57" s="247"/>
      <c r="U57" s="247"/>
      <c r="V57" s="248"/>
      <c r="W57" s="186">
        <f t="shared" si="174"/>
        <v>0</v>
      </c>
      <c r="X57" s="180"/>
      <c r="Y57" s="180"/>
      <c r="Z57" s="248"/>
      <c r="AA57" s="248"/>
      <c r="AB57" s="248"/>
      <c r="AC57" s="186">
        <f t="shared" si="175"/>
        <v>0</v>
      </c>
      <c r="AD57" s="180"/>
      <c r="AE57" s="179"/>
      <c r="AF57" s="248"/>
      <c r="AG57" s="187"/>
      <c r="AH57" s="248"/>
      <c r="AI57" s="187"/>
      <c r="AJ57" s="248"/>
      <c r="AK57" s="187"/>
      <c r="AL57" s="186"/>
      <c r="AM57" s="264"/>
      <c r="AN57" s="180"/>
      <c r="AO57" s="180"/>
      <c r="AP57" s="180"/>
      <c r="AQ57" s="179"/>
      <c r="AR57" s="186">
        <f t="shared" si="176"/>
        <v>0</v>
      </c>
      <c r="AS57" s="185">
        <f t="shared" si="176"/>
        <v>0</v>
      </c>
      <c r="AT57" s="186">
        <f t="shared" si="176"/>
        <v>0</v>
      </c>
      <c r="AU57" s="186">
        <f t="shared" si="177"/>
        <v>0</v>
      </c>
      <c r="AV57" s="180"/>
      <c r="AX57" s="186">
        <f t="shared" si="178"/>
        <v>0</v>
      </c>
      <c r="AY57" s="187"/>
      <c r="AZ57" s="186">
        <f t="shared" si="179"/>
        <v>0</v>
      </c>
      <c r="BA57" s="187"/>
      <c r="BB57" s="186">
        <f t="shared" si="180"/>
        <v>0</v>
      </c>
      <c r="BC57" s="187"/>
      <c r="BD57" s="186">
        <f t="shared" si="181"/>
        <v>0</v>
      </c>
      <c r="BE57" s="180"/>
    </row>
    <row r="58" spans="1:57" x14ac:dyDescent="0.35">
      <c r="B58" s="201" t="s">
        <v>191</v>
      </c>
      <c r="C58" s="180"/>
      <c r="D58" s="186"/>
      <c r="E58" s="186"/>
      <c r="F58" s="186"/>
      <c r="G58" s="186">
        <f t="shared" si="172"/>
        <v>0</v>
      </c>
      <c r="H58" s="180"/>
      <c r="I58" s="207"/>
      <c r="J58" s="186"/>
      <c r="K58" s="186"/>
      <c r="L58" s="186"/>
      <c r="M58" s="186">
        <f t="shared" si="173"/>
        <v>0</v>
      </c>
      <c r="N58" s="180"/>
      <c r="O58" s="207"/>
      <c r="P58" s="243"/>
      <c r="Q58" s="244"/>
      <c r="R58" s="245"/>
      <c r="S58" s="246"/>
      <c r="T58" s="247"/>
      <c r="U58" s="247"/>
      <c r="V58" s="248"/>
      <c r="W58" s="186">
        <f t="shared" si="174"/>
        <v>0</v>
      </c>
      <c r="X58" s="180"/>
      <c r="Y58" s="180"/>
      <c r="Z58" s="248"/>
      <c r="AA58" s="248"/>
      <c r="AB58" s="248"/>
      <c r="AC58" s="186">
        <f t="shared" si="175"/>
        <v>0</v>
      </c>
      <c r="AD58" s="180"/>
      <c r="AE58" s="179"/>
      <c r="AF58" s="248"/>
      <c r="AG58" s="187"/>
      <c r="AH58" s="248"/>
      <c r="AI58" s="187"/>
      <c r="AJ58" s="248"/>
      <c r="AK58" s="187"/>
      <c r="AL58" s="186">
        <f t="shared" ref="AL58:AL61" si="182">AF58+AH58+AJ58</f>
        <v>0</v>
      </c>
      <c r="AM58" s="264"/>
      <c r="AN58" s="180"/>
      <c r="AO58" s="180"/>
      <c r="AP58" s="180"/>
      <c r="AQ58" s="179"/>
      <c r="AR58" s="186">
        <f t="shared" si="176"/>
        <v>0</v>
      </c>
      <c r="AS58" s="185">
        <f t="shared" si="176"/>
        <v>0</v>
      </c>
      <c r="AT58" s="186">
        <f t="shared" si="176"/>
        <v>0</v>
      </c>
      <c r="AU58" s="186">
        <f t="shared" si="177"/>
        <v>0</v>
      </c>
      <c r="AV58" s="180"/>
      <c r="AX58" s="186">
        <f t="shared" si="178"/>
        <v>0</v>
      </c>
      <c r="AY58" s="187"/>
      <c r="AZ58" s="186">
        <f t="shared" si="179"/>
        <v>0</v>
      </c>
      <c r="BA58" s="187"/>
      <c r="BB58" s="186">
        <f t="shared" si="180"/>
        <v>0</v>
      </c>
      <c r="BC58" s="187"/>
      <c r="BD58" s="186">
        <f t="shared" si="181"/>
        <v>0</v>
      </c>
      <c r="BE58" s="180"/>
    </row>
    <row r="59" spans="1:57" x14ac:dyDescent="0.35">
      <c r="B59" s="201" t="s">
        <v>191</v>
      </c>
      <c r="C59" s="180"/>
      <c r="D59" s="186"/>
      <c r="E59" s="186"/>
      <c r="F59" s="186"/>
      <c r="G59" s="186">
        <f t="shared" si="172"/>
        <v>0</v>
      </c>
      <c r="H59" s="180"/>
      <c r="I59" s="207"/>
      <c r="J59" s="186"/>
      <c r="K59" s="186"/>
      <c r="L59" s="186"/>
      <c r="M59" s="186">
        <f t="shared" si="173"/>
        <v>0</v>
      </c>
      <c r="N59" s="180"/>
      <c r="O59" s="207"/>
      <c r="P59" s="243"/>
      <c r="Q59" s="244"/>
      <c r="R59" s="245"/>
      <c r="S59" s="246"/>
      <c r="T59" s="247"/>
      <c r="U59" s="247"/>
      <c r="V59" s="248"/>
      <c r="W59" s="186">
        <f t="shared" si="174"/>
        <v>0</v>
      </c>
      <c r="X59" s="180"/>
      <c r="Y59" s="180"/>
      <c r="Z59" s="248"/>
      <c r="AA59" s="248"/>
      <c r="AB59" s="248"/>
      <c r="AC59" s="186">
        <f t="shared" si="175"/>
        <v>0</v>
      </c>
      <c r="AD59" s="180"/>
      <c r="AE59" s="179"/>
      <c r="AF59" s="248"/>
      <c r="AG59" s="187"/>
      <c r="AH59" s="248"/>
      <c r="AI59" s="187"/>
      <c r="AJ59" s="248"/>
      <c r="AK59" s="187"/>
      <c r="AL59" s="186">
        <f t="shared" si="182"/>
        <v>0</v>
      </c>
      <c r="AM59" s="264"/>
      <c r="AN59" s="180"/>
      <c r="AO59" s="180"/>
      <c r="AP59" s="180"/>
      <c r="AQ59" s="179"/>
      <c r="AR59" s="186">
        <f t="shared" si="176"/>
        <v>0</v>
      </c>
      <c r="AS59" s="185">
        <f t="shared" si="176"/>
        <v>0</v>
      </c>
      <c r="AT59" s="186">
        <f t="shared" si="176"/>
        <v>0</v>
      </c>
      <c r="AU59" s="186">
        <f t="shared" si="177"/>
        <v>0</v>
      </c>
      <c r="AV59" s="180"/>
      <c r="AX59" s="186">
        <f t="shared" si="178"/>
        <v>0</v>
      </c>
      <c r="AY59" s="187"/>
      <c r="AZ59" s="186">
        <f t="shared" si="179"/>
        <v>0</v>
      </c>
      <c r="BA59" s="187"/>
      <c r="BB59" s="186">
        <f t="shared" si="180"/>
        <v>0</v>
      </c>
      <c r="BC59" s="187"/>
      <c r="BD59" s="186">
        <f t="shared" si="181"/>
        <v>0</v>
      </c>
      <c r="BE59" s="180"/>
    </row>
    <row r="60" spans="1:57" s="197" customFormat="1" x14ac:dyDescent="0.35">
      <c r="A60" s="190">
        <v>2.4</v>
      </c>
      <c r="B60" s="200" t="s">
        <v>169</v>
      </c>
      <c r="C60" s="179"/>
      <c r="D60" s="184">
        <f t="shared" ref="D60:F60" si="183">SUM(D61:D65)</f>
        <v>0</v>
      </c>
      <c r="E60" s="179">
        <f t="shared" si="183"/>
        <v>0</v>
      </c>
      <c r="F60" s="179">
        <f t="shared" si="183"/>
        <v>0</v>
      </c>
      <c r="G60" s="179">
        <f t="shared" ref="G60" si="184">SUM(G61:G65)</f>
        <v>0</v>
      </c>
      <c r="H60" s="179"/>
      <c r="I60" s="206"/>
      <c r="J60" s="184">
        <f t="shared" ref="J60:L60" si="185">SUM(J61:J65)</f>
        <v>0</v>
      </c>
      <c r="K60" s="179">
        <f t="shared" si="185"/>
        <v>0</v>
      </c>
      <c r="L60" s="179">
        <f t="shared" si="185"/>
        <v>0</v>
      </c>
      <c r="M60" s="179">
        <f t="shared" ref="M60" si="186">SUM(M61:M65)</f>
        <v>0</v>
      </c>
      <c r="N60" s="179"/>
      <c r="O60" s="206"/>
      <c r="P60" s="199"/>
      <c r="Q60" s="232"/>
      <c r="R60" s="224"/>
      <c r="S60" s="217"/>
      <c r="T60" s="184">
        <f t="shared" ref="T60:AC60" si="187">SUM(T61:T65)</f>
        <v>0</v>
      </c>
      <c r="U60" s="179">
        <f t="shared" si="187"/>
        <v>0</v>
      </c>
      <c r="V60" s="179">
        <f t="shared" si="187"/>
        <v>0</v>
      </c>
      <c r="W60" s="179">
        <f t="shared" si="187"/>
        <v>0</v>
      </c>
      <c r="X60" s="179"/>
      <c r="Y60" s="179"/>
      <c r="Z60" s="184">
        <f t="shared" si="187"/>
        <v>0</v>
      </c>
      <c r="AA60" s="179">
        <f t="shared" si="187"/>
        <v>0</v>
      </c>
      <c r="AB60" s="179">
        <f t="shared" si="187"/>
        <v>0</v>
      </c>
      <c r="AC60" s="179">
        <f t="shared" si="187"/>
        <v>0</v>
      </c>
      <c r="AD60" s="179"/>
      <c r="AE60" s="179"/>
      <c r="AF60" s="184">
        <f t="shared" ref="AF60" si="188">SUM(AF61:AF65)</f>
        <v>0</v>
      </c>
      <c r="AG60" s="179"/>
      <c r="AH60" s="179">
        <f t="shared" ref="AH60" si="189">SUM(AH61:AH65)</f>
        <v>0</v>
      </c>
      <c r="AI60" s="179"/>
      <c r="AJ60" s="179">
        <f t="shared" ref="AJ60" si="190">SUM(AJ61:AJ65)</f>
        <v>0</v>
      </c>
      <c r="AK60" s="179"/>
      <c r="AL60" s="179">
        <f t="shared" si="182"/>
        <v>0</v>
      </c>
      <c r="AM60" s="206"/>
      <c r="AN60" s="179"/>
      <c r="AO60" s="179"/>
      <c r="AP60" s="179"/>
      <c r="AQ60" s="179"/>
      <c r="AR60" s="184">
        <f>SUM(AR61:AR65)</f>
        <v>0</v>
      </c>
      <c r="AS60" s="179">
        <f>SUM(AS61:AS65)</f>
        <v>0</v>
      </c>
      <c r="AT60" s="179">
        <f>SUM(AT61:AT65)</f>
        <v>0</v>
      </c>
      <c r="AU60" s="179">
        <f t="shared" ref="AU60" si="191">SUM(AU61:AU65)</f>
        <v>0</v>
      </c>
      <c r="AV60" s="179"/>
      <c r="AW60" s="78"/>
      <c r="AX60" s="184">
        <f>SUM(AX61:AX65)</f>
        <v>0</v>
      </c>
      <c r="AY60" s="179"/>
      <c r="AZ60" s="179">
        <f>SUM(AZ61:AZ65)</f>
        <v>0</v>
      </c>
      <c r="BA60" s="179"/>
      <c r="BB60" s="179">
        <f>SUM(BB61:BB65)</f>
        <v>0</v>
      </c>
      <c r="BC60" s="179"/>
      <c r="BD60" s="179">
        <f t="shared" ref="BD60" si="192">SUM(BD61:BD65)</f>
        <v>0</v>
      </c>
      <c r="BE60" s="179"/>
    </row>
    <row r="61" spans="1:57" x14ac:dyDescent="0.35">
      <c r="B61" s="201" t="s">
        <v>191</v>
      </c>
      <c r="C61" s="180"/>
      <c r="D61" s="186"/>
      <c r="E61" s="186"/>
      <c r="F61" s="186"/>
      <c r="G61" s="186">
        <f t="shared" ref="G61:G65" si="193">SUM(D61:F61)</f>
        <v>0</v>
      </c>
      <c r="H61" s="180"/>
      <c r="I61" s="207"/>
      <c r="J61" s="186"/>
      <c r="K61" s="186"/>
      <c r="L61" s="186"/>
      <c r="M61" s="186">
        <f t="shared" ref="M61:M65" si="194">SUM(J61:L61)</f>
        <v>0</v>
      </c>
      <c r="N61" s="180"/>
      <c r="O61" s="207"/>
      <c r="P61" s="243"/>
      <c r="Q61" s="244"/>
      <c r="R61" s="245"/>
      <c r="S61" s="246"/>
      <c r="T61" s="247"/>
      <c r="U61" s="247"/>
      <c r="V61" s="248"/>
      <c r="W61" s="186">
        <f t="shared" ref="W61:W65" si="195">SUM(T61:V61)</f>
        <v>0</v>
      </c>
      <c r="X61" s="180"/>
      <c r="Y61" s="180"/>
      <c r="Z61" s="248"/>
      <c r="AA61" s="248"/>
      <c r="AB61" s="248"/>
      <c r="AC61" s="186">
        <f t="shared" ref="AC61:AC65" si="196">SUM(Z61:AB61)</f>
        <v>0</v>
      </c>
      <c r="AD61" s="180"/>
      <c r="AE61" s="179"/>
      <c r="AF61" s="248"/>
      <c r="AG61" s="187"/>
      <c r="AH61" s="248"/>
      <c r="AI61" s="187"/>
      <c r="AJ61" s="248"/>
      <c r="AK61" s="187"/>
      <c r="AL61" s="186">
        <f t="shared" si="182"/>
        <v>0</v>
      </c>
      <c r="AM61" s="264"/>
      <c r="AN61" s="180"/>
      <c r="AO61" s="180"/>
      <c r="AP61" s="180"/>
      <c r="AQ61" s="179"/>
      <c r="AR61" s="186">
        <f t="shared" ref="AR61:AT65" si="197">D61+J61+T61</f>
        <v>0</v>
      </c>
      <c r="AS61" s="185">
        <f t="shared" si="197"/>
        <v>0</v>
      </c>
      <c r="AT61" s="186">
        <f t="shared" si="197"/>
        <v>0</v>
      </c>
      <c r="AU61" s="186">
        <f t="shared" ref="AU61:AU65" si="198">SUM(AR61:AT61)</f>
        <v>0</v>
      </c>
      <c r="AV61" s="180"/>
      <c r="AX61" s="186">
        <f t="shared" ref="AX61:AX65" si="199">D61+J61+AF61</f>
        <v>0</v>
      </c>
      <c r="AY61" s="187"/>
      <c r="AZ61" s="186">
        <f t="shared" ref="AZ61:AZ65" si="200">E61+K61+AH61</f>
        <v>0</v>
      </c>
      <c r="BA61" s="187"/>
      <c r="BB61" s="186">
        <f t="shared" ref="BB61:BB65" si="201">F61+L61+AJ61</f>
        <v>0</v>
      </c>
      <c r="BC61" s="187"/>
      <c r="BD61" s="186">
        <f>AX61+AZ61+BB61</f>
        <v>0</v>
      </c>
      <c r="BE61" s="180"/>
    </row>
    <row r="62" spans="1:57" x14ac:dyDescent="0.35">
      <c r="B62" s="201" t="s">
        <v>191</v>
      </c>
      <c r="C62" s="180"/>
      <c r="D62" s="186"/>
      <c r="E62" s="186"/>
      <c r="F62" s="186"/>
      <c r="G62" s="186">
        <f t="shared" si="193"/>
        <v>0</v>
      </c>
      <c r="H62" s="180"/>
      <c r="I62" s="207"/>
      <c r="J62" s="186"/>
      <c r="K62" s="186"/>
      <c r="L62" s="186"/>
      <c r="M62" s="186">
        <f t="shared" si="194"/>
        <v>0</v>
      </c>
      <c r="N62" s="180"/>
      <c r="O62" s="207"/>
      <c r="P62" s="243"/>
      <c r="Q62" s="244"/>
      <c r="R62" s="245"/>
      <c r="S62" s="246"/>
      <c r="T62" s="247"/>
      <c r="U62" s="247"/>
      <c r="V62" s="248"/>
      <c r="W62" s="186">
        <f t="shared" si="195"/>
        <v>0</v>
      </c>
      <c r="X62" s="180"/>
      <c r="Y62" s="180"/>
      <c r="Z62" s="248"/>
      <c r="AA62" s="248"/>
      <c r="AB62" s="248"/>
      <c r="AC62" s="186">
        <f t="shared" si="196"/>
        <v>0</v>
      </c>
      <c r="AD62" s="180"/>
      <c r="AE62" s="179"/>
      <c r="AF62" s="248"/>
      <c r="AG62" s="187"/>
      <c r="AH62" s="248"/>
      <c r="AI62" s="187"/>
      <c r="AJ62" s="248"/>
      <c r="AK62" s="187"/>
      <c r="AL62" s="186"/>
      <c r="AM62" s="264"/>
      <c r="AN62" s="180"/>
      <c r="AO62" s="180"/>
      <c r="AP62" s="180"/>
      <c r="AQ62" s="179"/>
      <c r="AR62" s="186">
        <f t="shared" si="197"/>
        <v>0</v>
      </c>
      <c r="AS62" s="185">
        <f t="shared" si="197"/>
        <v>0</v>
      </c>
      <c r="AT62" s="186">
        <f t="shared" si="197"/>
        <v>0</v>
      </c>
      <c r="AU62" s="186">
        <f t="shared" si="198"/>
        <v>0</v>
      </c>
      <c r="AV62" s="180"/>
      <c r="AX62" s="186">
        <f t="shared" si="199"/>
        <v>0</v>
      </c>
      <c r="AY62" s="187"/>
      <c r="AZ62" s="186">
        <f t="shared" si="200"/>
        <v>0</v>
      </c>
      <c r="BA62" s="187"/>
      <c r="BB62" s="186">
        <f t="shared" si="201"/>
        <v>0</v>
      </c>
      <c r="BC62" s="187"/>
      <c r="BD62" s="186">
        <f t="shared" ref="BD62:BD65" si="202">AX62+AZ62+BB62</f>
        <v>0</v>
      </c>
      <c r="BE62" s="180"/>
    </row>
    <row r="63" spans="1:57" x14ac:dyDescent="0.35">
      <c r="B63" s="201" t="s">
        <v>191</v>
      </c>
      <c r="C63" s="180"/>
      <c r="D63" s="186"/>
      <c r="E63" s="186"/>
      <c r="F63" s="186"/>
      <c r="G63" s="186">
        <f t="shared" si="193"/>
        <v>0</v>
      </c>
      <c r="H63" s="180"/>
      <c r="I63" s="207"/>
      <c r="J63" s="186"/>
      <c r="K63" s="186"/>
      <c r="L63" s="186"/>
      <c r="M63" s="186">
        <f t="shared" si="194"/>
        <v>0</v>
      </c>
      <c r="N63" s="180"/>
      <c r="O63" s="207"/>
      <c r="P63" s="243"/>
      <c r="Q63" s="244"/>
      <c r="R63" s="245"/>
      <c r="S63" s="246"/>
      <c r="T63" s="247"/>
      <c r="U63" s="247"/>
      <c r="V63" s="248"/>
      <c r="W63" s="186">
        <f t="shared" si="195"/>
        <v>0</v>
      </c>
      <c r="X63" s="180"/>
      <c r="Y63" s="180"/>
      <c r="Z63" s="248"/>
      <c r="AA63" s="248"/>
      <c r="AB63" s="248"/>
      <c r="AC63" s="186">
        <f t="shared" si="196"/>
        <v>0</v>
      </c>
      <c r="AD63" s="180"/>
      <c r="AE63" s="179"/>
      <c r="AF63" s="248"/>
      <c r="AG63" s="187"/>
      <c r="AH63" s="248"/>
      <c r="AI63" s="187"/>
      <c r="AJ63" s="248"/>
      <c r="AK63" s="187"/>
      <c r="AL63" s="186"/>
      <c r="AM63" s="264"/>
      <c r="AN63" s="180"/>
      <c r="AO63" s="180"/>
      <c r="AP63" s="180"/>
      <c r="AQ63" s="179"/>
      <c r="AR63" s="186">
        <f t="shared" si="197"/>
        <v>0</v>
      </c>
      <c r="AS63" s="185">
        <f t="shared" si="197"/>
        <v>0</v>
      </c>
      <c r="AT63" s="186">
        <f t="shared" si="197"/>
        <v>0</v>
      </c>
      <c r="AU63" s="186">
        <f t="shared" si="198"/>
        <v>0</v>
      </c>
      <c r="AV63" s="180"/>
      <c r="AX63" s="186">
        <f t="shared" si="199"/>
        <v>0</v>
      </c>
      <c r="AY63" s="187"/>
      <c r="AZ63" s="186">
        <f t="shared" si="200"/>
        <v>0</v>
      </c>
      <c r="BA63" s="187"/>
      <c r="BB63" s="186">
        <f t="shared" si="201"/>
        <v>0</v>
      </c>
      <c r="BC63" s="187"/>
      <c r="BD63" s="186">
        <f t="shared" si="202"/>
        <v>0</v>
      </c>
      <c r="BE63" s="180"/>
    </row>
    <row r="64" spans="1:57" x14ac:dyDescent="0.35">
      <c r="B64" s="201" t="s">
        <v>191</v>
      </c>
      <c r="C64" s="180"/>
      <c r="D64" s="186"/>
      <c r="E64" s="186"/>
      <c r="F64" s="186"/>
      <c r="G64" s="186">
        <f t="shared" si="193"/>
        <v>0</v>
      </c>
      <c r="H64" s="180"/>
      <c r="I64" s="207"/>
      <c r="J64" s="186"/>
      <c r="K64" s="186"/>
      <c r="L64" s="186"/>
      <c r="M64" s="186">
        <f t="shared" si="194"/>
        <v>0</v>
      </c>
      <c r="N64" s="180"/>
      <c r="O64" s="207"/>
      <c r="P64" s="243"/>
      <c r="Q64" s="244"/>
      <c r="R64" s="245"/>
      <c r="S64" s="246"/>
      <c r="T64" s="247"/>
      <c r="U64" s="247"/>
      <c r="V64" s="248"/>
      <c r="W64" s="186">
        <f t="shared" si="195"/>
        <v>0</v>
      </c>
      <c r="X64" s="180"/>
      <c r="Y64" s="180"/>
      <c r="Z64" s="248"/>
      <c r="AA64" s="248"/>
      <c r="AB64" s="248"/>
      <c r="AC64" s="186">
        <f t="shared" si="196"/>
        <v>0</v>
      </c>
      <c r="AD64" s="180"/>
      <c r="AE64" s="179"/>
      <c r="AF64" s="248"/>
      <c r="AG64" s="187"/>
      <c r="AH64" s="248"/>
      <c r="AI64" s="187"/>
      <c r="AJ64" s="248"/>
      <c r="AK64" s="187"/>
      <c r="AL64" s="186">
        <f t="shared" ref="AL64:AL67" si="203">AF64+AH64+AJ64</f>
        <v>0</v>
      </c>
      <c r="AM64" s="264"/>
      <c r="AN64" s="180"/>
      <c r="AO64" s="180"/>
      <c r="AP64" s="180"/>
      <c r="AQ64" s="179"/>
      <c r="AR64" s="186">
        <f t="shared" si="197"/>
        <v>0</v>
      </c>
      <c r="AS64" s="185">
        <f t="shared" si="197"/>
        <v>0</v>
      </c>
      <c r="AT64" s="186">
        <f t="shared" si="197"/>
        <v>0</v>
      </c>
      <c r="AU64" s="186">
        <f t="shared" si="198"/>
        <v>0</v>
      </c>
      <c r="AV64" s="180"/>
      <c r="AX64" s="186">
        <f t="shared" si="199"/>
        <v>0</v>
      </c>
      <c r="AY64" s="187"/>
      <c r="AZ64" s="186">
        <f t="shared" si="200"/>
        <v>0</v>
      </c>
      <c r="BA64" s="187"/>
      <c r="BB64" s="186">
        <f t="shared" si="201"/>
        <v>0</v>
      </c>
      <c r="BC64" s="187"/>
      <c r="BD64" s="186">
        <f t="shared" si="202"/>
        <v>0</v>
      </c>
      <c r="BE64" s="180"/>
    </row>
    <row r="65" spans="1:57" x14ac:dyDescent="0.35">
      <c r="B65" s="201" t="s">
        <v>191</v>
      </c>
      <c r="C65" s="180"/>
      <c r="D65" s="186"/>
      <c r="E65" s="186"/>
      <c r="F65" s="186"/>
      <c r="G65" s="186">
        <f t="shared" si="193"/>
        <v>0</v>
      </c>
      <c r="H65" s="180"/>
      <c r="I65" s="207"/>
      <c r="J65" s="186"/>
      <c r="K65" s="186"/>
      <c r="L65" s="186"/>
      <c r="M65" s="186">
        <f t="shared" si="194"/>
        <v>0</v>
      </c>
      <c r="N65" s="180"/>
      <c r="O65" s="207"/>
      <c r="P65" s="243"/>
      <c r="Q65" s="244"/>
      <c r="R65" s="245"/>
      <c r="S65" s="246"/>
      <c r="T65" s="247"/>
      <c r="U65" s="247"/>
      <c r="V65" s="248"/>
      <c r="W65" s="186">
        <f t="shared" si="195"/>
        <v>0</v>
      </c>
      <c r="X65" s="180"/>
      <c r="Y65" s="180"/>
      <c r="Z65" s="248"/>
      <c r="AA65" s="248"/>
      <c r="AB65" s="248"/>
      <c r="AC65" s="186">
        <f t="shared" si="196"/>
        <v>0</v>
      </c>
      <c r="AD65" s="180"/>
      <c r="AE65" s="179"/>
      <c r="AF65" s="248"/>
      <c r="AG65" s="187"/>
      <c r="AH65" s="248"/>
      <c r="AI65" s="187"/>
      <c r="AJ65" s="248"/>
      <c r="AK65" s="187"/>
      <c r="AL65" s="186">
        <f t="shared" si="203"/>
        <v>0</v>
      </c>
      <c r="AM65" s="264"/>
      <c r="AN65" s="180"/>
      <c r="AO65" s="180"/>
      <c r="AP65" s="180"/>
      <c r="AQ65" s="179"/>
      <c r="AR65" s="186">
        <f t="shared" si="197"/>
        <v>0</v>
      </c>
      <c r="AS65" s="185">
        <f t="shared" si="197"/>
        <v>0</v>
      </c>
      <c r="AT65" s="186">
        <f t="shared" si="197"/>
        <v>0</v>
      </c>
      <c r="AU65" s="186">
        <f t="shared" si="198"/>
        <v>0</v>
      </c>
      <c r="AV65" s="180"/>
      <c r="AX65" s="186">
        <f t="shared" si="199"/>
        <v>0</v>
      </c>
      <c r="AY65" s="187"/>
      <c r="AZ65" s="186">
        <f t="shared" si="200"/>
        <v>0</v>
      </c>
      <c r="BA65" s="187"/>
      <c r="BB65" s="186">
        <f t="shared" si="201"/>
        <v>0</v>
      </c>
      <c r="BC65" s="187"/>
      <c r="BD65" s="186">
        <f t="shared" si="202"/>
        <v>0</v>
      </c>
      <c r="BE65" s="180"/>
    </row>
    <row r="66" spans="1:57" s="197" customFormat="1" x14ac:dyDescent="0.35">
      <c r="A66" s="190">
        <v>2.5</v>
      </c>
      <c r="B66" s="200" t="s">
        <v>169</v>
      </c>
      <c r="C66" s="179"/>
      <c r="D66" s="184">
        <f t="shared" ref="D66:F66" si="204">SUM(D67:D71)</f>
        <v>0</v>
      </c>
      <c r="E66" s="179">
        <f t="shared" si="204"/>
        <v>0</v>
      </c>
      <c r="F66" s="179">
        <f t="shared" si="204"/>
        <v>0</v>
      </c>
      <c r="G66" s="179">
        <f t="shared" ref="G66" si="205">SUM(G67:G71)</f>
        <v>0</v>
      </c>
      <c r="H66" s="179"/>
      <c r="I66" s="206"/>
      <c r="J66" s="184">
        <f t="shared" ref="J66:L66" si="206">SUM(J67:J71)</f>
        <v>0</v>
      </c>
      <c r="K66" s="179">
        <f t="shared" si="206"/>
        <v>0</v>
      </c>
      <c r="L66" s="179">
        <f t="shared" si="206"/>
        <v>0</v>
      </c>
      <c r="M66" s="179">
        <f t="shared" ref="M66" si="207">SUM(M67:M71)</f>
        <v>0</v>
      </c>
      <c r="N66" s="179"/>
      <c r="O66" s="206"/>
      <c r="P66" s="199"/>
      <c r="Q66" s="232"/>
      <c r="R66" s="224"/>
      <c r="S66" s="217"/>
      <c r="T66" s="179">
        <f t="shared" ref="T66:AC66" si="208">SUM(T67:T71)</f>
        <v>0</v>
      </c>
      <c r="U66" s="179">
        <f t="shared" si="208"/>
        <v>0</v>
      </c>
      <c r="V66" s="179">
        <f t="shared" si="208"/>
        <v>0</v>
      </c>
      <c r="W66" s="179">
        <f t="shared" si="208"/>
        <v>0</v>
      </c>
      <c r="X66" s="179"/>
      <c r="Y66" s="179"/>
      <c r="Z66" s="184">
        <f t="shared" si="208"/>
        <v>0</v>
      </c>
      <c r="AA66" s="179">
        <f t="shared" si="208"/>
        <v>0</v>
      </c>
      <c r="AB66" s="179">
        <f t="shared" si="208"/>
        <v>0</v>
      </c>
      <c r="AC66" s="179">
        <f t="shared" si="208"/>
        <v>0</v>
      </c>
      <c r="AD66" s="179"/>
      <c r="AE66" s="179"/>
      <c r="AF66" s="184">
        <f t="shared" ref="AF66" si="209">SUM(AF67:AF71)</f>
        <v>0</v>
      </c>
      <c r="AG66" s="179"/>
      <c r="AH66" s="179">
        <f t="shared" ref="AH66" si="210">SUM(AH67:AH71)</f>
        <v>0</v>
      </c>
      <c r="AI66" s="179"/>
      <c r="AJ66" s="179">
        <f t="shared" ref="AJ66" si="211">SUM(AJ67:AJ71)</f>
        <v>0</v>
      </c>
      <c r="AK66" s="179"/>
      <c r="AL66" s="179">
        <f t="shared" si="203"/>
        <v>0</v>
      </c>
      <c r="AM66" s="206"/>
      <c r="AN66" s="179"/>
      <c r="AO66" s="179"/>
      <c r="AP66" s="179"/>
      <c r="AQ66" s="179"/>
      <c r="AR66" s="179">
        <f>SUM(AR67:AR71)</f>
        <v>0</v>
      </c>
      <c r="AS66" s="179">
        <f>SUM(AS67:AS71)</f>
        <v>0</v>
      </c>
      <c r="AT66" s="179">
        <f>SUM(AT67:AT71)</f>
        <v>0</v>
      </c>
      <c r="AU66" s="179">
        <f t="shared" ref="AU66" si="212">SUM(AU67:AU71)</f>
        <v>0</v>
      </c>
      <c r="AV66" s="179"/>
      <c r="AW66" s="78"/>
      <c r="AX66" s="184">
        <f>SUM(AX67:AX71)</f>
        <v>0</v>
      </c>
      <c r="AY66" s="179"/>
      <c r="AZ66" s="179">
        <f>SUM(AZ67:AZ71)</f>
        <v>0</v>
      </c>
      <c r="BA66" s="179"/>
      <c r="BB66" s="179">
        <f>SUM(BB67:BB71)</f>
        <v>0</v>
      </c>
      <c r="BC66" s="179"/>
      <c r="BD66" s="179">
        <f t="shared" ref="BD66" si="213">SUM(BD67:BD71)</f>
        <v>0</v>
      </c>
      <c r="BE66" s="179"/>
    </row>
    <row r="67" spans="1:57" x14ac:dyDescent="0.35">
      <c r="B67" s="201" t="s">
        <v>191</v>
      </c>
      <c r="C67" s="180"/>
      <c r="D67" s="186"/>
      <c r="E67" s="186"/>
      <c r="F67" s="186"/>
      <c r="G67" s="186">
        <f t="shared" ref="G67:G71" si="214">SUM(D67:F67)</f>
        <v>0</v>
      </c>
      <c r="H67" s="180"/>
      <c r="I67" s="207"/>
      <c r="J67" s="186"/>
      <c r="K67" s="186"/>
      <c r="L67" s="186"/>
      <c r="M67" s="186">
        <f t="shared" ref="M67:M71" si="215">SUM(J67:L67)</f>
        <v>0</v>
      </c>
      <c r="N67" s="180"/>
      <c r="O67" s="207"/>
      <c r="P67" s="243"/>
      <c r="Q67" s="244"/>
      <c r="R67" s="245"/>
      <c r="S67" s="246"/>
      <c r="T67" s="247"/>
      <c r="U67" s="247"/>
      <c r="V67" s="248"/>
      <c r="W67" s="186">
        <f t="shared" ref="W67:W71" si="216">SUM(T67:V67)</f>
        <v>0</v>
      </c>
      <c r="X67" s="180"/>
      <c r="Y67" s="180"/>
      <c r="Z67" s="248"/>
      <c r="AA67" s="248"/>
      <c r="AB67" s="248"/>
      <c r="AC67" s="186">
        <f t="shared" ref="AC67:AC71" si="217">SUM(Z67:AB67)</f>
        <v>0</v>
      </c>
      <c r="AD67" s="180"/>
      <c r="AE67" s="179"/>
      <c r="AF67" s="248"/>
      <c r="AG67" s="187"/>
      <c r="AH67" s="248"/>
      <c r="AI67" s="187"/>
      <c r="AJ67" s="248"/>
      <c r="AK67" s="187"/>
      <c r="AL67" s="186">
        <f t="shared" si="203"/>
        <v>0</v>
      </c>
      <c r="AM67" s="264"/>
      <c r="AN67" s="180"/>
      <c r="AO67" s="180"/>
      <c r="AP67" s="180"/>
      <c r="AQ67" s="179"/>
      <c r="AR67" s="186">
        <f t="shared" ref="AR67:AT71" si="218">D67+J67+T67</f>
        <v>0</v>
      </c>
      <c r="AS67" s="185">
        <f t="shared" si="218"/>
        <v>0</v>
      </c>
      <c r="AT67" s="186">
        <f t="shared" si="218"/>
        <v>0</v>
      </c>
      <c r="AU67" s="186">
        <f t="shared" ref="AU67:AU71" si="219">SUM(AR67:AT67)</f>
        <v>0</v>
      </c>
      <c r="AV67" s="180"/>
      <c r="AX67" s="186">
        <f t="shared" ref="AX67:AX71" si="220">D67+J67+AF67</f>
        <v>0</v>
      </c>
      <c r="AY67" s="187"/>
      <c r="AZ67" s="186">
        <f t="shared" ref="AZ67:AZ71" si="221">E67+K67+AH67</f>
        <v>0</v>
      </c>
      <c r="BA67" s="187"/>
      <c r="BB67" s="186">
        <f t="shared" ref="BB67:BB71" si="222">F67+L67+AJ67</f>
        <v>0</v>
      </c>
      <c r="BC67" s="187"/>
      <c r="BD67" s="186">
        <f>AX67+AZ67+BB67</f>
        <v>0</v>
      </c>
      <c r="BE67" s="180"/>
    </row>
    <row r="68" spans="1:57" x14ac:dyDescent="0.35">
      <c r="B68" s="201" t="s">
        <v>191</v>
      </c>
      <c r="C68" s="180"/>
      <c r="D68" s="186"/>
      <c r="E68" s="186"/>
      <c r="F68" s="186"/>
      <c r="G68" s="186">
        <f t="shared" si="214"/>
        <v>0</v>
      </c>
      <c r="H68" s="180"/>
      <c r="I68" s="207"/>
      <c r="J68" s="186"/>
      <c r="K68" s="186"/>
      <c r="L68" s="186"/>
      <c r="M68" s="186">
        <f t="shared" si="215"/>
        <v>0</v>
      </c>
      <c r="N68" s="180"/>
      <c r="O68" s="207"/>
      <c r="P68" s="243"/>
      <c r="Q68" s="244"/>
      <c r="R68" s="245"/>
      <c r="S68" s="246"/>
      <c r="T68" s="247"/>
      <c r="U68" s="247"/>
      <c r="V68" s="248"/>
      <c r="W68" s="186">
        <f t="shared" si="216"/>
        <v>0</v>
      </c>
      <c r="X68" s="180"/>
      <c r="Y68" s="180"/>
      <c r="Z68" s="248"/>
      <c r="AA68" s="248"/>
      <c r="AB68" s="248"/>
      <c r="AC68" s="186">
        <f t="shared" si="217"/>
        <v>0</v>
      </c>
      <c r="AD68" s="180"/>
      <c r="AE68" s="179"/>
      <c r="AF68" s="248"/>
      <c r="AG68" s="187"/>
      <c r="AH68" s="248"/>
      <c r="AI68" s="187"/>
      <c r="AJ68" s="248"/>
      <c r="AK68" s="187"/>
      <c r="AL68" s="186"/>
      <c r="AM68" s="264"/>
      <c r="AN68" s="180"/>
      <c r="AO68" s="180"/>
      <c r="AP68" s="180"/>
      <c r="AQ68" s="179"/>
      <c r="AR68" s="186">
        <f t="shared" si="218"/>
        <v>0</v>
      </c>
      <c r="AS68" s="185">
        <f t="shared" si="218"/>
        <v>0</v>
      </c>
      <c r="AT68" s="186">
        <f t="shared" si="218"/>
        <v>0</v>
      </c>
      <c r="AU68" s="186">
        <f t="shared" si="219"/>
        <v>0</v>
      </c>
      <c r="AV68" s="180"/>
      <c r="AX68" s="186">
        <f t="shared" si="220"/>
        <v>0</v>
      </c>
      <c r="AY68" s="187"/>
      <c r="AZ68" s="186">
        <f t="shared" si="221"/>
        <v>0</v>
      </c>
      <c r="BA68" s="187"/>
      <c r="BB68" s="186">
        <f t="shared" si="222"/>
        <v>0</v>
      </c>
      <c r="BC68" s="187"/>
      <c r="BD68" s="186">
        <f t="shared" ref="BD68:BD71" si="223">AX68+AZ68+BB68</f>
        <v>0</v>
      </c>
      <c r="BE68" s="180"/>
    </row>
    <row r="69" spans="1:57" x14ac:dyDescent="0.35">
      <c r="B69" s="201" t="s">
        <v>191</v>
      </c>
      <c r="C69" s="180"/>
      <c r="D69" s="186"/>
      <c r="E69" s="186"/>
      <c r="F69" s="186"/>
      <c r="G69" s="186">
        <f t="shared" si="214"/>
        <v>0</v>
      </c>
      <c r="H69" s="180"/>
      <c r="I69" s="207"/>
      <c r="J69" s="186"/>
      <c r="K69" s="186"/>
      <c r="L69" s="186"/>
      <c r="M69" s="186">
        <f t="shared" si="215"/>
        <v>0</v>
      </c>
      <c r="N69" s="180"/>
      <c r="O69" s="207"/>
      <c r="P69" s="243"/>
      <c r="Q69" s="244"/>
      <c r="R69" s="245"/>
      <c r="S69" s="246"/>
      <c r="T69" s="247"/>
      <c r="U69" s="247"/>
      <c r="V69" s="248"/>
      <c r="W69" s="186">
        <f t="shared" si="216"/>
        <v>0</v>
      </c>
      <c r="X69" s="180"/>
      <c r="Y69" s="180"/>
      <c r="Z69" s="248"/>
      <c r="AA69" s="248"/>
      <c r="AB69" s="248"/>
      <c r="AC69" s="186">
        <f t="shared" si="217"/>
        <v>0</v>
      </c>
      <c r="AD69" s="180"/>
      <c r="AE69" s="179"/>
      <c r="AF69" s="248"/>
      <c r="AG69" s="187"/>
      <c r="AH69" s="248"/>
      <c r="AI69" s="187"/>
      <c r="AJ69" s="248"/>
      <c r="AK69" s="187"/>
      <c r="AL69" s="186"/>
      <c r="AM69" s="264"/>
      <c r="AN69" s="180"/>
      <c r="AO69" s="180"/>
      <c r="AP69" s="180"/>
      <c r="AQ69" s="179"/>
      <c r="AR69" s="186">
        <f t="shared" si="218"/>
        <v>0</v>
      </c>
      <c r="AS69" s="185">
        <f t="shared" si="218"/>
        <v>0</v>
      </c>
      <c r="AT69" s="186">
        <f t="shared" si="218"/>
        <v>0</v>
      </c>
      <c r="AU69" s="186">
        <f t="shared" si="219"/>
        <v>0</v>
      </c>
      <c r="AV69" s="180"/>
      <c r="AX69" s="186">
        <f t="shared" si="220"/>
        <v>0</v>
      </c>
      <c r="AY69" s="187"/>
      <c r="AZ69" s="186">
        <f t="shared" si="221"/>
        <v>0</v>
      </c>
      <c r="BA69" s="187"/>
      <c r="BB69" s="186">
        <f t="shared" si="222"/>
        <v>0</v>
      </c>
      <c r="BC69" s="187"/>
      <c r="BD69" s="186">
        <f t="shared" si="223"/>
        <v>0</v>
      </c>
      <c r="BE69" s="180"/>
    </row>
    <row r="70" spans="1:57" x14ac:dyDescent="0.35">
      <c r="B70" s="201" t="s">
        <v>191</v>
      </c>
      <c r="C70" s="180"/>
      <c r="D70" s="186"/>
      <c r="E70" s="186"/>
      <c r="F70" s="186"/>
      <c r="G70" s="186">
        <f t="shared" si="214"/>
        <v>0</v>
      </c>
      <c r="H70" s="180"/>
      <c r="I70" s="207"/>
      <c r="J70" s="186"/>
      <c r="K70" s="186"/>
      <c r="L70" s="186"/>
      <c r="M70" s="186">
        <f t="shared" si="215"/>
        <v>0</v>
      </c>
      <c r="N70" s="180"/>
      <c r="O70" s="207"/>
      <c r="P70" s="243"/>
      <c r="Q70" s="244"/>
      <c r="R70" s="245"/>
      <c r="S70" s="246"/>
      <c r="T70" s="247"/>
      <c r="U70" s="247"/>
      <c r="V70" s="248"/>
      <c r="W70" s="186">
        <f t="shared" si="216"/>
        <v>0</v>
      </c>
      <c r="X70" s="180"/>
      <c r="Y70" s="180"/>
      <c r="Z70" s="248"/>
      <c r="AA70" s="248"/>
      <c r="AB70" s="248"/>
      <c r="AC70" s="186">
        <f t="shared" si="217"/>
        <v>0</v>
      </c>
      <c r="AD70" s="180"/>
      <c r="AE70" s="179"/>
      <c r="AF70" s="248"/>
      <c r="AG70" s="187"/>
      <c r="AH70" s="248"/>
      <c r="AI70" s="187"/>
      <c r="AJ70" s="248"/>
      <c r="AK70" s="187"/>
      <c r="AL70" s="186">
        <f t="shared" ref="AL70:AL71" si="224">AF70+AH70+AJ70</f>
        <v>0</v>
      </c>
      <c r="AM70" s="264"/>
      <c r="AN70" s="180"/>
      <c r="AO70" s="180"/>
      <c r="AP70" s="180"/>
      <c r="AQ70" s="179"/>
      <c r="AR70" s="186">
        <f t="shared" si="218"/>
        <v>0</v>
      </c>
      <c r="AS70" s="185">
        <f t="shared" si="218"/>
        <v>0</v>
      </c>
      <c r="AT70" s="186">
        <f t="shared" si="218"/>
        <v>0</v>
      </c>
      <c r="AU70" s="186">
        <f t="shared" si="219"/>
        <v>0</v>
      </c>
      <c r="AV70" s="180"/>
      <c r="AX70" s="186">
        <f t="shared" si="220"/>
        <v>0</v>
      </c>
      <c r="AY70" s="187"/>
      <c r="AZ70" s="186">
        <f t="shared" si="221"/>
        <v>0</v>
      </c>
      <c r="BA70" s="187"/>
      <c r="BB70" s="186">
        <f t="shared" si="222"/>
        <v>0</v>
      </c>
      <c r="BC70" s="187"/>
      <c r="BD70" s="186">
        <f t="shared" si="223"/>
        <v>0</v>
      </c>
      <c r="BE70" s="180"/>
    </row>
    <row r="71" spans="1:57" x14ac:dyDescent="0.35">
      <c r="B71" s="201" t="s">
        <v>191</v>
      </c>
      <c r="C71" s="180"/>
      <c r="D71" s="186"/>
      <c r="E71" s="186"/>
      <c r="F71" s="186"/>
      <c r="G71" s="186">
        <f t="shared" si="214"/>
        <v>0</v>
      </c>
      <c r="H71" s="180"/>
      <c r="I71" s="207"/>
      <c r="J71" s="186"/>
      <c r="K71" s="186"/>
      <c r="L71" s="186"/>
      <c r="M71" s="186">
        <f t="shared" si="215"/>
        <v>0</v>
      </c>
      <c r="N71" s="180"/>
      <c r="O71" s="207"/>
      <c r="P71" s="243"/>
      <c r="Q71" s="244"/>
      <c r="R71" s="245"/>
      <c r="S71" s="246"/>
      <c r="T71" s="247"/>
      <c r="U71" s="247"/>
      <c r="V71" s="248"/>
      <c r="W71" s="186">
        <f t="shared" si="216"/>
        <v>0</v>
      </c>
      <c r="X71" s="180"/>
      <c r="Y71" s="180"/>
      <c r="Z71" s="248"/>
      <c r="AA71" s="248"/>
      <c r="AB71" s="248"/>
      <c r="AC71" s="186">
        <f t="shared" si="217"/>
        <v>0</v>
      </c>
      <c r="AD71" s="180"/>
      <c r="AE71" s="179"/>
      <c r="AF71" s="248"/>
      <c r="AG71" s="187"/>
      <c r="AH71" s="248"/>
      <c r="AI71" s="187"/>
      <c r="AJ71" s="248"/>
      <c r="AK71" s="187"/>
      <c r="AL71" s="186">
        <f t="shared" si="224"/>
        <v>0</v>
      </c>
      <c r="AM71" s="264"/>
      <c r="AN71" s="180"/>
      <c r="AO71" s="180"/>
      <c r="AP71" s="180"/>
      <c r="AQ71" s="179"/>
      <c r="AR71" s="186">
        <f t="shared" si="218"/>
        <v>0</v>
      </c>
      <c r="AS71" s="185">
        <f t="shared" si="218"/>
        <v>0</v>
      </c>
      <c r="AT71" s="186">
        <f t="shared" si="218"/>
        <v>0</v>
      </c>
      <c r="AU71" s="186">
        <f t="shared" si="219"/>
        <v>0</v>
      </c>
      <c r="AV71" s="180"/>
      <c r="AX71" s="186">
        <f t="shared" si="220"/>
        <v>0</v>
      </c>
      <c r="AY71" s="187"/>
      <c r="AZ71" s="186">
        <f t="shared" si="221"/>
        <v>0</v>
      </c>
      <c r="BA71" s="187"/>
      <c r="BB71" s="186">
        <f t="shared" si="222"/>
        <v>0</v>
      </c>
      <c r="BC71" s="187"/>
      <c r="BD71" s="186">
        <f t="shared" si="223"/>
        <v>0</v>
      </c>
      <c r="BE71" s="180"/>
    </row>
    <row r="72" spans="1:57" x14ac:dyDescent="0.35">
      <c r="C72" s="179"/>
      <c r="D72" s="159"/>
      <c r="E72" s="159"/>
      <c r="F72" s="159"/>
      <c r="G72" s="179"/>
      <c r="H72" s="179"/>
      <c r="I72" s="206"/>
      <c r="J72" s="159"/>
      <c r="K72" s="159"/>
      <c r="L72" s="159"/>
      <c r="M72" s="179"/>
      <c r="N72" s="179"/>
      <c r="O72" s="206"/>
      <c r="T72" s="159"/>
      <c r="U72" s="159"/>
      <c r="V72" s="159"/>
      <c r="W72" s="179"/>
      <c r="X72" s="179"/>
      <c r="Y72" s="179"/>
      <c r="Z72" s="159"/>
      <c r="AA72" s="159"/>
      <c r="AB72" s="159"/>
      <c r="AC72" s="179"/>
      <c r="AD72" s="179"/>
      <c r="AE72" s="179"/>
      <c r="AF72" s="159"/>
      <c r="AG72" s="159"/>
      <c r="AH72" s="159"/>
      <c r="AI72" s="159"/>
      <c r="AJ72" s="159"/>
      <c r="AK72" s="159"/>
      <c r="AL72" s="179"/>
      <c r="AM72" s="207"/>
      <c r="AN72" s="179"/>
      <c r="AO72" s="179"/>
      <c r="AP72" s="179"/>
      <c r="AQ72" s="179"/>
      <c r="AR72" s="159"/>
      <c r="AS72" s="159"/>
      <c r="AT72" s="159"/>
      <c r="AU72" s="179"/>
      <c r="AV72" s="179"/>
      <c r="AX72" s="159"/>
      <c r="AY72" s="159"/>
      <c r="AZ72" s="159"/>
      <c r="BA72" s="159"/>
      <c r="BB72" s="159"/>
      <c r="BC72" s="159"/>
      <c r="BD72" s="179"/>
      <c r="BE72" s="179"/>
    </row>
    <row r="73" spans="1:57" s="197" customFormat="1" x14ac:dyDescent="0.35">
      <c r="A73" s="190">
        <v>3</v>
      </c>
      <c r="B73" s="79" t="s">
        <v>164</v>
      </c>
      <c r="C73" s="178"/>
      <c r="D73" s="250">
        <f>D74+D80+D86+D92+D98</f>
        <v>16500</v>
      </c>
      <c r="E73" s="250">
        <f t="shared" ref="E73:G73" si="225">E74+E80+E86+E92+E98</f>
        <v>15000</v>
      </c>
      <c r="F73" s="250">
        <f t="shared" si="225"/>
        <v>0</v>
      </c>
      <c r="G73" s="250">
        <f t="shared" si="225"/>
        <v>31500</v>
      </c>
      <c r="H73" s="178"/>
      <c r="I73" s="205"/>
      <c r="J73" s="250">
        <f>J74+J80+J86+J92+J98</f>
        <v>16500</v>
      </c>
      <c r="K73" s="250">
        <f t="shared" ref="K73:M73" si="226">K74+K80+K86+K92+K98</f>
        <v>15000</v>
      </c>
      <c r="L73" s="250">
        <f t="shared" si="226"/>
        <v>0</v>
      </c>
      <c r="M73" s="250">
        <f t="shared" si="226"/>
        <v>31500</v>
      </c>
      <c r="N73" s="178"/>
      <c r="O73" s="205"/>
      <c r="P73" s="251"/>
      <c r="Q73" s="251"/>
      <c r="R73" s="251"/>
      <c r="S73" s="251"/>
      <c r="T73" s="250">
        <f>T74+T80+T86+T92+T98</f>
        <v>0</v>
      </c>
      <c r="U73" s="250">
        <f t="shared" ref="U73:W73" si="227">U74+U80+U86+U92+U98</f>
        <v>0</v>
      </c>
      <c r="V73" s="250">
        <f t="shared" si="227"/>
        <v>0</v>
      </c>
      <c r="W73" s="250">
        <f t="shared" si="227"/>
        <v>0</v>
      </c>
      <c r="X73" s="178"/>
      <c r="Y73" s="178"/>
      <c r="Z73" s="250">
        <f>Z74+Z80+Z86+Z92+Z98</f>
        <v>0</v>
      </c>
      <c r="AA73" s="250">
        <f t="shared" ref="AA73:AC73" si="228">AA74+AA80+AA86+AA92+AA98</f>
        <v>0</v>
      </c>
      <c r="AB73" s="250">
        <f t="shared" si="228"/>
        <v>0</v>
      </c>
      <c r="AC73" s="250">
        <f t="shared" si="228"/>
        <v>0</v>
      </c>
      <c r="AD73" s="178"/>
      <c r="AE73" s="179"/>
      <c r="AF73" s="250">
        <f>AF74+AF80+AF86+AF92+AF98</f>
        <v>0</v>
      </c>
      <c r="AG73" s="249">
        <f>IFERROR((AF73-T73)/T73,0)</f>
        <v>0</v>
      </c>
      <c r="AH73" s="250">
        <f>AH74+AH80+AH86+AH92+AH98</f>
        <v>0</v>
      </c>
      <c r="AI73" s="249">
        <f>IFERROR((AH73-U73)/U73,0)</f>
        <v>0</v>
      </c>
      <c r="AJ73" s="250">
        <f>AJ74+AJ80+AJ86+AJ92+AJ98</f>
        <v>0</v>
      </c>
      <c r="AK73" s="249">
        <f>IFERROR((AJ73-V73)/V73,0)</f>
        <v>0</v>
      </c>
      <c r="AL73" s="250">
        <f>AL74+AL80+AL86+AL92+AL98</f>
        <v>0</v>
      </c>
      <c r="AM73" s="249">
        <f>IFERROR((AL73-W73)/W73,0)</f>
        <v>0</v>
      </c>
      <c r="AN73" s="268"/>
      <c r="AO73" s="186" t="s">
        <v>193</v>
      </c>
      <c r="AP73" s="178"/>
      <c r="AQ73" s="179"/>
      <c r="AR73" s="250">
        <f>AR74+AR80+AR86+AR92+AR98</f>
        <v>33000</v>
      </c>
      <c r="AS73" s="250">
        <f t="shared" ref="AS73:AU73" si="229">AS74+AS80+AS86+AS92+AS98</f>
        <v>30000</v>
      </c>
      <c r="AT73" s="250">
        <f t="shared" si="229"/>
        <v>0</v>
      </c>
      <c r="AU73" s="250">
        <f t="shared" si="229"/>
        <v>63000</v>
      </c>
      <c r="AV73" s="178"/>
      <c r="AW73" s="78"/>
      <c r="AX73" s="250">
        <f>AX74+AX80+AX86+AX92+AX98</f>
        <v>33000</v>
      </c>
      <c r="AY73" s="249">
        <f>IFERROR((AX73-AR73)/AR73,0)</f>
        <v>0</v>
      </c>
      <c r="AZ73" s="250">
        <f>AZ74+AZ80+AZ86+AZ92+AZ98</f>
        <v>30000</v>
      </c>
      <c r="BA73" s="249">
        <f>IFERROR((AZ73-AS73)/AS73,0)</f>
        <v>0</v>
      </c>
      <c r="BB73" s="250">
        <f>BB74+BB80+BB86+BB92+BB98</f>
        <v>0</v>
      </c>
      <c r="BC73" s="249">
        <f>IFERROR((BB73-AT73)/AT73,0)</f>
        <v>0</v>
      </c>
      <c r="BD73" s="250">
        <f>BD74+BD80+BD86+BD92+BD98</f>
        <v>63000</v>
      </c>
      <c r="BE73" s="178"/>
    </row>
    <row r="74" spans="1:57" s="197" customFormat="1" x14ac:dyDescent="0.35">
      <c r="A74" s="190">
        <v>3.1</v>
      </c>
      <c r="B74" s="200" t="s">
        <v>138</v>
      </c>
      <c r="C74" s="179"/>
      <c r="D74" s="203">
        <f t="shared" ref="D74:F74" si="230">SUM(D75:D79)</f>
        <v>16500</v>
      </c>
      <c r="E74" s="179">
        <f t="shared" si="230"/>
        <v>15000</v>
      </c>
      <c r="F74" s="179">
        <f t="shared" si="230"/>
        <v>0</v>
      </c>
      <c r="G74" s="179">
        <f t="shared" ref="G74" si="231">SUM(G75:G79)</f>
        <v>31500</v>
      </c>
      <c r="H74" s="179"/>
      <c r="I74" s="206"/>
      <c r="J74" s="203">
        <f t="shared" ref="J74:L74" si="232">SUM(J75:J79)</f>
        <v>16500</v>
      </c>
      <c r="K74" s="179">
        <f t="shared" si="232"/>
        <v>15000</v>
      </c>
      <c r="L74" s="179">
        <f t="shared" si="232"/>
        <v>0</v>
      </c>
      <c r="M74" s="179">
        <f t="shared" ref="M74" si="233">SUM(M75:M79)</f>
        <v>31500</v>
      </c>
      <c r="N74" s="179"/>
      <c r="O74" s="206"/>
      <c r="P74" s="202"/>
      <c r="Q74" s="232"/>
      <c r="R74" s="224"/>
      <c r="S74" s="217"/>
      <c r="T74" s="203">
        <f t="shared" ref="T74:AC74" si="234">SUM(T75:T79)</f>
        <v>0</v>
      </c>
      <c r="U74" s="179">
        <f t="shared" si="234"/>
        <v>0</v>
      </c>
      <c r="V74" s="179">
        <f t="shared" si="234"/>
        <v>0</v>
      </c>
      <c r="W74" s="179">
        <f t="shared" si="234"/>
        <v>0</v>
      </c>
      <c r="X74" s="179"/>
      <c r="Y74" s="179"/>
      <c r="Z74" s="203">
        <f t="shared" si="234"/>
        <v>0</v>
      </c>
      <c r="AA74" s="179">
        <f t="shared" si="234"/>
        <v>0</v>
      </c>
      <c r="AB74" s="179">
        <f t="shared" si="234"/>
        <v>0</v>
      </c>
      <c r="AC74" s="179">
        <f t="shared" si="234"/>
        <v>0</v>
      </c>
      <c r="AD74" s="179"/>
      <c r="AE74" s="179"/>
      <c r="AF74" s="203">
        <f t="shared" ref="AF74" si="235">SUM(AF75:AF79)</f>
        <v>0</v>
      </c>
      <c r="AG74" s="179"/>
      <c r="AH74" s="179">
        <f t="shared" ref="AH74" si="236">SUM(AH75:AH79)</f>
        <v>0</v>
      </c>
      <c r="AI74" s="179"/>
      <c r="AJ74" s="179">
        <f t="shared" ref="AJ74" si="237">SUM(AJ75:AJ79)</f>
        <v>0</v>
      </c>
      <c r="AK74" s="179"/>
      <c r="AL74" s="179">
        <f t="shared" ref="AL74" si="238">AF74+AH74+AJ74</f>
        <v>0</v>
      </c>
      <c r="AM74" s="206"/>
      <c r="AN74" s="179"/>
      <c r="AO74" s="179"/>
      <c r="AP74" s="179"/>
      <c r="AQ74" s="179"/>
      <c r="AR74" s="203">
        <f>SUM(AR75:AR79)</f>
        <v>33000</v>
      </c>
      <c r="AS74" s="179">
        <f>SUM(AS75:AS79)</f>
        <v>30000</v>
      </c>
      <c r="AT74" s="179">
        <f>SUM(AT75:AT79)</f>
        <v>0</v>
      </c>
      <c r="AU74" s="179">
        <f t="shared" ref="AU74" si="239">SUM(AU75:AU79)</f>
        <v>63000</v>
      </c>
      <c r="AV74" s="179"/>
      <c r="AW74" s="78"/>
      <c r="AX74" s="203">
        <f>SUM(AX75:AX79)</f>
        <v>33000</v>
      </c>
      <c r="AY74" s="179"/>
      <c r="AZ74" s="179">
        <f>SUM(AZ75:AZ79)</f>
        <v>30000</v>
      </c>
      <c r="BA74" s="179"/>
      <c r="BB74" s="179">
        <f>SUM(BB75:BB79)</f>
        <v>0</v>
      </c>
      <c r="BC74" s="179"/>
      <c r="BD74" s="179">
        <f t="shared" ref="BD74" si="240">SUM(BD75:BD79)</f>
        <v>63000</v>
      </c>
      <c r="BE74" s="179"/>
    </row>
    <row r="75" spans="1:57" s="197" customFormat="1" ht="29" x14ac:dyDescent="0.35">
      <c r="A75" s="190"/>
      <c r="B75" s="201" t="s">
        <v>107</v>
      </c>
      <c r="C75" s="180"/>
      <c r="D75" s="186">
        <v>15000</v>
      </c>
      <c r="E75" s="186">
        <v>15000</v>
      </c>
      <c r="F75" s="186"/>
      <c r="G75" s="186">
        <f t="shared" ref="G75:G79" si="241">SUM(D75:F75)</f>
        <v>30000</v>
      </c>
      <c r="H75" s="180"/>
      <c r="I75" s="207"/>
      <c r="J75" s="186">
        <v>15000</v>
      </c>
      <c r="K75" s="186">
        <v>15000</v>
      </c>
      <c r="L75" s="186"/>
      <c r="M75" s="186">
        <f t="shared" ref="M75:M79" si="242">SUM(J75:L75)</f>
        <v>30000</v>
      </c>
      <c r="N75" s="180"/>
      <c r="O75" s="207"/>
      <c r="P75" s="243" t="s">
        <v>135</v>
      </c>
      <c r="Q75" s="244"/>
      <c r="R75" s="245"/>
      <c r="S75" s="246"/>
      <c r="T75" s="247"/>
      <c r="U75" s="247"/>
      <c r="V75" s="248"/>
      <c r="W75" s="186">
        <f t="shared" ref="W75:W79" si="243">SUM(T75:V75)</f>
        <v>0</v>
      </c>
      <c r="X75" s="180"/>
      <c r="Y75" s="180"/>
      <c r="Z75" s="248"/>
      <c r="AA75" s="248"/>
      <c r="AB75" s="248"/>
      <c r="AC75" s="186">
        <f t="shared" ref="AC75:AC79" si="244">SUM(Z75:AB75)</f>
        <v>0</v>
      </c>
      <c r="AD75" s="180"/>
      <c r="AE75" s="179"/>
      <c r="AF75" s="248"/>
      <c r="AG75" s="187"/>
      <c r="AH75" s="248"/>
      <c r="AI75" s="187"/>
      <c r="AJ75" s="248"/>
      <c r="AK75" s="187"/>
      <c r="AL75" s="186"/>
      <c r="AM75" s="264"/>
      <c r="AN75" s="180"/>
      <c r="AO75" s="180"/>
      <c r="AP75" s="180"/>
      <c r="AQ75" s="179"/>
      <c r="AR75" s="186">
        <f t="shared" ref="AR75:AT79" si="245">D75+J75+T75</f>
        <v>30000</v>
      </c>
      <c r="AS75" s="185">
        <f t="shared" si="245"/>
        <v>30000</v>
      </c>
      <c r="AT75" s="186">
        <f t="shared" si="245"/>
        <v>0</v>
      </c>
      <c r="AU75" s="186">
        <f t="shared" ref="AU75:AU79" si="246">SUM(AR75:AT75)</f>
        <v>60000</v>
      </c>
      <c r="AV75" s="180"/>
      <c r="AW75" s="78"/>
      <c r="AX75" s="186">
        <f>D75+J75+AF75</f>
        <v>30000</v>
      </c>
      <c r="AY75" s="187"/>
      <c r="AZ75" s="186">
        <f>E75+K75+AH75</f>
        <v>30000</v>
      </c>
      <c r="BA75" s="187"/>
      <c r="BB75" s="186">
        <f>F75+L75+AJ75</f>
        <v>0</v>
      </c>
      <c r="BC75" s="187"/>
      <c r="BD75" s="186">
        <f>AX75+AZ75+BB75</f>
        <v>60000</v>
      </c>
      <c r="BE75" s="180"/>
    </row>
    <row r="76" spans="1:57" s="197" customFormat="1" ht="29" x14ac:dyDescent="0.35">
      <c r="A76" s="190"/>
      <c r="B76" s="201" t="s">
        <v>109</v>
      </c>
      <c r="C76" s="180"/>
      <c r="D76" s="186">
        <v>1500</v>
      </c>
      <c r="E76" s="186"/>
      <c r="F76" s="186"/>
      <c r="G76" s="186">
        <f t="shared" si="241"/>
        <v>1500</v>
      </c>
      <c r="H76" s="180"/>
      <c r="I76" s="207"/>
      <c r="J76" s="186">
        <v>1500</v>
      </c>
      <c r="K76" s="186"/>
      <c r="L76" s="186"/>
      <c r="M76" s="186">
        <f t="shared" si="242"/>
        <v>1500</v>
      </c>
      <c r="N76" s="180"/>
      <c r="O76" s="207"/>
      <c r="P76" s="243"/>
      <c r="Q76" s="244"/>
      <c r="R76" s="245"/>
      <c r="S76" s="246"/>
      <c r="T76" s="247"/>
      <c r="U76" s="247"/>
      <c r="V76" s="248"/>
      <c r="W76" s="186">
        <f t="shared" si="243"/>
        <v>0</v>
      </c>
      <c r="X76" s="180"/>
      <c r="Y76" s="180"/>
      <c r="Z76" s="248"/>
      <c r="AA76" s="248"/>
      <c r="AB76" s="248"/>
      <c r="AC76" s="186">
        <f t="shared" si="244"/>
        <v>0</v>
      </c>
      <c r="AD76" s="180"/>
      <c r="AE76" s="179"/>
      <c r="AF76" s="248"/>
      <c r="AG76" s="187"/>
      <c r="AH76" s="248"/>
      <c r="AI76" s="187"/>
      <c r="AJ76" s="248"/>
      <c r="AK76" s="187"/>
      <c r="AL76" s="186"/>
      <c r="AM76" s="264"/>
      <c r="AN76" s="180"/>
      <c r="AO76" s="180"/>
      <c r="AP76" s="180"/>
      <c r="AQ76" s="179"/>
      <c r="AR76" s="186">
        <f t="shared" si="245"/>
        <v>3000</v>
      </c>
      <c r="AS76" s="185">
        <f t="shared" si="245"/>
        <v>0</v>
      </c>
      <c r="AT76" s="186">
        <f t="shared" si="245"/>
        <v>0</v>
      </c>
      <c r="AU76" s="186">
        <f t="shared" si="246"/>
        <v>3000</v>
      </c>
      <c r="AV76" s="180"/>
      <c r="AW76" s="78"/>
      <c r="AX76" s="186">
        <f t="shared" ref="AX76:AX79" si="247">D76+J76+AF76</f>
        <v>3000</v>
      </c>
      <c r="AY76" s="187"/>
      <c r="AZ76" s="186">
        <f t="shared" ref="AZ76:AZ79" si="248">E76+K76+AH76</f>
        <v>0</v>
      </c>
      <c r="BA76" s="187"/>
      <c r="BB76" s="186">
        <f t="shared" ref="BB76:BB79" si="249">F76+L76+AJ76</f>
        <v>0</v>
      </c>
      <c r="BC76" s="187"/>
      <c r="BD76" s="186">
        <f t="shared" ref="BD76:BD79" si="250">AX76+AZ76+BB76</f>
        <v>3000</v>
      </c>
      <c r="BE76" s="180"/>
    </row>
    <row r="77" spans="1:57" s="197" customFormat="1" x14ac:dyDescent="0.35">
      <c r="A77" s="190"/>
      <c r="B77" s="201" t="s">
        <v>191</v>
      </c>
      <c r="C77" s="180"/>
      <c r="D77" s="186"/>
      <c r="E77" s="186"/>
      <c r="F77" s="186"/>
      <c r="G77" s="186">
        <f t="shared" si="241"/>
        <v>0</v>
      </c>
      <c r="H77" s="180"/>
      <c r="I77" s="207"/>
      <c r="J77" s="186"/>
      <c r="K77" s="186"/>
      <c r="L77" s="186"/>
      <c r="M77" s="186">
        <f t="shared" si="242"/>
        <v>0</v>
      </c>
      <c r="N77" s="180"/>
      <c r="O77" s="207"/>
      <c r="P77" s="243"/>
      <c r="Q77" s="244"/>
      <c r="R77" s="245"/>
      <c r="S77" s="246"/>
      <c r="T77" s="247"/>
      <c r="U77" s="247"/>
      <c r="V77" s="248"/>
      <c r="W77" s="186">
        <f t="shared" si="243"/>
        <v>0</v>
      </c>
      <c r="X77" s="180"/>
      <c r="Y77" s="180"/>
      <c r="Z77" s="248"/>
      <c r="AA77" s="248"/>
      <c r="AB77" s="248"/>
      <c r="AC77" s="186">
        <f t="shared" si="244"/>
        <v>0</v>
      </c>
      <c r="AD77" s="180"/>
      <c r="AE77" s="179"/>
      <c r="AF77" s="248"/>
      <c r="AG77" s="187"/>
      <c r="AH77" s="248"/>
      <c r="AI77" s="187"/>
      <c r="AJ77" s="248"/>
      <c r="AK77" s="187"/>
      <c r="AL77" s="186"/>
      <c r="AM77" s="264"/>
      <c r="AN77" s="180"/>
      <c r="AO77" s="180"/>
      <c r="AP77" s="180"/>
      <c r="AQ77" s="179"/>
      <c r="AR77" s="186">
        <f t="shared" si="245"/>
        <v>0</v>
      </c>
      <c r="AS77" s="185">
        <f t="shared" si="245"/>
        <v>0</v>
      </c>
      <c r="AT77" s="186">
        <f t="shared" si="245"/>
        <v>0</v>
      </c>
      <c r="AU77" s="186">
        <f t="shared" si="246"/>
        <v>0</v>
      </c>
      <c r="AV77" s="180"/>
      <c r="AW77" s="78"/>
      <c r="AX77" s="186">
        <f t="shared" si="247"/>
        <v>0</v>
      </c>
      <c r="AY77" s="187"/>
      <c r="AZ77" s="186">
        <f t="shared" si="248"/>
        <v>0</v>
      </c>
      <c r="BA77" s="187"/>
      <c r="BB77" s="186">
        <f t="shared" si="249"/>
        <v>0</v>
      </c>
      <c r="BC77" s="187"/>
      <c r="BD77" s="186">
        <f t="shared" si="250"/>
        <v>0</v>
      </c>
      <c r="BE77" s="180"/>
    </row>
    <row r="78" spans="1:57" s="197" customFormat="1" x14ac:dyDescent="0.35">
      <c r="A78" s="190"/>
      <c r="B78" s="201" t="s">
        <v>191</v>
      </c>
      <c r="C78" s="180"/>
      <c r="D78" s="186"/>
      <c r="E78" s="186"/>
      <c r="F78" s="186"/>
      <c r="G78" s="186">
        <f t="shared" si="241"/>
        <v>0</v>
      </c>
      <c r="H78" s="180"/>
      <c r="I78" s="207"/>
      <c r="J78" s="186"/>
      <c r="K78" s="186"/>
      <c r="L78" s="186"/>
      <c r="M78" s="186">
        <f t="shared" si="242"/>
        <v>0</v>
      </c>
      <c r="N78" s="180"/>
      <c r="O78" s="207"/>
      <c r="P78" s="243"/>
      <c r="Q78" s="244"/>
      <c r="R78" s="245"/>
      <c r="S78" s="246"/>
      <c r="T78" s="247"/>
      <c r="U78" s="247"/>
      <c r="V78" s="248"/>
      <c r="W78" s="186">
        <f t="shared" si="243"/>
        <v>0</v>
      </c>
      <c r="X78" s="180"/>
      <c r="Y78" s="180"/>
      <c r="Z78" s="248"/>
      <c r="AA78" s="248"/>
      <c r="AB78" s="248"/>
      <c r="AC78" s="186">
        <f t="shared" si="244"/>
        <v>0</v>
      </c>
      <c r="AD78" s="180"/>
      <c r="AE78" s="179"/>
      <c r="AF78" s="248"/>
      <c r="AG78" s="187"/>
      <c r="AH78" s="248"/>
      <c r="AI78" s="187"/>
      <c r="AJ78" s="248"/>
      <c r="AK78" s="187"/>
      <c r="AL78" s="186"/>
      <c r="AM78" s="264"/>
      <c r="AN78" s="180"/>
      <c r="AO78" s="180"/>
      <c r="AP78" s="180"/>
      <c r="AQ78" s="179"/>
      <c r="AR78" s="186">
        <f t="shared" si="245"/>
        <v>0</v>
      </c>
      <c r="AS78" s="185">
        <f t="shared" si="245"/>
        <v>0</v>
      </c>
      <c r="AT78" s="186">
        <f t="shared" si="245"/>
        <v>0</v>
      </c>
      <c r="AU78" s="186">
        <f t="shared" si="246"/>
        <v>0</v>
      </c>
      <c r="AV78" s="180"/>
      <c r="AW78" s="78"/>
      <c r="AX78" s="186">
        <f t="shared" si="247"/>
        <v>0</v>
      </c>
      <c r="AY78" s="187"/>
      <c r="AZ78" s="186">
        <f t="shared" si="248"/>
        <v>0</v>
      </c>
      <c r="BA78" s="187"/>
      <c r="BB78" s="186">
        <f t="shared" si="249"/>
        <v>0</v>
      </c>
      <c r="BC78" s="187"/>
      <c r="BD78" s="186">
        <f t="shared" si="250"/>
        <v>0</v>
      </c>
      <c r="BE78" s="180"/>
    </row>
    <row r="79" spans="1:57" s="197" customFormat="1" x14ac:dyDescent="0.35">
      <c r="A79" s="190"/>
      <c r="B79" s="201" t="s">
        <v>191</v>
      </c>
      <c r="C79" s="180"/>
      <c r="D79" s="186"/>
      <c r="E79" s="186"/>
      <c r="F79" s="186"/>
      <c r="G79" s="186">
        <f t="shared" si="241"/>
        <v>0</v>
      </c>
      <c r="H79" s="180"/>
      <c r="I79" s="207"/>
      <c r="J79" s="186"/>
      <c r="K79" s="186"/>
      <c r="L79" s="186"/>
      <c r="M79" s="186">
        <f t="shared" si="242"/>
        <v>0</v>
      </c>
      <c r="N79" s="180"/>
      <c r="O79" s="207"/>
      <c r="P79" s="243"/>
      <c r="Q79" s="244"/>
      <c r="R79" s="245"/>
      <c r="S79" s="246"/>
      <c r="T79" s="247"/>
      <c r="U79" s="247"/>
      <c r="V79" s="248"/>
      <c r="W79" s="186">
        <f t="shared" si="243"/>
        <v>0</v>
      </c>
      <c r="X79" s="180"/>
      <c r="Y79" s="180"/>
      <c r="Z79" s="248"/>
      <c r="AA79" s="248"/>
      <c r="AB79" s="248"/>
      <c r="AC79" s="186">
        <f t="shared" si="244"/>
        <v>0</v>
      </c>
      <c r="AD79" s="180"/>
      <c r="AE79" s="179"/>
      <c r="AF79" s="248"/>
      <c r="AG79" s="187"/>
      <c r="AH79" s="248"/>
      <c r="AI79" s="187"/>
      <c r="AJ79" s="248"/>
      <c r="AK79" s="187"/>
      <c r="AL79" s="186"/>
      <c r="AM79" s="264"/>
      <c r="AN79" s="180"/>
      <c r="AO79" s="180"/>
      <c r="AP79" s="180"/>
      <c r="AQ79" s="179"/>
      <c r="AR79" s="186">
        <f t="shared" si="245"/>
        <v>0</v>
      </c>
      <c r="AS79" s="185">
        <f t="shared" si="245"/>
        <v>0</v>
      </c>
      <c r="AT79" s="186">
        <f t="shared" si="245"/>
        <v>0</v>
      </c>
      <c r="AU79" s="186">
        <f t="shared" si="246"/>
        <v>0</v>
      </c>
      <c r="AV79" s="180"/>
      <c r="AW79" s="78"/>
      <c r="AX79" s="186">
        <f t="shared" si="247"/>
        <v>0</v>
      </c>
      <c r="AY79" s="187"/>
      <c r="AZ79" s="186">
        <f t="shared" si="248"/>
        <v>0</v>
      </c>
      <c r="BA79" s="187"/>
      <c r="BB79" s="186">
        <f t="shared" si="249"/>
        <v>0</v>
      </c>
      <c r="BC79" s="187"/>
      <c r="BD79" s="186">
        <f t="shared" si="250"/>
        <v>0</v>
      </c>
      <c r="BE79" s="180"/>
    </row>
    <row r="80" spans="1:57" s="197" customFormat="1" x14ac:dyDescent="0.35">
      <c r="A80" s="190">
        <v>3.2</v>
      </c>
      <c r="B80" s="200" t="s">
        <v>169</v>
      </c>
      <c r="C80" s="179"/>
      <c r="D80" s="184">
        <f t="shared" ref="D80:F80" si="251">SUM(D81:D85)</f>
        <v>0</v>
      </c>
      <c r="E80" s="179">
        <f t="shared" si="251"/>
        <v>0</v>
      </c>
      <c r="F80" s="179">
        <f t="shared" si="251"/>
        <v>0</v>
      </c>
      <c r="G80" s="179">
        <f t="shared" ref="G80" si="252">SUM(G81:G85)</f>
        <v>0</v>
      </c>
      <c r="H80" s="179"/>
      <c r="I80" s="206"/>
      <c r="J80" s="184">
        <f t="shared" ref="J80:L80" si="253">SUM(J81:J85)</f>
        <v>0</v>
      </c>
      <c r="K80" s="179">
        <f t="shared" si="253"/>
        <v>0</v>
      </c>
      <c r="L80" s="179">
        <f t="shared" si="253"/>
        <v>0</v>
      </c>
      <c r="M80" s="179">
        <f t="shared" ref="M80" si="254">SUM(M81:M85)</f>
        <v>0</v>
      </c>
      <c r="N80" s="179"/>
      <c r="O80" s="206"/>
      <c r="P80" s="199"/>
      <c r="Q80" s="232"/>
      <c r="R80" s="224"/>
      <c r="S80" s="217"/>
      <c r="T80" s="184">
        <f t="shared" ref="T80:AC80" si="255">SUM(T81:T85)</f>
        <v>0</v>
      </c>
      <c r="U80" s="179">
        <f t="shared" si="255"/>
        <v>0</v>
      </c>
      <c r="V80" s="179">
        <f t="shared" si="255"/>
        <v>0</v>
      </c>
      <c r="W80" s="179">
        <f t="shared" si="255"/>
        <v>0</v>
      </c>
      <c r="X80" s="179"/>
      <c r="Y80" s="179"/>
      <c r="Z80" s="184">
        <f t="shared" si="255"/>
        <v>0</v>
      </c>
      <c r="AA80" s="179">
        <f t="shared" si="255"/>
        <v>0</v>
      </c>
      <c r="AB80" s="179">
        <f t="shared" si="255"/>
        <v>0</v>
      </c>
      <c r="AC80" s="179">
        <f t="shared" si="255"/>
        <v>0</v>
      </c>
      <c r="AD80" s="179"/>
      <c r="AE80" s="179"/>
      <c r="AF80" s="184">
        <f t="shared" ref="AF80" si="256">SUM(AF81:AF85)</f>
        <v>0</v>
      </c>
      <c r="AG80" s="179"/>
      <c r="AH80" s="179">
        <f t="shared" ref="AH80" si="257">SUM(AH81:AH85)</f>
        <v>0</v>
      </c>
      <c r="AI80" s="179"/>
      <c r="AJ80" s="179">
        <f t="shared" ref="AJ80" si="258">SUM(AJ81:AJ85)</f>
        <v>0</v>
      </c>
      <c r="AK80" s="179"/>
      <c r="AL80" s="179">
        <f t="shared" ref="AL80" si="259">AF80+AH80+AJ80</f>
        <v>0</v>
      </c>
      <c r="AM80" s="206"/>
      <c r="AN80" s="179"/>
      <c r="AO80" s="179"/>
      <c r="AP80" s="179"/>
      <c r="AQ80" s="179"/>
      <c r="AR80" s="184">
        <f>SUM(AR81:AR85)</f>
        <v>0</v>
      </c>
      <c r="AS80" s="179">
        <f>SUM(AS81:AS85)</f>
        <v>0</v>
      </c>
      <c r="AT80" s="179">
        <f>SUM(AT81:AT85)</f>
        <v>0</v>
      </c>
      <c r="AU80" s="179">
        <f t="shared" ref="AU80" si="260">SUM(AU81:AU85)</f>
        <v>0</v>
      </c>
      <c r="AV80" s="179"/>
      <c r="AW80" s="78"/>
      <c r="AX80" s="184">
        <f>SUM(AX81:AX85)</f>
        <v>0</v>
      </c>
      <c r="AY80" s="179"/>
      <c r="AZ80" s="179">
        <f>SUM(AZ81:AZ85)</f>
        <v>0</v>
      </c>
      <c r="BA80" s="179"/>
      <c r="BB80" s="179">
        <f>SUM(BB81:BB85)</f>
        <v>0</v>
      </c>
      <c r="BC80" s="179"/>
      <c r="BD80" s="179">
        <f t="shared" ref="BD80" si="261">SUM(BD81:BD85)</f>
        <v>0</v>
      </c>
      <c r="BE80" s="179"/>
    </row>
    <row r="81" spans="1:57" s="197" customFormat="1" x14ac:dyDescent="0.35">
      <c r="A81" s="190"/>
      <c r="B81" s="201" t="s">
        <v>191</v>
      </c>
      <c r="C81" s="180"/>
      <c r="D81" s="186"/>
      <c r="E81" s="186"/>
      <c r="F81" s="186"/>
      <c r="G81" s="186">
        <f t="shared" ref="G81:G85" si="262">SUM(D81:F81)</f>
        <v>0</v>
      </c>
      <c r="H81" s="180"/>
      <c r="I81" s="207"/>
      <c r="J81" s="186"/>
      <c r="K81" s="186"/>
      <c r="L81" s="186"/>
      <c r="M81" s="186">
        <f t="shared" ref="M81:M85" si="263">SUM(J81:L81)</f>
        <v>0</v>
      </c>
      <c r="N81" s="180"/>
      <c r="O81" s="207"/>
      <c r="P81" s="243"/>
      <c r="Q81" s="244"/>
      <c r="R81" s="245"/>
      <c r="S81" s="246"/>
      <c r="T81" s="247"/>
      <c r="U81" s="247"/>
      <c r="V81" s="248"/>
      <c r="W81" s="186">
        <f t="shared" ref="W81:W85" si="264">SUM(T81:V81)</f>
        <v>0</v>
      </c>
      <c r="X81" s="180"/>
      <c r="Y81" s="180"/>
      <c r="Z81" s="248"/>
      <c r="AA81" s="248"/>
      <c r="AB81" s="248"/>
      <c r="AC81" s="186">
        <f t="shared" ref="AC81:AC85" si="265">SUM(Z81:AB81)</f>
        <v>0</v>
      </c>
      <c r="AD81" s="180"/>
      <c r="AE81" s="179"/>
      <c r="AF81" s="248"/>
      <c r="AG81" s="187"/>
      <c r="AH81" s="248"/>
      <c r="AI81" s="187"/>
      <c r="AJ81" s="248"/>
      <c r="AK81" s="187"/>
      <c r="AL81" s="186"/>
      <c r="AM81" s="264"/>
      <c r="AN81" s="180"/>
      <c r="AO81" s="180"/>
      <c r="AP81" s="180"/>
      <c r="AQ81" s="179"/>
      <c r="AR81" s="186">
        <f t="shared" ref="AR81:AT85" si="266">D81+J81+T81</f>
        <v>0</v>
      </c>
      <c r="AS81" s="185">
        <f t="shared" si="266"/>
        <v>0</v>
      </c>
      <c r="AT81" s="186">
        <f t="shared" si="266"/>
        <v>0</v>
      </c>
      <c r="AU81" s="186">
        <f t="shared" ref="AU81:AU85" si="267">SUM(AR81:AT81)</f>
        <v>0</v>
      </c>
      <c r="AV81" s="180"/>
      <c r="AW81" s="78"/>
      <c r="AX81" s="186">
        <f t="shared" ref="AX81:AX85" si="268">D81+J81+AF81</f>
        <v>0</v>
      </c>
      <c r="AY81" s="187"/>
      <c r="AZ81" s="186">
        <f t="shared" ref="AZ81:AZ85" si="269">E81+K81+AH81</f>
        <v>0</v>
      </c>
      <c r="BA81" s="187"/>
      <c r="BB81" s="186">
        <f t="shared" ref="BB81:BB85" si="270">F81+L81+AJ81</f>
        <v>0</v>
      </c>
      <c r="BC81" s="187"/>
      <c r="BD81" s="186">
        <f>AX81+AZ81+BB81</f>
        <v>0</v>
      </c>
      <c r="BE81" s="180"/>
    </row>
    <row r="82" spans="1:57" s="197" customFormat="1" x14ac:dyDescent="0.35">
      <c r="A82" s="190"/>
      <c r="B82" s="201" t="s">
        <v>191</v>
      </c>
      <c r="C82" s="180"/>
      <c r="D82" s="186"/>
      <c r="E82" s="186"/>
      <c r="F82" s="186"/>
      <c r="G82" s="186">
        <f t="shared" si="262"/>
        <v>0</v>
      </c>
      <c r="H82" s="180"/>
      <c r="I82" s="207"/>
      <c r="J82" s="186"/>
      <c r="K82" s="186"/>
      <c r="L82" s="186"/>
      <c r="M82" s="186">
        <f t="shared" si="263"/>
        <v>0</v>
      </c>
      <c r="N82" s="180"/>
      <c r="O82" s="207"/>
      <c r="P82" s="243"/>
      <c r="Q82" s="244"/>
      <c r="R82" s="245"/>
      <c r="S82" s="246"/>
      <c r="T82" s="247"/>
      <c r="U82" s="247"/>
      <c r="V82" s="248"/>
      <c r="W82" s="186">
        <f t="shared" si="264"/>
        <v>0</v>
      </c>
      <c r="X82" s="180"/>
      <c r="Y82" s="180"/>
      <c r="Z82" s="248"/>
      <c r="AA82" s="248"/>
      <c r="AB82" s="248"/>
      <c r="AC82" s="186">
        <f t="shared" si="265"/>
        <v>0</v>
      </c>
      <c r="AD82" s="180"/>
      <c r="AE82" s="179"/>
      <c r="AF82" s="248"/>
      <c r="AG82" s="187"/>
      <c r="AH82" s="248"/>
      <c r="AI82" s="187"/>
      <c r="AJ82" s="248"/>
      <c r="AK82" s="187"/>
      <c r="AL82" s="186"/>
      <c r="AM82" s="264"/>
      <c r="AN82" s="180"/>
      <c r="AO82" s="180"/>
      <c r="AP82" s="180"/>
      <c r="AQ82" s="179"/>
      <c r="AR82" s="186">
        <f t="shared" si="266"/>
        <v>0</v>
      </c>
      <c r="AS82" s="185">
        <f t="shared" si="266"/>
        <v>0</v>
      </c>
      <c r="AT82" s="186">
        <f t="shared" si="266"/>
        <v>0</v>
      </c>
      <c r="AU82" s="186">
        <f t="shared" si="267"/>
        <v>0</v>
      </c>
      <c r="AV82" s="180"/>
      <c r="AW82" s="78"/>
      <c r="AX82" s="186">
        <f t="shared" si="268"/>
        <v>0</v>
      </c>
      <c r="AY82" s="187"/>
      <c r="AZ82" s="186">
        <f t="shared" si="269"/>
        <v>0</v>
      </c>
      <c r="BA82" s="187"/>
      <c r="BB82" s="186">
        <f t="shared" si="270"/>
        <v>0</v>
      </c>
      <c r="BC82" s="187"/>
      <c r="BD82" s="186">
        <f t="shared" ref="BD82:BD85" si="271">AX82+AZ82+BB82</f>
        <v>0</v>
      </c>
      <c r="BE82" s="180"/>
    </row>
    <row r="83" spans="1:57" s="197" customFormat="1" x14ac:dyDescent="0.35">
      <c r="A83" s="190"/>
      <c r="B83" s="201" t="s">
        <v>191</v>
      </c>
      <c r="C83" s="180"/>
      <c r="D83" s="186"/>
      <c r="E83" s="186"/>
      <c r="F83" s="186"/>
      <c r="G83" s="186">
        <f t="shared" si="262"/>
        <v>0</v>
      </c>
      <c r="H83" s="180"/>
      <c r="I83" s="207"/>
      <c r="J83" s="186"/>
      <c r="K83" s="186"/>
      <c r="L83" s="186"/>
      <c r="M83" s="186">
        <f t="shared" si="263"/>
        <v>0</v>
      </c>
      <c r="N83" s="180"/>
      <c r="O83" s="207"/>
      <c r="P83" s="243"/>
      <c r="Q83" s="244"/>
      <c r="R83" s="245"/>
      <c r="S83" s="246"/>
      <c r="T83" s="247"/>
      <c r="U83" s="247"/>
      <c r="V83" s="248"/>
      <c r="W83" s="186">
        <f t="shared" si="264"/>
        <v>0</v>
      </c>
      <c r="X83" s="180"/>
      <c r="Y83" s="180"/>
      <c r="Z83" s="248"/>
      <c r="AA83" s="248"/>
      <c r="AB83" s="248"/>
      <c r="AC83" s="186">
        <f t="shared" si="265"/>
        <v>0</v>
      </c>
      <c r="AD83" s="180"/>
      <c r="AE83" s="179"/>
      <c r="AF83" s="248"/>
      <c r="AG83" s="187"/>
      <c r="AH83" s="248"/>
      <c r="AI83" s="187"/>
      <c r="AJ83" s="248"/>
      <c r="AK83" s="187"/>
      <c r="AL83" s="186"/>
      <c r="AM83" s="264"/>
      <c r="AN83" s="180"/>
      <c r="AO83" s="180"/>
      <c r="AP83" s="180"/>
      <c r="AQ83" s="179"/>
      <c r="AR83" s="186">
        <f t="shared" si="266"/>
        <v>0</v>
      </c>
      <c r="AS83" s="185">
        <f t="shared" si="266"/>
        <v>0</v>
      </c>
      <c r="AT83" s="186">
        <f t="shared" si="266"/>
        <v>0</v>
      </c>
      <c r="AU83" s="186">
        <f t="shared" si="267"/>
        <v>0</v>
      </c>
      <c r="AV83" s="180"/>
      <c r="AW83" s="78"/>
      <c r="AX83" s="186">
        <f t="shared" si="268"/>
        <v>0</v>
      </c>
      <c r="AY83" s="187"/>
      <c r="AZ83" s="186">
        <f t="shared" si="269"/>
        <v>0</v>
      </c>
      <c r="BA83" s="187"/>
      <c r="BB83" s="186">
        <f t="shared" si="270"/>
        <v>0</v>
      </c>
      <c r="BC83" s="187"/>
      <c r="BD83" s="186">
        <f t="shared" si="271"/>
        <v>0</v>
      </c>
      <c r="BE83" s="180"/>
    </row>
    <row r="84" spans="1:57" s="197" customFormat="1" x14ac:dyDescent="0.35">
      <c r="A84" s="190"/>
      <c r="B84" s="201" t="s">
        <v>191</v>
      </c>
      <c r="C84" s="180"/>
      <c r="D84" s="186"/>
      <c r="E84" s="186"/>
      <c r="F84" s="186"/>
      <c r="G84" s="186">
        <f t="shared" si="262"/>
        <v>0</v>
      </c>
      <c r="H84" s="180"/>
      <c r="I84" s="207"/>
      <c r="J84" s="186"/>
      <c r="K84" s="186"/>
      <c r="L84" s="186"/>
      <c r="M84" s="186">
        <f t="shared" si="263"/>
        <v>0</v>
      </c>
      <c r="N84" s="180"/>
      <c r="O84" s="207"/>
      <c r="P84" s="243"/>
      <c r="Q84" s="244"/>
      <c r="R84" s="245"/>
      <c r="S84" s="246"/>
      <c r="T84" s="247"/>
      <c r="U84" s="247"/>
      <c r="V84" s="248"/>
      <c r="W84" s="186">
        <f t="shared" si="264"/>
        <v>0</v>
      </c>
      <c r="X84" s="180"/>
      <c r="Y84" s="180"/>
      <c r="Z84" s="248"/>
      <c r="AA84" s="248"/>
      <c r="AB84" s="248"/>
      <c r="AC84" s="186">
        <f t="shared" si="265"/>
        <v>0</v>
      </c>
      <c r="AD84" s="180"/>
      <c r="AE84" s="179"/>
      <c r="AF84" s="248"/>
      <c r="AG84" s="187"/>
      <c r="AH84" s="248"/>
      <c r="AI84" s="187"/>
      <c r="AJ84" s="248"/>
      <c r="AK84" s="187"/>
      <c r="AL84" s="186"/>
      <c r="AM84" s="264"/>
      <c r="AN84" s="180"/>
      <c r="AO84" s="180"/>
      <c r="AP84" s="180"/>
      <c r="AQ84" s="179"/>
      <c r="AR84" s="186">
        <f t="shared" si="266"/>
        <v>0</v>
      </c>
      <c r="AS84" s="185">
        <f t="shared" si="266"/>
        <v>0</v>
      </c>
      <c r="AT84" s="186">
        <f t="shared" si="266"/>
        <v>0</v>
      </c>
      <c r="AU84" s="186">
        <f t="shared" si="267"/>
        <v>0</v>
      </c>
      <c r="AV84" s="180"/>
      <c r="AW84" s="78"/>
      <c r="AX84" s="186">
        <f t="shared" si="268"/>
        <v>0</v>
      </c>
      <c r="AY84" s="187"/>
      <c r="AZ84" s="186">
        <f t="shared" si="269"/>
        <v>0</v>
      </c>
      <c r="BA84" s="187"/>
      <c r="BB84" s="186">
        <f t="shared" si="270"/>
        <v>0</v>
      </c>
      <c r="BC84" s="187"/>
      <c r="BD84" s="186">
        <f t="shared" si="271"/>
        <v>0</v>
      </c>
      <c r="BE84" s="180"/>
    </row>
    <row r="85" spans="1:57" s="197" customFormat="1" x14ac:dyDescent="0.35">
      <c r="A85" s="190"/>
      <c r="B85" s="201" t="s">
        <v>191</v>
      </c>
      <c r="C85" s="180"/>
      <c r="D85" s="186"/>
      <c r="E85" s="186"/>
      <c r="F85" s="186"/>
      <c r="G85" s="186">
        <f t="shared" si="262"/>
        <v>0</v>
      </c>
      <c r="H85" s="180"/>
      <c r="I85" s="207"/>
      <c r="J85" s="186"/>
      <c r="K85" s="186"/>
      <c r="L85" s="186"/>
      <c r="M85" s="186">
        <f t="shared" si="263"/>
        <v>0</v>
      </c>
      <c r="N85" s="180"/>
      <c r="O85" s="207"/>
      <c r="P85" s="243"/>
      <c r="Q85" s="244"/>
      <c r="R85" s="245"/>
      <c r="S85" s="246"/>
      <c r="T85" s="247"/>
      <c r="U85" s="247"/>
      <c r="V85" s="248"/>
      <c r="W85" s="186">
        <f t="shared" si="264"/>
        <v>0</v>
      </c>
      <c r="X85" s="180"/>
      <c r="Y85" s="180"/>
      <c r="Z85" s="248"/>
      <c r="AA85" s="248"/>
      <c r="AB85" s="248"/>
      <c r="AC85" s="186">
        <f t="shared" si="265"/>
        <v>0</v>
      </c>
      <c r="AD85" s="180"/>
      <c r="AE85" s="179"/>
      <c r="AF85" s="248"/>
      <c r="AG85" s="187"/>
      <c r="AH85" s="248"/>
      <c r="AI85" s="187"/>
      <c r="AJ85" s="248"/>
      <c r="AK85" s="187"/>
      <c r="AL85" s="186"/>
      <c r="AM85" s="264"/>
      <c r="AN85" s="180"/>
      <c r="AO85" s="180"/>
      <c r="AP85" s="180"/>
      <c r="AQ85" s="179"/>
      <c r="AR85" s="186">
        <f t="shared" si="266"/>
        <v>0</v>
      </c>
      <c r="AS85" s="185">
        <f t="shared" si="266"/>
        <v>0</v>
      </c>
      <c r="AT85" s="186">
        <f t="shared" si="266"/>
        <v>0</v>
      </c>
      <c r="AU85" s="186">
        <f t="shared" si="267"/>
        <v>0</v>
      </c>
      <c r="AV85" s="180"/>
      <c r="AW85" s="78"/>
      <c r="AX85" s="186">
        <f t="shared" si="268"/>
        <v>0</v>
      </c>
      <c r="AY85" s="187"/>
      <c r="AZ85" s="186">
        <f t="shared" si="269"/>
        <v>0</v>
      </c>
      <c r="BA85" s="187"/>
      <c r="BB85" s="186">
        <f t="shared" si="270"/>
        <v>0</v>
      </c>
      <c r="BC85" s="187"/>
      <c r="BD85" s="186">
        <f t="shared" si="271"/>
        <v>0</v>
      </c>
      <c r="BE85" s="180"/>
    </row>
    <row r="86" spans="1:57" s="197" customFormat="1" x14ac:dyDescent="0.35">
      <c r="A86" s="190">
        <v>3.3</v>
      </c>
      <c r="B86" s="200" t="s">
        <v>169</v>
      </c>
      <c r="C86" s="179"/>
      <c r="D86" s="184">
        <f t="shared" ref="D86:F86" si="272">SUM(D87:D91)</f>
        <v>0</v>
      </c>
      <c r="E86" s="179">
        <f t="shared" si="272"/>
        <v>0</v>
      </c>
      <c r="F86" s="179">
        <f t="shared" si="272"/>
        <v>0</v>
      </c>
      <c r="G86" s="179">
        <f t="shared" ref="G86" si="273">SUM(G87:G91)</f>
        <v>0</v>
      </c>
      <c r="H86" s="179"/>
      <c r="I86" s="206"/>
      <c r="J86" s="184">
        <f t="shared" ref="J86:L86" si="274">SUM(J87:J91)</f>
        <v>0</v>
      </c>
      <c r="K86" s="179">
        <f t="shared" si="274"/>
        <v>0</v>
      </c>
      <c r="L86" s="179">
        <f t="shared" si="274"/>
        <v>0</v>
      </c>
      <c r="M86" s="179">
        <f t="shared" ref="M86" si="275">SUM(M87:M91)</f>
        <v>0</v>
      </c>
      <c r="N86" s="179"/>
      <c r="O86" s="206"/>
      <c r="P86" s="199"/>
      <c r="Q86" s="232"/>
      <c r="R86" s="224"/>
      <c r="S86" s="217"/>
      <c r="T86" s="184">
        <f t="shared" ref="T86:AC86" si="276">SUM(T87:T91)</f>
        <v>0</v>
      </c>
      <c r="U86" s="179">
        <f t="shared" si="276"/>
        <v>0</v>
      </c>
      <c r="V86" s="179">
        <f t="shared" si="276"/>
        <v>0</v>
      </c>
      <c r="W86" s="179">
        <f t="shared" si="276"/>
        <v>0</v>
      </c>
      <c r="X86" s="179"/>
      <c r="Y86" s="179"/>
      <c r="Z86" s="184">
        <f t="shared" si="276"/>
        <v>0</v>
      </c>
      <c r="AA86" s="179">
        <f t="shared" si="276"/>
        <v>0</v>
      </c>
      <c r="AB86" s="179">
        <f t="shared" si="276"/>
        <v>0</v>
      </c>
      <c r="AC86" s="179">
        <f t="shared" si="276"/>
        <v>0</v>
      </c>
      <c r="AD86" s="179"/>
      <c r="AE86" s="179"/>
      <c r="AF86" s="184">
        <f t="shared" ref="AF86" si="277">SUM(AF87:AF91)</f>
        <v>0</v>
      </c>
      <c r="AG86" s="179"/>
      <c r="AH86" s="179">
        <f t="shared" ref="AH86" si="278">SUM(AH87:AH91)</f>
        <v>0</v>
      </c>
      <c r="AI86" s="179"/>
      <c r="AJ86" s="179">
        <f t="shared" ref="AJ86" si="279">SUM(AJ87:AJ91)</f>
        <v>0</v>
      </c>
      <c r="AK86" s="179"/>
      <c r="AL86" s="179">
        <f t="shared" ref="AL86:AL87" si="280">AF86+AH86+AJ86</f>
        <v>0</v>
      </c>
      <c r="AM86" s="206"/>
      <c r="AN86" s="179"/>
      <c r="AO86" s="179"/>
      <c r="AP86" s="179"/>
      <c r="AQ86" s="179"/>
      <c r="AR86" s="184">
        <f>SUM(AR87:AR91)</f>
        <v>0</v>
      </c>
      <c r="AS86" s="179">
        <f>SUM(AS87:AS91)</f>
        <v>0</v>
      </c>
      <c r="AT86" s="179">
        <f>SUM(AT87:AT91)</f>
        <v>0</v>
      </c>
      <c r="AU86" s="179">
        <f t="shared" ref="AU86" si="281">SUM(AU87:AU91)</f>
        <v>0</v>
      </c>
      <c r="AV86" s="179"/>
      <c r="AW86" s="78"/>
      <c r="AX86" s="184">
        <f>SUM(AX87:AX91)</f>
        <v>0</v>
      </c>
      <c r="AY86" s="179"/>
      <c r="AZ86" s="179">
        <f>SUM(AZ87:AZ91)</f>
        <v>0</v>
      </c>
      <c r="BA86" s="179"/>
      <c r="BB86" s="179">
        <f>SUM(BB87:BB91)</f>
        <v>0</v>
      </c>
      <c r="BC86" s="179"/>
      <c r="BD86" s="179">
        <f t="shared" ref="BD86" si="282">SUM(BD87:BD91)</f>
        <v>0</v>
      </c>
      <c r="BE86" s="179"/>
    </row>
    <row r="87" spans="1:57" x14ac:dyDescent="0.35">
      <c r="B87" s="201" t="s">
        <v>191</v>
      </c>
      <c r="C87" s="180"/>
      <c r="D87" s="186"/>
      <c r="E87" s="186"/>
      <c r="F87" s="186"/>
      <c r="G87" s="186">
        <f t="shared" ref="G87:G91" si="283">SUM(D87:F87)</f>
        <v>0</v>
      </c>
      <c r="H87" s="180"/>
      <c r="I87" s="207"/>
      <c r="J87" s="186"/>
      <c r="K87" s="186"/>
      <c r="L87" s="186"/>
      <c r="M87" s="186">
        <f t="shared" ref="M87:M91" si="284">SUM(J87:L87)</f>
        <v>0</v>
      </c>
      <c r="N87" s="180"/>
      <c r="O87" s="207"/>
      <c r="P87" s="243"/>
      <c r="Q87" s="244"/>
      <c r="R87" s="245"/>
      <c r="S87" s="246"/>
      <c r="T87" s="247"/>
      <c r="U87" s="247"/>
      <c r="V87" s="248"/>
      <c r="W87" s="186">
        <f t="shared" ref="W87:W91" si="285">SUM(T87:V87)</f>
        <v>0</v>
      </c>
      <c r="X87" s="180"/>
      <c r="Y87" s="180"/>
      <c r="Z87" s="248"/>
      <c r="AA87" s="248"/>
      <c r="AB87" s="248"/>
      <c r="AC87" s="186">
        <f t="shared" ref="AC87:AC91" si="286">SUM(Z87:AB87)</f>
        <v>0</v>
      </c>
      <c r="AD87" s="180"/>
      <c r="AE87" s="179"/>
      <c r="AF87" s="248"/>
      <c r="AG87" s="187"/>
      <c r="AH87" s="248"/>
      <c r="AI87" s="187"/>
      <c r="AJ87" s="248"/>
      <c r="AK87" s="187"/>
      <c r="AL87" s="186">
        <f t="shared" si="280"/>
        <v>0</v>
      </c>
      <c r="AM87" s="264"/>
      <c r="AN87" s="180"/>
      <c r="AO87" s="180"/>
      <c r="AP87" s="180"/>
      <c r="AQ87" s="179"/>
      <c r="AR87" s="186">
        <f t="shared" ref="AR87:AT91" si="287">D87+J87+T87</f>
        <v>0</v>
      </c>
      <c r="AS87" s="185">
        <f t="shared" si="287"/>
        <v>0</v>
      </c>
      <c r="AT87" s="186">
        <f t="shared" si="287"/>
        <v>0</v>
      </c>
      <c r="AU87" s="186">
        <f t="shared" ref="AU87:AU91" si="288">SUM(AR87:AT87)</f>
        <v>0</v>
      </c>
      <c r="AV87" s="180"/>
      <c r="AX87" s="186">
        <f t="shared" ref="AX87:AX91" si="289">D87+J87+AF87</f>
        <v>0</v>
      </c>
      <c r="AY87" s="187"/>
      <c r="AZ87" s="186">
        <f t="shared" ref="AZ87:AZ91" si="290">E87+K87+AH87</f>
        <v>0</v>
      </c>
      <c r="BA87" s="187"/>
      <c r="BB87" s="186">
        <f t="shared" ref="BB87:BB91" si="291">F87+L87+AJ87</f>
        <v>0</v>
      </c>
      <c r="BC87" s="187"/>
      <c r="BD87" s="186">
        <f>AX87+AZ87+BB87</f>
        <v>0</v>
      </c>
      <c r="BE87" s="180"/>
    </row>
    <row r="88" spans="1:57" x14ac:dyDescent="0.35">
      <c r="B88" s="201" t="s">
        <v>191</v>
      </c>
      <c r="C88" s="180"/>
      <c r="D88" s="186"/>
      <c r="E88" s="186"/>
      <c r="F88" s="186"/>
      <c r="G88" s="186">
        <f t="shared" si="283"/>
        <v>0</v>
      </c>
      <c r="H88" s="180"/>
      <c r="I88" s="207"/>
      <c r="J88" s="186"/>
      <c r="K88" s="186"/>
      <c r="L88" s="186"/>
      <c r="M88" s="186">
        <f t="shared" si="284"/>
        <v>0</v>
      </c>
      <c r="N88" s="180"/>
      <c r="O88" s="207"/>
      <c r="P88" s="243"/>
      <c r="Q88" s="244"/>
      <c r="R88" s="245"/>
      <c r="S88" s="246"/>
      <c r="T88" s="247"/>
      <c r="U88" s="247"/>
      <c r="V88" s="248"/>
      <c r="W88" s="186">
        <f t="shared" si="285"/>
        <v>0</v>
      </c>
      <c r="X88" s="180"/>
      <c r="Y88" s="180"/>
      <c r="Z88" s="248"/>
      <c r="AA88" s="248"/>
      <c r="AB88" s="248"/>
      <c r="AC88" s="186">
        <f t="shared" si="286"/>
        <v>0</v>
      </c>
      <c r="AD88" s="180"/>
      <c r="AE88" s="179"/>
      <c r="AF88" s="248"/>
      <c r="AG88" s="187"/>
      <c r="AH88" s="248"/>
      <c r="AI88" s="187"/>
      <c r="AJ88" s="248"/>
      <c r="AK88" s="187"/>
      <c r="AL88" s="186"/>
      <c r="AM88" s="264"/>
      <c r="AN88" s="180"/>
      <c r="AO88" s="180"/>
      <c r="AP88" s="180"/>
      <c r="AQ88" s="179"/>
      <c r="AR88" s="186">
        <f t="shared" si="287"/>
        <v>0</v>
      </c>
      <c r="AS88" s="185">
        <f t="shared" si="287"/>
        <v>0</v>
      </c>
      <c r="AT88" s="186">
        <f t="shared" si="287"/>
        <v>0</v>
      </c>
      <c r="AU88" s="186">
        <f t="shared" si="288"/>
        <v>0</v>
      </c>
      <c r="AV88" s="180"/>
      <c r="AX88" s="186">
        <f t="shared" si="289"/>
        <v>0</v>
      </c>
      <c r="AY88" s="187"/>
      <c r="AZ88" s="186">
        <f t="shared" si="290"/>
        <v>0</v>
      </c>
      <c r="BA88" s="187"/>
      <c r="BB88" s="186">
        <f t="shared" si="291"/>
        <v>0</v>
      </c>
      <c r="BC88" s="187"/>
      <c r="BD88" s="186">
        <f t="shared" ref="BD88:BD91" si="292">AX88+AZ88+BB88</f>
        <v>0</v>
      </c>
      <c r="BE88" s="180"/>
    </row>
    <row r="89" spans="1:57" x14ac:dyDescent="0.35">
      <c r="B89" s="201" t="s">
        <v>191</v>
      </c>
      <c r="C89" s="180"/>
      <c r="D89" s="186"/>
      <c r="E89" s="186"/>
      <c r="F89" s="186"/>
      <c r="G89" s="186">
        <f t="shared" si="283"/>
        <v>0</v>
      </c>
      <c r="H89" s="180"/>
      <c r="I89" s="207"/>
      <c r="J89" s="186"/>
      <c r="K89" s="186"/>
      <c r="L89" s="186"/>
      <c r="M89" s="186">
        <f t="shared" si="284"/>
        <v>0</v>
      </c>
      <c r="N89" s="180"/>
      <c r="O89" s="207"/>
      <c r="P89" s="243"/>
      <c r="Q89" s="244"/>
      <c r="R89" s="245"/>
      <c r="S89" s="246"/>
      <c r="T89" s="247"/>
      <c r="U89" s="247"/>
      <c r="V89" s="248"/>
      <c r="W89" s="186">
        <f t="shared" si="285"/>
        <v>0</v>
      </c>
      <c r="X89" s="180"/>
      <c r="Y89" s="180"/>
      <c r="Z89" s="248"/>
      <c r="AA89" s="248"/>
      <c r="AB89" s="248"/>
      <c r="AC89" s="186">
        <f t="shared" si="286"/>
        <v>0</v>
      </c>
      <c r="AD89" s="180"/>
      <c r="AE89" s="179"/>
      <c r="AF89" s="248"/>
      <c r="AG89" s="187"/>
      <c r="AH89" s="248"/>
      <c r="AI89" s="187"/>
      <c r="AJ89" s="248"/>
      <c r="AK89" s="187"/>
      <c r="AL89" s="186"/>
      <c r="AM89" s="264"/>
      <c r="AN89" s="180"/>
      <c r="AO89" s="180"/>
      <c r="AP89" s="180"/>
      <c r="AQ89" s="179"/>
      <c r="AR89" s="186">
        <f t="shared" si="287"/>
        <v>0</v>
      </c>
      <c r="AS89" s="185">
        <f t="shared" si="287"/>
        <v>0</v>
      </c>
      <c r="AT89" s="186">
        <f t="shared" si="287"/>
        <v>0</v>
      </c>
      <c r="AU89" s="186">
        <f t="shared" si="288"/>
        <v>0</v>
      </c>
      <c r="AV89" s="180"/>
      <c r="AX89" s="186">
        <f t="shared" si="289"/>
        <v>0</v>
      </c>
      <c r="AY89" s="187"/>
      <c r="AZ89" s="186">
        <f t="shared" si="290"/>
        <v>0</v>
      </c>
      <c r="BA89" s="187"/>
      <c r="BB89" s="186">
        <f t="shared" si="291"/>
        <v>0</v>
      </c>
      <c r="BC89" s="187"/>
      <c r="BD89" s="186">
        <f t="shared" si="292"/>
        <v>0</v>
      </c>
      <c r="BE89" s="180"/>
    </row>
    <row r="90" spans="1:57" x14ac:dyDescent="0.35">
      <c r="B90" s="201" t="s">
        <v>191</v>
      </c>
      <c r="C90" s="180"/>
      <c r="D90" s="186"/>
      <c r="E90" s="186"/>
      <c r="F90" s="186"/>
      <c r="G90" s="186">
        <f t="shared" si="283"/>
        <v>0</v>
      </c>
      <c r="H90" s="180"/>
      <c r="I90" s="207"/>
      <c r="J90" s="186"/>
      <c r="K90" s="186"/>
      <c r="L90" s="186"/>
      <c r="M90" s="186">
        <f t="shared" si="284"/>
        <v>0</v>
      </c>
      <c r="N90" s="180"/>
      <c r="O90" s="207"/>
      <c r="P90" s="243"/>
      <c r="Q90" s="244"/>
      <c r="R90" s="245"/>
      <c r="S90" s="246"/>
      <c r="T90" s="247"/>
      <c r="U90" s="247"/>
      <c r="V90" s="248"/>
      <c r="W90" s="186">
        <f t="shared" si="285"/>
        <v>0</v>
      </c>
      <c r="X90" s="180"/>
      <c r="Y90" s="180"/>
      <c r="Z90" s="248"/>
      <c r="AA90" s="248"/>
      <c r="AB90" s="248"/>
      <c r="AC90" s="186">
        <f t="shared" si="286"/>
        <v>0</v>
      </c>
      <c r="AD90" s="180"/>
      <c r="AE90" s="179"/>
      <c r="AF90" s="248"/>
      <c r="AG90" s="187"/>
      <c r="AH90" s="248"/>
      <c r="AI90" s="187"/>
      <c r="AJ90" s="248"/>
      <c r="AK90" s="187"/>
      <c r="AL90" s="186">
        <f t="shared" ref="AL90:AL93" si="293">AF90+AH90+AJ90</f>
        <v>0</v>
      </c>
      <c r="AM90" s="264"/>
      <c r="AN90" s="180"/>
      <c r="AO90" s="180"/>
      <c r="AP90" s="180"/>
      <c r="AQ90" s="179"/>
      <c r="AR90" s="186">
        <f t="shared" si="287"/>
        <v>0</v>
      </c>
      <c r="AS90" s="185">
        <f t="shared" si="287"/>
        <v>0</v>
      </c>
      <c r="AT90" s="186">
        <f t="shared" si="287"/>
        <v>0</v>
      </c>
      <c r="AU90" s="186">
        <f t="shared" si="288"/>
        <v>0</v>
      </c>
      <c r="AV90" s="180"/>
      <c r="AX90" s="186">
        <f t="shared" si="289"/>
        <v>0</v>
      </c>
      <c r="AY90" s="187"/>
      <c r="AZ90" s="186">
        <f t="shared" si="290"/>
        <v>0</v>
      </c>
      <c r="BA90" s="187"/>
      <c r="BB90" s="186">
        <f t="shared" si="291"/>
        <v>0</v>
      </c>
      <c r="BC90" s="187"/>
      <c r="BD90" s="186">
        <f t="shared" si="292"/>
        <v>0</v>
      </c>
      <c r="BE90" s="180"/>
    </row>
    <row r="91" spans="1:57" x14ac:dyDescent="0.35">
      <c r="B91" s="201" t="s">
        <v>191</v>
      </c>
      <c r="C91" s="180"/>
      <c r="D91" s="186"/>
      <c r="E91" s="186"/>
      <c r="F91" s="186"/>
      <c r="G91" s="186">
        <f t="shared" si="283"/>
        <v>0</v>
      </c>
      <c r="H91" s="180"/>
      <c r="I91" s="207"/>
      <c r="J91" s="186"/>
      <c r="K91" s="186"/>
      <c r="L91" s="186"/>
      <c r="M91" s="186">
        <f t="shared" si="284"/>
        <v>0</v>
      </c>
      <c r="N91" s="180"/>
      <c r="O91" s="207"/>
      <c r="P91" s="243"/>
      <c r="Q91" s="244"/>
      <c r="R91" s="245"/>
      <c r="S91" s="246"/>
      <c r="T91" s="247"/>
      <c r="U91" s="247"/>
      <c r="V91" s="248"/>
      <c r="W91" s="186">
        <f t="shared" si="285"/>
        <v>0</v>
      </c>
      <c r="X91" s="180"/>
      <c r="Y91" s="180"/>
      <c r="Z91" s="248"/>
      <c r="AA91" s="248"/>
      <c r="AB91" s="248"/>
      <c r="AC91" s="186">
        <f t="shared" si="286"/>
        <v>0</v>
      </c>
      <c r="AD91" s="180"/>
      <c r="AE91" s="179"/>
      <c r="AF91" s="248"/>
      <c r="AG91" s="187"/>
      <c r="AH91" s="248"/>
      <c r="AI91" s="187"/>
      <c r="AJ91" s="248"/>
      <c r="AK91" s="187"/>
      <c r="AL91" s="186">
        <f t="shared" si="293"/>
        <v>0</v>
      </c>
      <c r="AM91" s="264"/>
      <c r="AN91" s="180"/>
      <c r="AO91" s="180"/>
      <c r="AP91" s="180"/>
      <c r="AQ91" s="179"/>
      <c r="AR91" s="186">
        <f t="shared" si="287"/>
        <v>0</v>
      </c>
      <c r="AS91" s="185">
        <f t="shared" si="287"/>
        <v>0</v>
      </c>
      <c r="AT91" s="186">
        <f t="shared" si="287"/>
        <v>0</v>
      </c>
      <c r="AU91" s="186">
        <f t="shared" si="288"/>
        <v>0</v>
      </c>
      <c r="AV91" s="180"/>
      <c r="AX91" s="186">
        <f t="shared" si="289"/>
        <v>0</v>
      </c>
      <c r="AY91" s="187"/>
      <c r="AZ91" s="186">
        <f t="shared" si="290"/>
        <v>0</v>
      </c>
      <c r="BA91" s="187"/>
      <c r="BB91" s="186">
        <f t="shared" si="291"/>
        <v>0</v>
      </c>
      <c r="BC91" s="187"/>
      <c r="BD91" s="186">
        <f t="shared" si="292"/>
        <v>0</v>
      </c>
      <c r="BE91" s="180"/>
    </row>
    <row r="92" spans="1:57" s="197" customFormat="1" x14ac:dyDescent="0.35">
      <c r="A92" s="190">
        <v>3.4</v>
      </c>
      <c r="B92" s="200" t="s">
        <v>169</v>
      </c>
      <c r="C92" s="179"/>
      <c r="D92" s="184">
        <f t="shared" ref="D92:F92" si="294">SUM(D93:D97)</f>
        <v>0</v>
      </c>
      <c r="E92" s="179">
        <f t="shared" si="294"/>
        <v>0</v>
      </c>
      <c r="F92" s="179">
        <f t="shared" si="294"/>
        <v>0</v>
      </c>
      <c r="G92" s="179">
        <f t="shared" ref="G92" si="295">SUM(G93:G97)</f>
        <v>0</v>
      </c>
      <c r="H92" s="179"/>
      <c r="I92" s="206"/>
      <c r="J92" s="184">
        <f t="shared" ref="J92:L92" si="296">SUM(J93:J97)</f>
        <v>0</v>
      </c>
      <c r="K92" s="179">
        <f t="shared" si="296"/>
        <v>0</v>
      </c>
      <c r="L92" s="179">
        <f t="shared" si="296"/>
        <v>0</v>
      </c>
      <c r="M92" s="179">
        <f t="shared" ref="M92" si="297">SUM(M93:M97)</f>
        <v>0</v>
      </c>
      <c r="N92" s="179"/>
      <c r="O92" s="206"/>
      <c r="P92" s="199"/>
      <c r="Q92" s="232"/>
      <c r="R92" s="224"/>
      <c r="S92" s="217"/>
      <c r="T92" s="184">
        <f t="shared" ref="T92:AC92" si="298">SUM(T93:T97)</f>
        <v>0</v>
      </c>
      <c r="U92" s="179">
        <f t="shared" si="298"/>
        <v>0</v>
      </c>
      <c r="V92" s="179">
        <f t="shared" si="298"/>
        <v>0</v>
      </c>
      <c r="W92" s="179">
        <f t="shared" si="298"/>
        <v>0</v>
      </c>
      <c r="X92" s="179"/>
      <c r="Y92" s="179"/>
      <c r="Z92" s="184">
        <f t="shared" si="298"/>
        <v>0</v>
      </c>
      <c r="AA92" s="179">
        <f t="shared" si="298"/>
        <v>0</v>
      </c>
      <c r="AB92" s="179">
        <f t="shared" si="298"/>
        <v>0</v>
      </c>
      <c r="AC92" s="179">
        <f t="shared" si="298"/>
        <v>0</v>
      </c>
      <c r="AD92" s="179"/>
      <c r="AE92" s="179"/>
      <c r="AF92" s="184">
        <f t="shared" ref="AF92" si="299">SUM(AF93:AF97)</f>
        <v>0</v>
      </c>
      <c r="AG92" s="179"/>
      <c r="AH92" s="179">
        <f t="shared" ref="AH92" si="300">SUM(AH93:AH97)</f>
        <v>0</v>
      </c>
      <c r="AI92" s="179"/>
      <c r="AJ92" s="179">
        <f t="shared" ref="AJ92" si="301">SUM(AJ93:AJ97)</f>
        <v>0</v>
      </c>
      <c r="AK92" s="179"/>
      <c r="AL92" s="179">
        <f t="shared" si="293"/>
        <v>0</v>
      </c>
      <c r="AM92" s="206"/>
      <c r="AN92" s="179"/>
      <c r="AO92" s="179"/>
      <c r="AP92" s="179"/>
      <c r="AQ92" s="179"/>
      <c r="AR92" s="184">
        <f>SUM(AR93:AR97)</f>
        <v>0</v>
      </c>
      <c r="AS92" s="179">
        <f>SUM(AS93:AS97)</f>
        <v>0</v>
      </c>
      <c r="AT92" s="179">
        <f>SUM(AT93:AT97)</f>
        <v>0</v>
      </c>
      <c r="AU92" s="179">
        <f t="shared" ref="AU92" si="302">SUM(AU93:AU97)</f>
        <v>0</v>
      </c>
      <c r="AV92" s="179"/>
      <c r="AW92" s="78"/>
      <c r="AX92" s="184">
        <f>SUM(AX93:AX97)</f>
        <v>0</v>
      </c>
      <c r="AY92" s="179"/>
      <c r="AZ92" s="179">
        <f>SUM(AZ93:AZ97)</f>
        <v>0</v>
      </c>
      <c r="BA92" s="179"/>
      <c r="BB92" s="179">
        <f>SUM(BB93:BB97)</f>
        <v>0</v>
      </c>
      <c r="BC92" s="179"/>
      <c r="BD92" s="179">
        <f t="shared" ref="BD92" si="303">SUM(BD93:BD97)</f>
        <v>0</v>
      </c>
      <c r="BE92" s="179"/>
    </row>
    <row r="93" spans="1:57" x14ac:dyDescent="0.35">
      <c r="B93" s="201" t="s">
        <v>191</v>
      </c>
      <c r="C93" s="180"/>
      <c r="D93" s="186"/>
      <c r="E93" s="186"/>
      <c r="F93" s="186"/>
      <c r="G93" s="186">
        <f t="shared" ref="G93:G97" si="304">SUM(D93:F93)</f>
        <v>0</v>
      </c>
      <c r="H93" s="180"/>
      <c r="I93" s="207"/>
      <c r="J93" s="186"/>
      <c r="K93" s="186"/>
      <c r="L93" s="186"/>
      <c r="M93" s="186">
        <f t="shared" ref="M93:M97" si="305">SUM(J93:L93)</f>
        <v>0</v>
      </c>
      <c r="N93" s="180"/>
      <c r="O93" s="207"/>
      <c r="P93" s="243"/>
      <c r="Q93" s="244"/>
      <c r="R93" s="245"/>
      <c r="S93" s="246"/>
      <c r="T93" s="247"/>
      <c r="U93" s="247"/>
      <c r="V93" s="248"/>
      <c r="W93" s="186">
        <f t="shared" ref="W93:W97" si="306">SUM(T93:V93)</f>
        <v>0</v>
      </c>
      <c r="X93" s="180"/>
      <c r="Y93" s="180"/>
      <c r="Z93" s="248"/>
      <c r="AA93" s="248"/>
      <c r="AB93" s="248"/>
      <c r="AC93" s="186">
        <f t="shared" ref="AC93:AC97" si="307">SUM(Z93:AB93)</f>
        <v>0</v>
      </c>
      <c r="AD93" s="180"/>
      <c r="AE93" s="179"/>
      <c r="AF93" s="248"/>
      <c r="AG93" s="187"/>
      <c r="AH93" s="248"/>
      <c r="AI93" s="187"/>
      <c r="AJ93" s="248"/>
      <c r="AK93" s="187"/>
      <c r="AL93" s="186">
        <f t="shared" si="293"/>
        <v>0</v>
      </c>
      <c r="AM93" s="264"/>
      <c r="AN93" s="180"/>
      <c r="AO93" s="180"/>
      <c r="AP93" s="180"/>
      <c r="AQ93" s="179"/>
      <c r="AR93" s="186">
        <f t="shared" ref="AR93:AT97" si="308">D93+J93+T93</f>
        <v>0</v>
      </c>
      <c r="AS93" s="185">
        <f t="shared" si="308"/>
        <v>0</v>
      </c>
      <c r="AT93" s="186">
        <f t="shared" si="308"/>
        <v>0</v>
      </c>
      <c r="AU93" s="186">
        <f t="shared" ref="AU93:AU97" si="309">SUM(AR93:AT93)</f>
        <v>0</v>
      </c>
      <c r="AV93" s="180"/>
      <c r="AX93" s="186">
        <f t="shared" ref="AX93:AX97" si="310">D93+J93+AF93</f>
        <v>0</v>
      </c>
      <c r="AY93" s="187"/>
      <c r="AZ93" s="186">
        <f t="shared" ref="AZ93:AZ97" si="311">E93+K93+AH93</f>
        <v>0</v>
      </c>
      <c r="BA93" s="187"/>
      <c r="BB93" s="186">
        <f t="shared" ref="BB93:BB97" si="312">F93+L93+AJ93</f>
        <v>0</v>
      </c>
      <c r="BC93" s="187"/>
      <c r="BD93" s="186">
        <f>AX93+AZ93+BB93</f>
        <v>0</v>
      </c>
      <c r="BE93" s="180"/>
    </row>
    <row r="94" spans="1:57" x14ac:dyDescent="0.35">
      <c r="B94" s="201" t="s">
        <v>191</v>
      </c>
      <c r="C94" s="180"/>
      <c r="D94" s="186"/>
      <c r="E94" s="186"/>
      <c r="F94" s="186"/>
      <c r="G94" s="186">
        <f t="shared" si="304"/>
        <v>0</v>
      </c>
      <c r="H94" s="180"/>
      <c r="I94" s="207"/>
      <c r="J94" s="186"/>
      <c r="K94" s="186"/>
      <c r="L94" s="186"/>
      <c r="M94" s="186">
        <f t="shared" si="305"/>
        <v>0</v>
      </c>
      <c r="N94" s="180"/>
      <c r="O94" s="207"/>
      <c r="P94" s="243"/>
      <c r="Q94" s="244"/>
      <c r="R94" s="245"/>
      <c r="S94" s="246"/>
      <c r="T94" s="247"/>
      <c r="U94" s="247"/>
      <c r="V94" s="248"/>
      <c r="W94" s="186">
        <f t="shared" si="306"/>
        <v>0</v>
      </c>
      <c r="X94" s="180"/>
      <c r="Y94" s="180"/>
      <c r="Z94" s="248"/>
      <c r="AA94" s="248"/>
      <c r="AB94" s="248"/>
      <c r="AC94" s="186">
        <f t="shared" si="307"/>
        <v>0</v>
      </c>
      <c r="AD94" s="180"/>
      <c r="AE94" s="179"/>
      <c r="AF94" s="248"/>
      <c r="AG94" s="187"/>
      <c r="AH94" s="248"/>
      <c r="AI94" s="187"/>
      <c r="AJ94" s="248"/>
      <c r="AK94" s="187"/>
      <c r="AL94" s="186"/>
      <c r="AM94" s="264"/>
      <c r="AN94" s="180"/>
      <c r="AO94" s="180"/>
      <c r="AP94" s="180"/>
      <c r="AQ94" s="179"/>
      <c r="AR94" s="186">
        <f t="shared" si="308"/>
        <v>0</v>
      </c>
      <c r="AS94" s="185">
        <f t="shared" si="308"/>
        <v>0</v>
      </c>
      <c r="AT94" s="186">
        <f t="shared" si="308"/>
        <v>0</v>
      </c>
      <c r="AU94" s="186">
        <f t="shared" si="309"/>
        <v>0</v>
      </c>
      <c r="AV94" s="180"/>
      <c r="AX94" s="186">
        <f t="shared" si="310"/>
        <v>0</v>
      </c>
      <c r="AY94" s="187"/>
      <c r="AZ94" s="186">
        <f t="shared" si="311"/>
        <v>0</v>
      </c>
      <c r="BA94" s="187"/>
      <c r="BB94" s="186">
        <f t="shared" si="312"/>
        <v>0</v>
      </c>
      <c r="BC94" s="187"/>
      <c r="BD94" s="186">
        <f t="shared" ref="BD94:BD97" si="313">AX94+AZ94+BB94</f>
        <v>0</v>
      </c>
      <c r="BE94" s="180"/>
    </row>
    <row r="95" spans="1:57" x14ac:dyDescent="0.35">
      <c r="B95" s="201" t="s">
        <v>191</v>
      </c>
      <c r="C95" s="180"/>
      <c r="D95" s="186"/>
      <c r="E95" s="186"/>
      <c r="F95" s="186"/>
      <c r="G95" s="186">
        <f t="shared" si="304"/>
        <v>0</v>
      </c>
      <c r="H95" s="180"/>
      <c r="I95" s="207"/>
      <c r="J95" s="186"/>
      <c r="K95" s="186"/>
      <c r="L95" s="186"/>
      <c r="M95" s="186">
        <f t="shared" si="305"/>
        <v>0</v>
      </c>
      <c r="N95" s="180"/>
      <c r="O95" s="207"/>
      <c r="P95" s="243"/>
      <c r="Q95" s="244"/>
      <c r="R95" s="245"/>
      <c r="S95" s="246"/>
      <c r="T95" s="247"/>
      <c r="U95" s="247"/>
      <c r="V95" s="248"/>
      <c r="W95" s="186">
        <f t="shared" si="306"/>
        <v>0</v>
      </c>
      <c r="X95" s="180"/>
      <c r="Y95" s="180"/>
      <c r="Z95" s="248"/>
      <c r="AA95" s="248"/>
      <c r="AB95" s="248"/>
      <c r="AC95" s="186">
        <f t="shared" si="307"/>
        <v>0</v>
      </c>
      <c r="AD95" s="180"/>
      <c r="AE95" s="179"/>
      <c r="AF95" s="248"/>
      <c r="AG95" s="187"/>
      <c r="AH95" s="248"/>
      <c r="AI95" s="187"/>
      <c r="AJ95" s="248"/>
      <c r="AK95" s="187"/>
      <c r="AL95" s="186"/>
      <c r="AM95" s="264"/>
      <c r="AN95" s="180"/>
      <c r="AO95" s="180"/>
      <c r="AP95" s="180"/>
      <c r="AQ95" s="179"/>
      <c r="AR95" s="186">
        <f t="shared" si="308"/>
        <v>0</v>
      </c>
      <c r="AS95" s="185">
        <f t="shared" si="308"/>
        <v>0</v>
      </c>
      <c r="AT95" s="186">
        <f t="shared" si="308"/>
        <v>0</v>
      </c>
      <c r="AU95" s="186">
        <f t="shared" si="309"/>
        <v>0</v>
      </c>
      <c r="AV95" s="180"/>
      <c r="AX95" s="186">
        <f t="shared" si="310"/>
        <v>0</v>
      </c>
      <c r="AY95" s="187"/>
      <c r="AZ95" s="186">
        <f t="shared" si="311"/>
        <v>0</v>
      </c>
      <c r="BA95" s="187"/>
      <c r="BB95" s="186">
        <f t="shared" si="312"/>
        <v>0</v>
      </c>
      <c r="BC95" s="187"/>
      <c r="BD95" s="186">
        <f t="shared" si="313"/>
        <v>0</v>
      </c>
      <c r="BE95" s="180"/>
    </row>
    <row r="96" spans="1:57" x14ac:dyDescent="0.35">
      <c r="B96" s="201" t="s">
        <v>191</v>
      </c>
      <c r="C96" s="180"/>
      <c r="D96" s="186"/>
      <c r="E96" s="186"/>
      <c r="F96" s="186"/>
      <c r="G96" s="186">
        <f t="shared" si="304"/>
        <v>0</v>
      </c>
      <c r="H96" s="180"/>
      <c r="I96" s="207"/>
      <c r="J96" s="186"/>
      <c r="K96" s="186"/>
      <c r="L96" s="186"/>
      <c r="M96" s="186">
        <f t="shared" si="305"/>
        <v>0</v>
      </c>
      <c r="N96" s="180"/>
      <c r="O96" s="207"/>
      <c r="P96" s="243"/>
      <c r="Q96" s="244"/>
      <c r="R96" s="245"/>
      <c r="S96" s="246"/>
      <c r="T96" s="247"/>
      <c r="U96" s="247"/>
      <c r="V96" s="248"/>
      <c r="W96" s="186">
        <f t="shared" si="306"/>
        <v>0</v>
      </c>
      <c r="X96" s="180"/>
      <c r="Y96" s="180"/>
      <c r="Z96" s="248"/>
      <c r="AA96" s="248"/>
      <c r="AB96" s="248"/>
      <c r="AC96" s="186">
        <f t="shared" si="307"/>
        <v>0</v>
      </c>
      <c r="AD96" s="180"/>
      <c r="AE96" s="179"/>
      <c r="AF96" s="248"/>
      <c r="AG96" s="187"/>
      <c r="AH96" s="248"/>
      <c r="AI96" s="187"/>
      <c r="AJ96" s="248"/>
      <c r="AK96" s="187"/>
      <c r="AL96" s="186">
        <f t="shared" ref="AL96:AL99" si="314">AF96+AH96+AJ96</f>
        <v>0</v>
      </c>
      <c r="AM96" s="264"/>
      <c r="AN96" s="180"/>
      <c r="AO96" s="180"/>
      <c r="AP96" s="180"/>
      <c r="AQ96" s="179"/>
      <c r="AR96" s="186">
        <f t="shared" si="308"/>
        <v>0</v>
      </c>
      <c r="AS96" s="185">
        <f t="shared" si="308"/>
        <v>0</v>
      </c>
      <c r="AT96" s="186">
        <f t="shared" si="308"/>
        <v>0</v>
      </c>
      <c r="AU96" s="186">
        <f t="shared" si="309"/>
        <v>0</v>
      </c>
      <c r="AV96" s="180"/>
      <c r="AX96" s="186">
        <f t="shared" si="310"/>
        <v>0</v>
      </c>
      <c r="AY96" s="187"/>
      <c r="AZ96" s="186">
        <f t="shared" si="311"/>
        <v>0</v>
      </c>
      <c r="BA96" s="187"/>
      <c r="BB96" s="186">
        <f t="shared" si="312"/>
        <v>0</v>
      </c>
      <c r="BC96" s="187"/>
      <c r="BD96" s="186">
        <f t="shared" si="313"/>
        <v>0</v>
      </c>
      <c r="BE96" s="180"/>
    </row>
    <row r="97" spans="1:57" x14ac:dyDescent="0.35">
      <c r="B97" s="201" t="s">
        <v>191</v>
      </c>
      <c r="C97" s="180"/>
      <c r="D97" s="186"/>
      <c r="E97" s="186"/>
      <c r="F97" s="186"/>
      <c r="G97" s="186">
        <f t="shared" si="304"/>
        <v>0</v>
      </c>
      <c r="H97" s="180"/>
      <c r="I97" s="207"/>
      <c r="J97" s="186"/>
      <c r="K97" s="186"/>
      <c r="L97" s="186"/>
      <c r="M97" s="186">
        <f t="shared" si="305"/>
        <v>0</v>
      </c>
      <c r="N97" s="180"/>
      <c r="O97" s="207"/>
      <c r="P97" s="243"/>
      <c r="Q97" s="244"/>
      <c r="R97" s="245"/>
      <c r="S97" s="246"/>
      <c r="T97" s="247"/>
      <c r="U97" s="247"/>
      <c r="V97" s="248"/>
      <c r="W97" s="186">
        <f t="shared" si="306"/>
        <v>0</v>
      </c>
      <c r="X97" s="180"/>
      <c r="Y97" s="180"/>
      <c r="Z97" s="248"/>
      <c r="AA97" s="248"/>
      <c r="AB97" s="248"/>
      <c r="AC97" s="186">
        <f t="shared" si="307"/>
        <v>0</v>
      </c>
      <c r="AD97" s="180"/>
      <c r="AE97" s="179"/>
      <c r="AF97" s="248"/>
      <c r="AG97" s="187"/>
      <c r="AH97" s="248"/>
      <c r="AI97" s="187"/>
      <c r="AJ97" s="248"/>
      <c r="AK97" s="187"/>
      <c r="AL97" s="186">
        <f t="shared" si="314"/>
        <v>0</v>
      </c>
      <c r="AM97" s="264"/>
      <c r="AN97" s="180"/>
      <c r="AO97" s="180"/>
      <c r="AP97" s="180"/>
      <c r="AQ97" s="179"/>
      <c r="AR97" s="186">
        <f t="shared" si="308"/>
        <v>0</v>
      </c>
      <c r="AS97" s="185">
        <f t="shared" si="308"/>
        <v>0</v>
      </c>
      <c r="AT97" s="186">
        <f t="shared" si="308"/>
        <v>0</v>
      </c>
      <c r="AU97" s="186">
        <f t="shared" si="309"/>
        <v>0</v>
      </c>
      <c r="AV97" s="180"/>
      <c r="AX97" s="186">
        <f t="shared" si="310"/>
        <v>0</v>
      </c>
      <c r="AY97" s="187"/>
      <c r="AZ97" s="186">
        <f t="shared" si="311"/>
        <v>0</v>
      </c>
      <c r="BA97" s="187"/>
      <c r="BB97" s="186">
        <f t="shared" si="312"/>
        <v>0</v>
      </c>
      <c r="BC97" s="187"/>
      <c r="BD97" s="186">
        <f t="shared" si="313"/>
        <v>0</v>
      </c>
      <c r="BE97" s="180"/>
    </row>
    <row r="98" spans="1:57" s="197" customFormat="1" x14ac:dyDescent="0.35">
      <c r="A98" s="190">
        <v>3.5</v>
      </c>
      <c r="B98" s="200" t="s">
        <v>169</v>
      </c>
      <c r="C98" s="179"/>
      <c r="D98" s="184">
        <f t="shared" ref="D98:F98" si="315">SUM(D99:D103)</f>
        <v>0</v>
      </c>
      <c r="E98" s="179">
        <f t="shared" si="315"/>
        <v>0</v>
      </c>
      <c r="F98" s="179">
        <f t="shared" si="315"/>
        <v>0</v>
      </c>
      <c r="G98" s="179">
        <f t="shared" ref="G98" si="316">SUM(G99:G103)</f>
        <v>0</v>
      </c>
      <c r="H98" s="179"/>
      <c r="I98" s="206"/>
      <c r="J98" s="184">
        <f t="shared" ref="J98:L98" si="317">SUM(J99:J103)</f>
        <v>0</v>
      </c>
      <c r="K98" s="179">
        <f t="shared" si="317"/>
        <v>0</v>
      </c>
      <c r="L98" s="179">
        <f t="shared" si="317"/>
        <v>0</v>
      </c>
      <c r="M98" s="179">
        <f t="shared" ref="M98" si="318">SUM(M99:M103)</f>
        <v>0</v>
      </c>
      <c r="N98" s="179"/>
      <c r="O98" s="206"/>
      <c r="P98" s="199"/>
      <c r="Q98" s="232"/>
      <c r="R98" s="224"/>
      <c r="S98" s="217"/>
      <c r="T98" s="179">
        <f t="shared" ref="T98:AC98" si="319">SUM(T99:T103)</f>
        <v>0</v>
      </c>
      <c r="U98" s="179">
        <f t="shared" si="319"/>
        <v>0</v>
      </c>
      <c r="V98" s="179">
        <f t="shared" si="319"/>
        <v>0</v>
      </c>
      <c r="W98" s="179">
        <f t="shared" si="319"/>
        <v>0</v>
      </c>
      <c r="X98" s="179"/>
      <c r="Y98" s="179"/>
      <c r="Z98" s="184">
        <f t="shared" si="319"/>
        <v>0</v>
      </c>
      <c r="AA98" s="179">
        <f t="shared" si="319"/>
        <v>0</v>
      </c>
      <c r="AB98" s="179">
        <f t="shared" si="319"/>
        <v>0</v>
      </c>
      <c r="AC98" s="179">
        <f t="shared" si="319"/>
        <v>0</v>
      </c>
      <c r="AD98" s="179"/>
      <c r="AE98" s="179"/>
      <c r="AF98" s="184">
        <f t="shared" ref="AF98" si="320">SUM(AF99:AF103)</f>
        <v>0</v>
      </c>
      <c r="AG98" s="179"/>
      <c r="AH98" s="179">
        <f t="shared" ref="AH98" si="321">SUM(AH99:AH103)</f>
        <v>0</v>
      </c>
      <c r="AI98" s="179"/>
      <c r="AJ98" s="179">
        <f t="shared" ref="AJ98" si="322">SUM(AJ99:AJ103)</f>
        <v>0</v>
      </c>
      <c r="AK98" s="179"/>
      <c r="AL98" s="179">
        <f t="shared" si="314"/>
        <v>0</v>
      </c>
      <c r="AM98" s="206"/>
      <c r="AN98" s="179"/>
      <c r="AO98" s="179"/>
      <c r="AP98" s="179"/>
      <c r="AQ98" s="179"/>
      <c r="AR98" s="179">
        <f>SUM(AR99:AR103)</f>
        <v>0</v>
      </c>
      <c r="AS98" s="179">
        <f>SUM(AS99:AS103)</f>
        <v>0</v>
      </c>
      <c r="AT98" s="179">
        <f>SUM(AT99:AT103)</f>
        <v>0</v>
      </c>
      <c r="AU98" s="179">
        <f t="shared" ref="AU98" si="323">SUM(AU99:AU103)</f>
        <v>0</v>
      </c>
      <c r="AV98" s="179"/>
      <c r="AW98" s="78"/>
      <c r="AX98" s="184">
        <f>SUM(AX99:AX103)</f>
        <v>0</v>
      </c>
      <c r="AY98" s="179"/>
      <c r="AZ98" s="179">
        <f>SUM(AZ99:AZ103)</f>
        <v>0</v>
      </c>
      <c r="BA98" s="179"/>
      <c r="BB98" s="179">
        <f>SUM(BB99:BB103)</f>
        <v>0</v>
      </c>
      <c r="BC98" s="179"/>
      <c r="BD98" s="179">
        <f t="shared" ref="BD98" si="324">SUM(BD99:BD103)</f>
        <v>0</v>
      </c>
      <c r="BE98" s="179"/>
    </row>
    <row r="99" spans="1:57" x14ac:dyDescent="0.35">
      <c r="B99" s="201" t="s">
        <v>191</v>
      </c>
      <c r="C99" s="180"/>
      <c r="D99" s="186"/>
      <c r="E99" s="186"/>
      <c r="F99" s="186"/>
      <c r="G99" s="186">
        <f t="shared" ref="G99:G103" si="325">SUM(D99:F99)</f>
        <v>0</v>
      </c>
      <c r="H99" s="180"/>
      <c r="I99" s="207"/>
      <c r="J99" s="186"/>
      <c r="K99" s="186"/>
      <c r="L99" s="186"/>
      <c r="M99" s="186">
        <f t="shared" ref="M99:M103" si="326">SUM(J99:L99)</f>
        <v>0</v>
      </c>
      <c r="N99" s="180"/>
      <c r="O99" s="207"/>
      <c r="P99" s="243"/>
      <c r="Q99" s="244"/>
      <c r="R99" s="245"/>
      <c r="S99" s="246"/>
      <c r="T99" s="247"/>
      <c r="U99" s="247"/>
      <c r="V99" s="248"/>
      <c r="W99" s="186">
        <f t="shared" ref="W99:W103" si="327">SUM(T99:V99)</f>
        <v>0</v>
      </c>
      <c r="X99" s="180"/>
      <c r="Y99" s="180"/>
      <c r="Z99" s="248"/>
      <c r="AA99" s="248"/>
      <c r="AB99" s="248"/>
      <c r="AC99" s="186">
        <f t="shared" ref="AC99:AC103" si="328">SUM(Z99:AB99)</f>
        <v>0</v>
      </c>
      <c r="AD99" s="180"/>
      <c r="AE99" s="179"/>
      <c r="AF99" s="248"/>
      <c r="AG99" s="187"/>
      <c r="AH99" s="248"/>
      <c r="AI99" s="187"/>
      <c r="AJ99" s="248"/>
      <c r="AK99" s="187"/>
      <c r="AL99" s="186">
        <f t="shared" si="314"/>
        <v>0</v>
      </c>
      <c r="AM99" s="264"/>
      <c r="AN99" s="180"/>
      <c r="AO99" s="180"/>
      <c r="AP99" s="180"/>
      <c r="AQ99" s="179"/>
      <c r="AR99" s="186">
        <f t="shared" ref="AR99:AT103" si="329">D99+J99+T99</f>
        <v>0</v>
      </c>
      <c r="AS99" s="185">
        <f t="shared" si="329"/>
        <v>0</v>
      </c>
      <c r="AT99" s="186">
        <f t="shared" si="329"/>
        <v>0</v>
      </c>
      <c r="AU99" s="186">
        <f t="shared" ref="AU99:AU103" si="330">SUM(AR99:AT99)</f>
        <v>0</v>
      </c>
      <c r="AV99" s="180"/>
      <c r="AX99" s="186">
        <f t="shared" ref="AX99:AX103" si="331">D99+J99+AF99</f>
        <v>0</v>
      </c>
      <c r="AY99" s="187"/>
      <c r="AZ99" s="186">
        <f t="shared" ref="AZ99:AZ103" si="332">E99+K99+AH99</f>
        <v>0</v>
      </c>
      <c r="BA99" s="187"/>
      <c r="BB99" s="186">
        <f t="shared" ref="BB99:BB103" si="333">F99+L99+AJ99</f>
        <v>0</v>
      </c>
      <c r="BC99" s="187"/>
      <c r="BD99" s="186">
        <f>AX99+AZ99+BB99</f>
        <v>0</v>
      </c>
      <c r="BE99" s="180"/>
    </row>
    <row r="100" spans="1:57" x14ac:dyDescent="0.35">
      <c r="B100" s="201" t="s">
        <v>191</v>
      </c>
      <c r="C100" s="180"/>
      <c r="D100" s="186"/>
      <c r="E100" s="186"/>
      <c r="F100" s="186"/>
      <c r="G100" s="186">
        <f t="shared" si="325"/>
        <v>0</v>
      </c>
      <c r="H100" s="180"/>
      <c r="I100" s="207"/>
      <c r="J100" s="186"/>
      <c r="K100" s="186"/>
      <c r="L100" s="186"/>
      <c r="M100" s="186">
        <f t="shared" si="326"/>
        <v>0</v>
      </c>
      <c r="N100" s="180"/>
      <c r="O100" s="207"/>
      <c r="P100" s="243"/>
      <c r="Q100" s="244"/>
      <c r="R100" s="245"/>
      <c r="S100" s="246"/>
      <c r="T100" s="247"/>
      <c r="U100" s="247"/>
      <c r="V100" s="248"/>
      <c r="W100" s="186">
        <f t="shared" si="327"/>
        <v>0</v>
      </c>
      <c r="X100" s="180"/>
      <c r="Y100" s="180"/>
      <c r="Z100" s="248"/>
      <c r="AA100" s="248"/>
      <c r="AB100" s="248"/>
      <c r="AC100" s="186">
        <f t="shared" si="328"/>
        <v>0</v>
      </c>
      <c r="AD100" s="180"/>
      <c r="AE100" s="179"/>
      <c r="AF100" s="248"/>
      <c r="AG100" s="187"/>
      <c r="AH100" s="248"/>
      <c r="AI100" s="187"/>
      <c r="AJ100" s="248"/>
      <c r="AK100" s="187"/>
      <c r="AL100" s="186"/>
      <c r="AM100" s="264"/>
      <c r="AN100" s="180"/>
      <c r="AO100" s="180"/>
      <c r="AP100" s="180"/>
      <c r="AQ100" s="179"/>
      <c r="AR100" s="186">
        <f t="shared" si="329"/>
        <v>0</v>
      </c>
      <c r="AS100" s="185">
        <f t="shared" si="329"/>
        <v>0</v>
      </c>
      <c r="AT100" s="186">
        <f t="shared" si="329"/>
        <v>0</v>
      </c>
      <c r="AU100" s="186">
        <f t="shared" si="330"/>
        <v>0</v>
      </c>
      <c r="AV100" s="180"/>
      <c r="AX100" s="186">
        <f t="shared" si="331"/>
        <v>0</v>
      </c>
      <c r="AY100" s="187"/>
      <c r="AZ100" s="186">
        <f t="shared" si="332"/>
        <v>0</v>
      </c>
      <c r="BA100" s="187"/>
      <c r="BB100" s="186">
        <f t="shared" si="333"/>
        <v>0</v>
      </c>
      <c r="BC100" s="187"/>
      <c r="BD100" s="186">
        <f t="shared" ref="BD100:BD103" si="334">AX100+AZ100+BB100</f>
        <v>0</v>
      </c>
      <c r="BE100" s="180"/>
    </row>
    <row r="101" spans="1:57" x14ac:dyDescent="0.35">
      <c r="B101" s="201" t="s">
        <v>191</v>
      </c>
      <c r="C101" s="180"/>
      <c r="D101" s="186"/>
      <c r="E101" s="186"/>
      <c r="F101" s="186"/>
      <c r="G101" s="186">
        <f t="shared" si="325"/>
        <v>0</v>
      </c>
      <c r="H101" s="180"/>
      <c r="I101" s="207"/>
      <c r="J101" s="186"/>
      <c r="K101" s="186"/>
      <c r="L101" s="186"/>
      <c r="M101" s="186">
        <f t="shared" si="326"/>
        <v>0</v>
      </c>
      <c r="N101" s="180"/>
      <c r="O101" s="207"/>
      <c r="P101" s="243"/>
      <c r="Q101" s="244"/>
      <c r="R101" s="245"/>
      <c r="S101" s="246"/>
      <c r="T101" s="247"/>
      <c r="U101" s="247"/>
      <c r="V101" s="248"/>
      <c r="W101" s="186">
        <f t="shared" si="327"/>
        <v>0</v>
      </c>
      <c r="X101" s="180"/>
      <c r="Y101" s="180"/>
      <c r="Z101" s="248"/>
      <c r="AA101" s="248"/>
      <c r="AB101" s="248"/>
      <c r="AC101" s="186">
        <f t="shared" si="328"/>
        <v>0</v>
      </c>
      <c r="AD101" s="180"/>
      <c r="AE101" s="179"/>
      <c r="AF101" s="248"/>
      <c r="AG101" s="187"/>
      <c r="AH101" s="248"/>
      <c r="AI101" s="187"/>
      <c r="AJ101" s="248"/>
      <c r="AK101" s="187"/>
      <c r="AL101" s="186"/>
      <c r="AM101" s="264"/>
      <c r="AN101" s="180"/>
      <c r="AO101" s="180"/>
      <c r="AP101" s="180"/>
      <c r="AQ101" s="179"/>
      <c r="AR101" s="186">
        <f t="shared" si="329"/>
        <v>0</v>
      </c>
      <c r="AS101" s="185">
        <f t="shared" si="329"/>
        <v>0</v>
      </c>
      <c r="AT101" s="186">
        <f t="shared" si="329"/>
        <v>0</v>
      </c>
      <c r="AU101" s="186">
        <f t="shared" si="330"/>
        <v>0</v>
      </c>
      <c r="AV101" s="180"/>
      <c r="AX101" s="186">
        <f t="shared" si="331"/>
        <v>0</v>
      </c>
      <c r="AY101" s="187"/>
      <c r="AZ101" s="186">
        <f t="shared" si="332"/>
        <v>0</v>
      </c>
      <c r="BA101" s="187"/>
      <c r="BB101" s="186">
        <f t="shared" si="333"/>
        <v>0</v>
      </c>
      <c r="BC101" s="187"/>
      <c r="BD101" s="186">
        <f t="shared" si="334"/>
        <v>0</v>
      </c>
      <c r="BE101" s="180"/>
    </row>
    <row r="102" spans="1:57" x14ac:dyDescent="0.35">
      <c r="B102" s="201" t="s">
        <v>191</v>
      </c>
      <c r="C102" s="180"/>
      <c r="D102" s="186"/>
      <c r="E102" s="186"/>
      <c r="F102" s="186"/>
      <c r="G102" s="186">
        <f t="shared" si="325"/>
        <v>0</v>
      </c>
      <c r="H102" s="180"/>
      <c r="I102" s="207"/>
      <c r="J102" s="186"/>
      <c r="K102" s="186"/>
      <c r="L102" s="186"/>
      <c r="M102" s="186">
        <f t="shared" si="326"/>
        <v>0</v>
      </c>
      <c r="N102" s="180"/>
      <c r="O102" s="207"/>
      <c r="P102" s="243"/>
      <c r="Q102" s="244"/>
      <c r="R102" s="245"/>
      <c r="S102" s="246"/>
      <c r="T102" s="247"/>
      <c r="U102" s="247"/>
      <c r="V102" s="248"/>
      <c r="W102" s="186">
        <f t="shared" si="327"/>
        <v>0</v>
      </c>
      <c r="X102" s="180"/>
      <c r="Y102" s="180"/>
      <c r="Z102" s="248"/>
      <c r="AA102" s="248"/>
      <c r="AB102" s="248"/>
      <c r="AC102" s="186">
        <f t="shared" si="328"/>
        <v>0</v>
      </c>
      <c r="AD102" s="180"/>
      <c r="AE102" s="179"/>
      <c r="AF102" s="248"/>
      <c r="AG102" s="187"/>
      <c r="AH102" s="248"/>
      <c r="AI102" s="187"/>
      <c r="AJ102" s="248"/>
      <c r="AK102" s="187"/>
      <c r="AL102" s="186">
        <f t="shared" ref="AL102:AL103" si="335">AF102+AH102+AJ102</f>
        <v>0</v>
      </c>
      <c r="AM102" s="264"/>
      <c r="AN102" s="180"/>
      <c r="AO102" s="180"/>
      <c r="AP102" s="180"/>
      <c r="AQ102" s="179"/>
      <c r="AR102" s="186">
        <f t="shared" si="329"/>
        <v>0</v>
      </c>
      <c r="AS102" s="185">
        <f t="shared" si="329"/>
        <v>0</v>
      </c>
      <c r="AT102" s="186">
        <f t="shared" si="329"/>
        <v>0</v>
      </c>
      <c r="AU102" s="186">
        <f t="shared" si="330"/>
        <v>0</v>
      </c>
      <c r="AV102" s="180"/>
      <c r="AX102" s="186">
        <f t="shared" si="331"/>
        <v>0</v>
      </c>
      <c r="AY102" s="187"/>
      <c r="AZ102" s="186">
        <f t="shared" si="332"/>
        <v>0</v>
      </c>
      <c r="BA102" s="187"/>
      <c r="BB102" s="186">
        <f t="shared" si="333"/>
        <v>0</v>
      </c>
      <c r="BC102" s="187"/>
      <c r="BD102" s="186">
        <f t="shared" si="334"/>
        <v>0</v>
      </c>
      <c r="BE102" s="180"/>
    </row>
    <row r="103" spans="1:57" x14ac:dyDescent="0.35">
      <c r="B103" s="201" t="s">
        <v>191</v>
      </c>
      <c r="C103" s="180"/>
      <c r="D103" s="186"/>
      <c r="E103" s="186"/>
      <c r="F103" s="186"/>
      <c r="G103" s="186">
        <f t="shared" si="325"/>
        <v>0</v>
      </c>
      <c r="H103" s="180"/>
      <c r="I103" s="207"/>
      <c r="J103" s="186"/>
      <c r="K103" s="186"/>
      <c r="L103" s="186"/>
      <c r="M103" s="186">
        <f t="shared" si="326"/>
        <v>0</v>
      </c>
      <c r="N103" s="180"/>
      <c r="O103" s="207"/>
      <c r="P103" s="243"/>
      <c r="Q103" s="244"/>
      <c r="R103" s="245"/>
      <c r="S103" s="246"/>
      <c r="T103" s="247"/>
      <c r="U103" s="247"/>
      <c r="V103" s="248"/>
      <c r="W103" s="186">
        <f t="shared" si="327"/>
        <v>0</v>
      </c>
      <c r="X103" s="180"/>
      <c r="Y103" s="180"/>
      <c r="Z103" s="248"/>
      <c r="AA103" s="248"/>
      <c r="AB103" s="248"/>
      <c r="AC103" s="186">
        <f t="shared" si="328"/>
        <v>0</v>
      </c>
      <c r="AD103" s="180"/>
      <c r="AE103" s="179"/>
      <c r="AF103" s="248"/>
      <c r="AG103" s="187"/>
      <c r="AH103" s="248"/>
      <c r="AI103" s="187"/>
      <c r="AJ103" s="248"/>
      <c r="AK103" s="187"/>
      <c r="AL103" s="186">
        <f t="shared" si="335"/>
        <v>0</v>
      </c>
      <c r="AM103" s="264"/>
      <c r="AN103" s="180"/>
      <c r="AO103" s="180"/>
      <c r="AP103" s="180"/>
      <c r="AQ103" s="179"/>
      <c r="AR103" s="186">
        <f t="shared" si="329"/>
        <v>0</v>
      </c>
      <c r="AS103" s="185">
        <f t="shared" si="329"/>
        <v>0</v>
      </c>
      <c r="AT103" s="186">
        <f t="shared" si="329"/>
        <v>0</v>
      </c>
      <c r="AU103" s="186">
        <f t="shared" si="330"/>
        <v>0</v>
      </c>
      <c r="AV103" s="180"/>
      <c r="AX103" s="186">
        <f t="shared" si="331"/>
        <v>0</v>
      </c>
      <c r="AY103" s="187"/>
      <c r="AZ103" s="186">
        <f t="shared" si="332"/>
        <v>0</v>
      </c>
      <c r="BA103" s="187"/>
      <c r="BB103" s="186">
        <f t="shared" si="333"/>
        <v>0</v>
      </c>
      <c r="BC103" s="187"/>
      <c r="BD103" s="186">
        <f t="shared" si="334"/>
        <v>0</v>
      </c>
      <c r="BE103" s="180"/>
    </row>
    <row r="104" spans="1:57" x14ac:dyDescent="0.35">
      <c r="C104" s="179"/>
      <c r="D104" s="159"/>
      <c r="E104" s="159"/>
      <c r="F104" s="159"/>
      <c r="G104" s="179"/>
      <c r="H104" s="179"/>
      <c r="I104" s="206"/>
      <c r="J104" s="159"/>
      <c r="K104" s="159"/>
      <c r="L104" s="159"/>
      <c r="M104" s="179"/>
      <c r="N104" s="179"/>
      <c r="O104" s="206"/>
      <c r="T104" s="159"/>
      <c r="U104" s="159"/>
      <c r="V104" s="159"/>
      <c r="W104" s="179"/>
      <c r="X104" s="179"/>
      <c r="Y104" s="179"/>
      <c r="Z104" s="159"/>
      <c r="AA104" s="159"/>
      <c r="AB104" s="159"/>
      <c r="AC104" s="179"/>
      <c r="AD104" s="179"/>
      <c r="AE104" s="179"/>
      <c r="AF104" s="159"/>
      <c r="AG104" s="159"/>
      <c r="AH104" s="159"/>
      <c r="AI104" s="159"/>
      <c r="AJ104" s="159"/>
      <c r="AK104" s="159"/>
      <c r="AL104" s="179"/>
      <c r="AM104" s="207"/>
      <c r="AN104" s="179"/>
      <c r="AO104" s="179"/>
      <c r="AP104" s="179"/>
      <c r="AQ104" s="179"/>
      <c r="AR104" s="159"/>
      <c r="AS104" s="159"/>
      <c r="AT104" s="159"/>
      <c r="AU104" s="179"/>
      <c r="AV104" s="179"/>
      <c r="AX104" s="159"/>
      <c r="AY104" s="159"/>
      <c r="AZ104" s="159"/>
      <c r="BA104" s="159"/>
      <c r="BB104" s="159"/>
      <c r="BC104" s="159"/>
      <c r="BD104" s="179"/>
      <c r="BE104" s="179"/>
    </row>
    <row r="105" spans="1:57" s="197" customFormat="1" x14ac:dyDescent="0.35">
      <c r="A105" s="190">
        <v>4</v>
      </c>
      <c r="B105" s="79" t="s">
        <v>165</v>
      </c>
      <c r="C105" s="178"/>
      <c r="D105" s="250">
        <f>D106+D112+D118+D124+D130</f>
        <v>16500</v>
      </c>
      <c r="E105" s="250">
        <f t="shared" ref="E105:G105" si="336">E106+E112+E118+E124+E130</f>
        <v>15000</v>
      </c>
      <c r="F105" s="250">
        <f t="shared" si="336"/>
        <v>0</v>
      </c>
      <c r="G105" s="250">
        <f t="shared" si="336"/>
        <v>31500</v>
      </c>
      <c r="H105" s="178"/>
      <c r="I105" s="205"/>
      <c r="J105" s="250">
        <f>J106+J112+J118+J124+J130</f>
        <v>16500</v>
      </c>
      <c r="K105" s="250">
        <f t="shared" ref="K105:M105" si="337">K106+K112+K118+K124+K130</f>
        <v>15000</v>
      </c>
      <c r="L105" s="250">
        <f t="shared" si="337"/>
        <v>0</v>
      </c>
      <c r="M105" s="250">
        <f t="shared" si="337"/>
        <v>31500</v>
      </c>
      <c r="N105" s="178"/>
      <c r="O105" s="205"/>
      <c r="P105" s="251"/>
      <c r="Q105" s="251"/>
      <c r="R105" s="251"/>
      <c r="S105" s="251"/>
      <c r="T105" s="250">
        <f>T106+T112+T118+T124+T130</f>
        <v>0</v>
      </c>
      <c r="U105" s="250">
        <f t="shared" ref="U105:W105" si="338">U106+U112+U118+U124+U130</f>
        <v>0</v>
      </c>
      <c r="V105" s="250">
        <f t="shared" si="338"/>
        <v>0</v>
      </c>
      <c r="W105" s="250">
        <f t="shared" si="338"/>
        <v>0</v>
      </c>
      <c r="X105" s="178"/>
      <c r="Y105" s="178"/>
      <c r="Z105" s="250">
        <f>Z106+Z112+Z118+Z124+Z130</f>
        <v>0</v>
      </c>
      <c r="AA105" s="250">
        <f t="shared" ref="AA105:AC105" si="339">AA106+AA112+AA118+AA124+AA130</f>
        <v>0</v>
      </c>
      <c r="AB105" s="250">
        <f t="shared" si="339"/>
        <v>0</v>
      </c>
      <c r="AC105" s="250">
        <f t="shared" si="339"/>
        <v>0</v>
      </c>
      <c r="AD105" s="178"/>
      <c r="AE105" s="179"/>
      <c r="AF105" s="250">
        <f>AF106+AF112+AF118+AF124+AF130</f>
        <v>0</v>
      </c>
      <c r="AG105" s="249">
        <f>IFERROR((AF105-T105)/T105,0)</f>
        <v>0</v>
      </c>
      <c r="AH105" s="250">
        <f>AH106+AH112+AH118+AH124+AH130</f>
        <v>0</v>
      </c>
      <c r="AI105" s="249">
        <f>IFERROR((AH105-U105)/U105,0)</f>
        <v>0</v>
      </c>
      <c r="AJ105" s="250">
        <f>AJ106+AJ112+AJ118+AJ124+AJ130</f>
        <v>0</v>
      </c>
      <c r="AK105" s="249">
        <f>IFERROR((AJ105-V105)/V105,0)</f>
        <v>0</v>
      </c>
      <c r="AL105" s="250">
        <f>AL106+AL112+AL118+AL124+AL130</f>
        <v>0</v>
      </c>
      <c r="AM105" s="249">
        <f>IFERROR((AL105-W105)/W105,0)</f>
        <v>0</v>
      </c>
      <c r="AN105" s="268"/>
      <c r="AO105" s="186" t="s">
        <v>193</v>
      </c>
      <c r="AP105" s="178"/>
      <c r="AQ105" s="179"/>
      <c r="AR105" s="250">
        <f>AR106+AR112+AR118+AR124+AR130</f>
        <v>33000</v>
      </c>
      <c r="AS105" s="250">
        <f t="shared" ref="AS105:AU105" si="340">AS106+AS112+AS118+AS124+AS130</f>
        <v>30000</v>
      </c>
      <c r="AT105" s="250">
        <f t="shared" si="340"/>
        <v>0</v>
      </c>
      <c r="AU105" s="250">
        <f t="shared" si="340"/>
        <v>63000</v>
      </c>
      <c r="AV105" s="178"/>
      <c r="AW105" s="78"/>
      <c r="AX105" s="250">
        <f>AX106+AX112+AX118+AX124+AX130</f>
        <v>33000</v>
      </c>
      <c r="AY105" s="249">
        <f>IFERROR((AX105-AR105)/AR105,0)</f>
        <v>0</v>
      </c>
      <c r="AZ105" s="250">
        <f>AZ106+AZ112+AZ118+AZ124+AZ130</f>
        <v>30000</v>
      </c>
      <c r="BA105" s="249">
        <f>IFERROR((AZ105-AS105)/AS105,0)</f>
        <v>0</v>
      </c>
      <c r="BB105" s="250">
        <f>BB106+BB112+BB118+BB124+BB130</f>
        <v>0</v>
      </c>
      <c r="BC105" s="249">
        <f>IFERROR((BB105-AT105)/AT105,0)</f>
        <v>0</v>
      </c>
      <c r="BD105" s="250">
        <f>BD106+BD112+BD118+BD124+BD130</f>
        <v>63000</v>
      </c>
      <c r="BE105" s="178"/>
    </row>
    <row r="106" spans="1:57" s="197" customFormat="1" x14ac:dyDescent="0.35">
      <c r="A106" s="190">
        <v>4.0999999999999996</v>
      </c>
      <c r="B106" s="200" t="s">
        <v>138</v>
      </c>
      <c r="C106" s="179"/>
      <c r="D106" s="203">
        <f t="shared" ref="D106:F106" si="341">SUM(D107:D111)</f>
        <v>16500</v>
      </c>
      <c r="E106" s="179">
        <f t="shared" si="341"/>
        <v>15000</v>
      </c>
      <c r="F106" s="179">
        <f t="shared" si="341"/>
        <v>0</v>
      </c>
      <c r="G106" s="179">
        <f t="shared" ref="G106" si="342">SUM(G107:G111)</f>
        <v>31500</v>
      </c>
      <c r="H106" s="179"/>
      <c r="I106" s="206"/>
      <c r="J106" s="203">
        <f t="shared" ref="J106:L106" si="343">SUM(J107:J111)</f>
        <v>16500</v>
      </c>
      <c r="K106" s="179">
        <f t="shared" si="343"/>
        <v>15000</v>
      </c>
      <c r="L106" s="179">
        <f t="shared" si="343"/>
        <v>0</v>
      </c>
      <c r="M106" s="179">
        <f t="shared" ref="M106" si="344">SUM(M107:M111)</f>
        <v>31500</v>
      </c>
      <c r="N106" s="179"/>
      <c r="O106" s="206"/>
      <c r="P106" s="202"/>
      <c r="Q106" s="232"/>
      <c r="R106" s="224"/>
      <c r="S106" s="217"/>
      <c r="T106" s="203">
        <f t="shared" ref="T106:AC106" si="345">SUM(T107:T111)</f>
        <v>0</v>
      </c>
      <c r="U106" s="179">
        <f t="shared" si="345"/>
        <v>0</v>
      </c>
      <c r="V106" s="179">
        <f t="shared" si="345"/>
        <v>0</v>
      </c>
      <c r="W106" s="179">
        <f t="shared" si="345"/>
        <v>0</v>
      </c>
      <c r="X106" s="179"/>
      <c r="Y106" s="179"/>
      <c r="Z106" s="203">
        <f t="shared" si="345"/>
        <v>0</v>
      </c>
      <c r="AA106" s="179">
        <f t="shared" si="345"/>
        <v>0</v>
      </c>
      <c r="AB106" s="179">
        <f t="shared" si="345"/>
        <v>0</v>
      </c>
      <c r="AC106" s="179">
        <f t="shared" si="345"/>
        <v>0</v>
      </c>
      <c r="AD106" s="179"/>
      <c r="AE106" s="179"/>
      <c r="AF106" s="203">
        <f t="shared" ref="AF106" si="346">SUM(AF107:AF111)</f>
        <v>0</v>
      </c>
      <c r="AG106" s="179"/>
      <c r="AH106" s="179">
        <f t="shared" ref="AH106" si="347">SUM(AH107:AH111)</f>
        <v>0</v>
      </c>
      <c r="AI106" s="179"/>
      <c r="AJ106" s="179">
        <f t="shared" ref="AJ106" si="348">SUM(AJ107:AJ111)</f>
        <v>0</v>
      </c>
      <c r="AK106" s="179"/>
      <c r="AL106" s="179">
        <f t="shared" ref="AL106" si="349">AF106+AH106+AJ106</f>
        <v>0</v>
      </c>
      <c r="AM106" s="206"/>
      <c r="AN106" s="179"/>
      <c r="AO106" s="179"/>
      <c r="AP106" s="179"/>
      <c r="AQ106" s="179"/>
      <c r="AR106" s="203">
        <f>SUM(AR107:AR111)</f>
        <v>33000</v>
      </c>
      <c r="AS106" s="179">
        <f>SUM(AS107:AS111)</f>
        <v>30000</v>
      </c>
      <c r="AT106" s="179">
        <f>SUM(AT107:AT111)</f>
        <v>0</v>
      </c>
      <c r="AU106" s="179">
        <f t="shared" ref="AU106" si="350">SUM(AU107:AU111)</f>
        <v>63000</v>
      </c>
      <c r="AV106" s="179"/>
      <c r="AW106" s="78"/>
      <c r="AX106" s="203">
        <f>SUM(AX107:AX111)</f>
        <v>33000</v>
      </c>
      <c r="AY106" s="179"/>
      <c r="AZ106" s="179">
        <f>SUM(AZ107:AZ111)</f>
        <v>30000</v>
      </c>
      <c r="BA106" s="179"/>
      <c r="BB106" s="179">
        <f>SUM(BB107:BB111)</f>
        <v>0</v>
      </c>
      <c r="BC106" s="179"/>
      <c r="BD106" s="179">
        <f t="shared" ref="BD106" si="351">SUM(BD107:BD111)</f>
        <v>63000</v>
      </c>
      <c r="BE106" s="179"/>
    </row>
    <row r="107" spans="1:57" s="197" customFormat="1" ht="29" x14ac:dyDescent="0.35">
      <c r="A107" s="190"/>
      <c r="B107" s="201" t="s">
        <v>107</v>
      </c>
      <c r="C107" s="180"/>
      <c r="D107" s="186">
        <v>15000</v>
      </c>
      <c r="E107" s="186">
        <v>15000</v>
      </c>
      <c r="F107" s="186"/>
      <c r="G107" s="186">
        <f t="shared" ref="G107:G111" si="352">SUM(D107:F107)</f>
        <v>30000</v>
      </c>
      <c r="H107" s="180"/>
      <c r="I107" s="207"/>
      <c r="J107" s="186">
        <v>15000</v>
      </c>
      <c r="K107" s="186">
        <v>15000</v>
      </c>
      <c r="L107" s="186"/>
      <c r="M107" s="186">
        <f t="shared" ref="M107:M111" si="353">SUM(J107:L107)</f>
        <v>30000</v>
      </c>
      <c r="N107" s="180"/>
      <c r="O107" s="207"/>
      <c r="P107" s="243" t="s">
        <v>135</v>
      </c>
      <c r="Q107" s="244"/>
      <c r="R107" s="245"/>
      <c r="S107" s="246"/>
      <c r="T107" s="247"/>
      <c r="U107" s="247"/>
      <c r="V107" s="248"/>
      <c r="W107" s="186">
        <f t="shared" ref="W107:W111" si="354">SUM(T107:V107)</f>
        <v>0</v>
      </c>
      <c r="X107" s="180"/>
      <c r="Y107" s="180"/>
      <c r="Z107" s="248"/>
      <c r="AA107" s="248"/>
      <c r="AB107" s="248"/>
      <c r="AC107" s="186">
        <f t="shared" ref="AC107:AC111" si="355">SUM(Z107:AB107)</f>
        <v>0</v>
      </c>
      <c r="AD107" s="180"/>
      <c r="AE107" s="179"/>
      <c r="AF107" s="248"/>
      <c r="AG107" s="187"/>
      <c r="AH107" s="248"/>
      <c r="AI107" s="187"/>
      <c r="AJ107" s="248"/>
      <c r="AK107" s="187"/>
      <c r="AL107" s="186"/>
      <c r="AM107" s="264"/>
      <c r="AN107" s="180"/>
      <c r="AO107" s="180"/>
      <c r="AP107" s="180"/>
      <c r="AQ107" s="179"/>
      <c r="AR107" s="186">
        <f t="shared" ref="AR107:AT111" si="356">D107+J107+T107</f>
        <v>30000</v>
      </c>
      <c r="AS107" s="185">
        <f t="shared" si="356"/>
        <v>30000</v>
      </c>
      <c r="AT107" s="186">
        <f t="shared" si="356"/>
        <v>0</v>
      </c>
      <c r="AU107" s="186">
        <f t="shared" ref="AU107:AU111" si="357">SUM(AR107:AT107)</f>
        <v>60000</v>
      </c>
      <c r="AV107" s="180"/>
      <c r="AW107" s="78"/>
      <c r="AX107" s="186">
        <f>D107+J107+AF107</f>
        <v>30000</v>
      </c>
      <c r="AY107" s="187"/>
      <c r="AZ107" s="186">
        <f>E107+K107+AH107</f>
        <v>30000</v>
      </c>
      <c r="BA107" s="187"/>
      <c r="BB107" s="186">
        <f>F107+L107+AJ107</f>
        <v>0</v>
      </c>
      <c r="BC107" s="187"/>
      <c r="BD107" s="186">
        <f>AX107+AZ107+BB107</f>
        <v>60000</v>
      </c>
      <c r="BE107" s="180"/>
    </row>
    <row r="108" spans="1:57" s="197" customFormat="1" ht="29" x14ac:dyDescent="0.35">
      <c r="A108" s="190"/>
      <c r="B108" s="201" t="s">
        <v>109</v>
      </c>
      <c r="C108" s="180"/>
      <c r="D108" s="186">
        <v>1500</v>
      </c>
      <c r="E108" s="186"/>
      <c r="F108" s="186"/>
      <c r="G108" s="186">
        <f t="shared" si="352"/>
        <v>1500</v>
      </c>
      <c r="H108" s="180"/>
      <c r="I108" s="207"/>
      <c r="J108" s="186">
        <v>1500</v>
      </c>
      <c r="K108" s="186"/>
      <c r="L108" s="186"/>
      <c r="M108" s="186">
        <f t="shared" si="353"/>
        <v>1500</v>
      </c>
      <c r="N108" s="180"/>
      <c r="O108" s="207"/>
      <c r="P108" s="243"/>
      <c r="Q108" s="244"/>
      <c r="R108" s="245"/>
      <c r="S108" s="246"/>
      <c r="T108" s="247"/>
      <c r="U108" s="247"/>
      <c r="V108" s="248"/>
      <c r="W108" s="186">
        <f t="shared" si="354"/>
        <v>0</v>
      </c>
      <c r="X108" s="180"/>
      <c r="Y108" s="180"/>
      <c r="Z108" s="248"/>
      <c r="AA108" s="248"/>
      <c r="AB108" s="248"/>
      <c r="AC108" s="186">
        <f t="shared" si="355"/>
        <v>0</v>
      </c>
      <c r="AD108" s="180"/>
      <c r="AE108" s="179"/>
      <c r="AF108" s="248"/>
      <c r="AG108" s="187"/>
      <c r="AH108" s="248"/>
      <c r="AI108" s="187"/>
      <c r="AJ108" s="248"/>
      <c r="AK108" s="187"/>
      <c r="AL108" s="186"/>
      <c r="AM108" s="264"/>
      <c r="AN108" s="180"/>
      <c r="AO108" s="180"/>
      <c r="AP108" s="180"/>
      <c r="AQ108" s="179"/>
      <c r="AR108" s="186">
        <f t="shared" si="356"/>
        <v>3000</v>
      </c>
      <c r="AS108" s="185">
        <f t="shared" si="356"/>
        <v>0</v>
      </c>
      <c r="AT108" s="186">
        <f t="shared" si="356"/>
        <v>0</v>
      </c>
      <c r="AU108" s="186">
        <f t="shared" si="357"/>
        <v>3000</v>
      </c>
      <c r="AV108" s="180"/>
      <c r="AW108" s="78"/>
      <c r="AX108" s="186">
        <f t="shared" ref="AX108:AX111" si="358">D108+J108+AF108</f>
        <v>3000</v>
      </c>
      <c r="AY108" s="187"/>
      <c r="AZ108" s="186">
        <f t="shared" ref="AZ108:AZ111" si="359">E108+K108+AH108</f>
        <v>0</v>
      </c>
      <c r="BA108" s="187"/>
      <c r="BB108" s="186">
        <f t="shared" ref="BB108:BB111" si="360">F108+L108+AJ108</f>
        <v>0</v>
      </c>
      <c r="BC108" s="187"/>
      <c r="BD108" s="186">
        <f t="shared" ref="BD108:BD111" si="361">AX108+AZ108+BB108</f>
        <v>3000</v>
      </c>
      <c r="BE108" s="180"/>
    </row>
    <row r="109" spans="1:57" s="197" customFormat="1" x14ac:dyDescent="0.35">
      <c r="A109" s="190"/>
      <c r="B109" s="201" t="s">
        <v>191</v>
      </c>
      <c r="C109" s="180"/>
      <c r="D109" s="186"/>
      <c r="E109" s="186"/>
      <c r="F109" s="186"/>
      <c r="G109" s="186">
        <f t="shared" si="352"/>
        <v>0</v>
      </c>
      <c r="H109" s="180"/>
      <c r="I109" s="207"/>
      <c r="J109" s="186"/>
      <c r="K109" s="186"/>
      <c r="L109" s="186"/>
      <c r="M109" s="186">
        <f t="shared" si="353"/>
        <v>0</v>
      </c>
      <c r="N109" s="180"/>
      <c r="O109" s="207"/>
      <c r="P109" s="243"/>
      <c r="Q109" s="244"/>
      <c r="R109" s="245"/>
      <c r="S109" s="246"/>
      <c r="T109" s="247"/>
      <c r="U109" s="247"/>
      <c r="V109" s="248"/>
      <c r="W109" s="186">
        <f t="shared" si="354"/>
        <v>0</v>
      </c>
      <c r="X109" s="180"/>
      <c r="Y109" s="180"/>
      <c r="Z109" s="248"/>
      <c r="AA109" s="248"/>
      <c r="AB109" s="248"/>
      <c r="AC109" s="186">
        <f t="shared" si="355"/>
        <v>0</v>
      </c>
      <c r="AD109" s="180"/>
      <c r="AE109" s="179"/>
      <c r="AF109" s="248"/>
      <c r="AG109" s="187"/>
      <c r="AH109" s="248"/>
      <c r="AI109" s="187"/>
      <c r="AJ109" s="248"/>
      <c r="AK109" s="187"/>
      <c r="AL109" s="186"/>
      <c r="AM109" s="264"/>
      <c r="AN109" s="180"/>
      <c r="AO109" s="180"/>
      <c r="AP109" s="180"/>
      <c r="AQ109" s="179"/>
      <c r="AR109" s="186">
        <f t="shared" si="356"/>
        <v>0</v>
      </c>
      <c r="AS109" s="185">
        <f t="shared" si="356"/>
        <v>0</v>
      </c>
      <c r="AT109" s="186">
        <f t="shared" si="356"/>
        <v>0</v>
      </c>
      <c r="AU109" s="186">
        <f t="shared" si="357"/>
        <v>0</v>
      </c>
      <c r="AV109" s="180"/>
      <c r="AW109" s="78"/>
      <c r="AX109" s="186">
        <f t="shared" si="358"/>
        <v>0</v>
      </c>
      <c r="AY109" s="187"/>
      <c r="AZ109" s="186">
        <f t="shared" si="359"/>
        <v>0</v>
      </c>
      <c r="BA109" s="187"/>
      <c r="BB109" s="186">
        <f t="shared" si="360"/>
        <v>0</v>
      </c>
      <c r="BC109" s="187"/>
      <c r="BD109" s="186">
        <f t="shared" si="361"/>
        <v>0</v>
      </c>
      <c r="BE109" s="180"/>
    </row>
    <row r="110" spans="1:57" s="197" customFormat="1" x14ac:dyDescent="0.35">
      <c r="A110" s="190"/>
      <c r="B110" s="201" t="s">
        <v>191</v>
      </c>
      <c r="C110" s="180"/>
      <c r="D110" s="186"/>
      <c r="E110" s="186"/>
      <c r="F110" s="186"/>
      <c r="G110" s="186">
        <f t="shared" si="352"/>
        <v>0</v>
      </c>
      <c r="H110" s="180"/>
      <c r="I110" s="207"/>
      <c r="J110" s="186"/>
      <c r="K110" s="186"/>
      <c r="L110" s="186"/>
      <c r="M110" s="186">
        <f t="shared" si="353"/>
        <v>0</v>
      </c>
      <c r="N110" s="180"/>
      <c r="O110" s="207"/>
      <c r="P110" s="243"/>
      <c r="Q110" s="244"/>
      <c r="R110" s="245"/>
      <c r="S110" s="246"/>
      <c r="T110" s="247"/>
      <c r="U110" s="247"/>
      <c r="V110" s="248"/>
      <c r="W110" s="186">
        <f t="shared" si="354"/>
        <v>0</v>
      </c>
      <c r="X110" s="180"/>
      <c r="Y110" s="180"/>
      <c r="Z110" s="248"/>
      <c r="AA110" s="248"/>
      <c r="AB110" s="248"/>
      <c r="AC110" s="186">
        <f t="shared" si="355"/>
        <v>0</v>
      </c>
      <c r="AD110" s="180"/>
      <c r="AE110" s="179"/>
      <c r="AF110" s="248"/>
      <c r="AG110" s="187"/>
      <c r="AH110" s="248"/>
      <c r="AI110" s="187"/>
      <c r="AJ110" s="248"/>
      <c r="AK110" s="187"/>
      <c r="AL110" s="186"/>
      <c r="AM110" s="264"/>
      <c r="AN110" s="180"/>
      <c r="AO110" s="180"/>
      <c r="AP110" s="180"/>
      <c r="AQ110" s="179"/>
      <c r="AR110" s="186">
        <f t="shared" si="356"/>
        <v>0</v>
      </c>
      <c r="AS110" s="185">
        <f t="shared" si="356"/>
        <v>0</v>
      </c>
      <c r="AT110" s="186">
        <f t="shared" si="356"/>
        <v>0</v>
      </c>
      <c r="AU110" s="186">
        <f t="shared" si="357"/>
        <v>0</v>
      </c>
      <c r="AV110" s="180"/>
      <c r="AW110" s="78"/>
      <c r="AX110" s="186">
        <f t="shared" si="358"/>
        <v>0</v>
      </c>
      <c r="AY110" s="187"/>
      <c r="AZ110" s="186">
        <f t="shared" si="359"/>
        <v>0</v>
      </c>
      <c r="BA110" s="187"/>
      <c r="BB110" s="186">
        <f t="shared" si="360"/>
        <v>0</v>
      </c>
      <c r="BC110" s="187"/>
      <c r="BD110" s="186">
        <f t="shared" si="361"/>
        <v>0</v>
      </c>
      <c r="BE110" s="180"/>
    </row>
    <row r="111" spans="1:57" s="197" customFormat="1" x14ac:dyDescent="0.35">
      <c r="A111" s="190"/>
      <c r="B111" s="201" t="s">
        <v>191</v>
      </c>
      <c r="C111" s="180"/>
      <c r="D111" s="186"/>
      <c r="E111" s="186"/>
      <c r="F111" s="186"/>
      <c r="G111" s="186">
        <f t="shared" si="352"/>
        <v>0</v>
      </c>
      <c r="H111" s="180"/>
      <c r="I111" s="207"/>
      <c r="J111" s="186"/>
      <c r="K111" s="186"/>
      <c r="L111" s="186"/>
      <c r="M111" s="186">
        <f t="shared" si="353"/>
        <v>0</v>
      </c>
      <c r="N111" s="180"/>
      <c r="O111" s="207"/>
      <c r="P111" s="243"/>
      <c r="Q111" s="244"/>
      <c r="R111" s="245"/>
      <c r="S111" s="246"/>
      <c r="T111" s="247"/>
      <c r="U111" s="247"/>
      <c r="V111" s="248"/>
      <c r="W111" s="186">
        <f t="shared" si="354"/>
        <v>0</v>
      </c>
      <c r="X111" s="180"/>
      <c r="Y111" s="180"/>
      <c r="Z111" s="248"/>
      <c r="AA111" s="248"/>
      <c r="AB111" s="248"/>
      <c r="AC111" s="186">
        <f t="shared" si="355"/>
        <v>0</v>
      </c>
      <c r="AD111" s="180"/>
      <c r="AE111" s="179"/>
      <c r="AF111" s="248"/>
      <c r="AG111" s="187"/>
      <c r="AH111" s="248"/>
      <c r="AI111" s="187"/>
      <c r="AJ111" s="248"/>
      <c r="AK111" s="187"/>
      <c r="AL111" s="186"/>
      <c r="AM111" s="264"/>
      <c r="AN111" s="180"/>
      <c r="AO111" s="180"/>
      <c r="AP111" s="180"/>
      <c r="AQ111" s="179"/>
      <c r="AR111" s="186">
        <f t="shared" si="356"/>
        <v>0</v>
      </c>
      <c r="AS111" s="185">
        <f t="shared" si="356"/>
        <v>0</v>
      </c>
      <c r="AT111" s="186">
        <f t="shared" si="356"/>
        <v>0</v>
      </c>
      <c r="AU111" s="186">
        <f t="shared" si="357"/>
        <v>0</v>
      </c>
      <c r="AV111" s="180"/>
      <c r="AW111" s="78"/>
      <c r="AX111" s="186">
        <f t="shared" si="358"/>
        <v>0</v>
      </c>
      <c r="AY111" s="187"/>
      <c r="AZ111" s="186">
        <f t="shared" si="359"/>
        <v>0</v>
      </c>
      <c r="BA111" s="187"/>
      <c r="BB111" s="186">
        <f t="shared" si="360"/>
        <v>0</v>
      </c>
      <c r="BC111" s="187"/>
      <c r="BD111" s="186">
        <f t="shared" si="361"/>
        <v>0</v>
      </c>
      <c r="BE111" s="180"/>
    </row>
    <row r="112" spans="1:57" s="197" customFormat="1" x14ac:dyDescent="0.35">
      <c r="A112" s="190">
        <v>4.2</v>
      </c>
      <c r="B112" s="200" t="s">
        <v>169</v>
      </c>
      <c r="C112" s="179"/>
      <c r="D112" s="184">
        <f t="shared" ref="D112:F112" si="362">SUM(D113:D117)</f>
        <v>0</v>
      </c>
      <c r="E112" s="179">
        <f t="shared" si="362"/>
        <v>0</v>
      </c>
      <c r="F112" s="179">
        <f t="shared" si="362"/>
        <v>0</v>
      </c>
      <c r="G112" s="179">
        <f t="shared" ref="G112" si="363">SUM(G113:G117)</f>
        <v>0</v>
      </c>
      <c r="H112" s="179"/>
      <c r="I112" s="206"/>
      <c r="J112" s="184">
        <f t="shared" ref="J112:L112" si="364">SUM(J113:J117)</f>
        <v>0</v>
      </c>
      <c r="K112" s="179">
        <f t="shared" si="364"/>
        <v>0</v>
      </c>
      <c r="L112" s="179">
        <f t="shared" si="364"/>
        <v>0</v>
      </c>
      <c r="M112" s="179">
        <f t="shared" ref="M112" si="365">SUM(M113:M117)</f>
        <v>0</v>
      </c>
      <c r="N112" s="179"/>
      <c r="O112" s="206"/>
      <c r="P112" s="199"/>
      <c r="Q112" s="232"/>
      <c r="R112" s="224"/>
      <c r="S112" s="217"/>
      <c r="T112" s="184">
        <f t="shared" ref="T112:AC112" si="366">SUM(T113:T117)</f>
        <v>0</v>
      </c>
      <c r="U112" s="179">
        <f t="shared" si="366"/>
        <v>0</v>
      </c>
      <c r="V112" s="179">
        <f t="shared" si="366"/>
        <v>0</v>
      </c>
      <c r="W112" s="179">
        <f t="shared" si="366"/>
        <v>0</v>
      </c>
      <c r="X112" s="179"/>
      <c r="Y112" s="179"/>
      <c r="Z112" s="184">
        <f t="shared" si="366"/>
        <v>0</v>
      </c>
      <c r="AA112" s="179">
        <f t="shared" si="366"/>
        <v>0</v>
      </c>
      <c r="AB112" s="179">
        <f t="shared" si="366"/>
        <v>0</v>
      </c>
      <c r="AC112" s="179">
        <f t="shared" si="366"/>
        <v>0</v>
      </c>
      <c r="AD112" s="179"/>
      <c r="AE112" s="179"/>
      <c r="AF112" s="184">
        <f t="shared" ref="AF112" si="367">SUM(AF113:AF117)</f>
        <v>0</v>
      </c>
      <c r="AG112" s="179"/>
      <c r="AH112" s="179">
        <f t="shared" ref="AH112" si="368">SUM(AH113:AH117)</f>
        <v>0</v>
      </c>
      <c r="AI112" s="179"/>
      <c r="AJ112" s="179">
        <f t="shared" ref="AJ112" si="369">SUM(AJ113:AJ117)</f>
        <v>0</v>
      </c>
      <c r="AK112" s="179"/>
      <c r="AL112" s="179">
        <f t="shared" ref="AL112" si="370">AF112+AH112+AJ112</f>
        <v>0</v>
      </c>
      <c r="AM112" s="206"/>
      <c r="AN112" s="179"/>
      <c r="AO112" s="179"/>
      <c r="AP112" s="179"/>
      <c r="AQ112" s="179"/>
      <c r="AR112" s="184">
        <f>SUM(AR113:AR117)</f>
        <v>0</v>
      </c>
      <c r="AS112" s="179">
        <f>SUM(AS113:AS117)</f>
        <v>0</v>
      </c>
      <c r="AT112" s="179">
        <f>SUM(AT113:AT117)</f>
        <v>0</v>
      </c>
      <c r="AU112" s="179">
        <f t="shared" ref="AU112" si="371">SUM(AU113:AU117)</f>
        <v>0</v>
      </c>
      <c r="AV112" s="179"/>
      <c r="AW112" s="78"/>
      <c r="AX112" s="184">
        <f>SUM(AX113:AX117)</f>
        <v>0</v>
      </c>
      <c r="AY112" s="179"/>
      <c r="AZ112" s="179">
        <f>SUM(AZ113:AZ117)</f>
        <v>0</v>
      </c>
      <c r="BA112" s="179"/>
      <c r="BB112" s="179">
        <f>SUM(BB113:BB117)</f>
        <v>0</v>
      </c>
      <c r="BC112" s="179"/>
      <c r="BD112" s="179">
        <f t="shared" ref="BD112" si="372">SUM(BD113:BD117)</f>
        <v>0</v>
      </c>
      <c r="BE112" s="179"/>
    </row>
    <row r="113" spans="1:57" s="197" customFormat="1" x14ac:dyDescent="0.35">
      <c r="A113" s="190"/>
      <c r="B113" s="201" t="s">
        <v>191</v>
      </c>
      <c r="C113" s="180"/>
      <c r="D113" s="186"/>
      <c r="E113" s="186"/>
      <c r="F113" s="186"/>
      <c r="G113" s="186">
        <f t="shared" ref="G113:G117" si="373">SUM(D113:F113)</f>
        <v>0</v>
      </c>
      <c r="H113" s="180"/>
      <c r="I113" s="207"/>
      <c r="J113" s="186"/>
      <c r="K113" s="186"/>
      <c r="L113" s="186"/>
      <c r="M113" s="186">
        <f t="shared" ref="M113:M117" si="374">SUM(J113:L113)</f>
        <v>0</v>
      </c>
      <c r="N113" s="180"/>
      <c r="O113" s="207"/>
      <c r="P113" s="243"/>
      <c r="Q113" s="244"/>
      <c r="R113" s="245"/>
      <c r="S113" s="246"/>
      <c r="T113" s="247"/>
      <c r="U113" s="247"/>
      <c r="V113" s="248"/>
      <c r="W113" s="186">
        <f t="shared" ref="W113:W117" si="375">SUM(T113:V113)</f>
        <v>0</v>
      </c>
      <c r="X113" s="180"/>
      <c r="Y113" s="180"/>
      <c r="Z113" s="248"/>
      <c r="AA113" s="248"/>
      <c r="AB113" s="248"/>
      <c r="AC113" s="186">
        <f t="shared" ref="AC113:AC117" si="376">SUM(Z113:AB113)</f>
        <v>0</v>
      </c>
      <c r="AD113" s="180"/>
      <c r="AE113" s="179"/>
      <c r="AF113" s="248"/>
      <c r="AG113" s="187"/>
      <c r="AH113" s="248"/>
      <c r="AI113" s="187"/>
      <c r="AJ113" s="248"/>
      <c r="AK113" s="187"/>
      <c r="AL113" s="186"/>
      <c r="AM113" s="264"/>
      <c r="AN113" s="180"/>
      <c r="AO113" s="180"/>
      <c r="AP113" s="180"/>
      <c r="AQ113" s="179"/>
      <c r="AR113" s="186">
        <f t="shared" ref="AR113:AT117" si="377">D113+J113+T113</f>
        <v>0</v>
      </c>
      <c r="AS113" s="185">
        <f t="shared" si="377"/>
        <v>0</v>
      </c>
      <c r="AT113" s="186">
        <f t="shared" si="377"/>
        <v>0</v>
      </c>
      <c r="AU113" s="186">
        <f t="shared" ref="AU113:AU117" si="378">SUM(AR113:AT113)</f>
        <v>0</v>
      </c>
      <c r="AV113" s="180"/>
      <c r="AW113" s="78"/>
      <c r="AX113" s="186">
        <f t="shared" ref="AX113:AX117" si="379">D113+J113+AF113</f>
        <v>0</v>
      </c>
      <c r="AY113" s="187"/>
      <c r="AZ113" s="186">
        <f t="shared" ref="AZ113:AZ117" si="380">E113+K113+AH113</f>
        <v>0</v>
      </c>
      <c r="BA113" s="187"/>
      <c r="BB113" s="186">
        <f t="shared" ref="BB113:BB117" si="381">F113+L113+AJ113</f>
        <v>0</v>
      </c>
      <c r="BC113" s="187"/>
      <c r="BD113" s="186">
        <f>AX113+AZ113+BB113</f>
        <v>0</v>
      </c>
      <c r="BE113" s="180"/>
    </row>
    <row r="114" spans="1:57" s="197" customFormat="1" x14ac:dyDescent="0.35">
      <c r="A114" s="190"/>
      <c r="B114" s="201" t="s">
        <v>191</v>
      </c>
      <c r="C114" s="180"/>
      <c r="D114" s="186"/>
      <c r="E114" s="186"/>
      <c r="F114" s="186"/>
      <c r="G114" s="186">
        <f t="shared" si="373"/>
        <v>0</v>
      </c>
      <c r="H114" s="180"/>
      <c r="I114" s="207"/>
      <c r="J114" s="186"/>
      <c r="K114" s="186"/>
      <c r="L114" s="186"/>
      <c r="M114" s="186">
        <f t="shared" si="374"/>
        <v>0</v>
      </c>
      <c r="N114" s="180"/>
      <c r="O114" s="207"/>
      <c r="P114" s="243"/>
      <c r="Q114" s="244"/>
      <c r="R114" s="245"/>
      <c r="S114" s="246"/>
      <c r="T114" s="247"/>
      <c r="U114" s="247"/>
      <c r="V114" s="248"/>
      <c r="W114" s="186">
        <f t="shared" si="375"/>
        <v>0</v>
      </c>
      <c r="X114" s="180"/>
      <c r="Y114" s="180"/>
      <c r="Z114" s="248"/>
      <c r="AA114" s="248"/>
      <c r="AB114" s="248"/>
      <c r="AC114" s="186">
        <f t="shared" si="376"/>
        <v>0</v>
      </c>
      <c r="AD114" s="180"/>
      <c r="AE114" s="179"/>
      <c r="AF114" s="248"/>
      <c r="AG114" s="187"/>
      <c r="AH114" s="248"/>
      <c r="AI114" s="187"/>
      <c r="AJ114" s="248"/>
      <c r="AK114" s="187"/>
      <c r="AL114" s="186"/>
      <c r="AM114" s="264"/>
      <c r="AN114" s="180"/>
      <c r="AO114" s="180"/>
      <c r="AP114" s="180"/>
      <c r="AQ114" s="179"/>
      <c r="AR114" s="186">
        <f t="shared" si="377"/>
        <v>0</v>
      </c>
      <c r="AS114" s="185">
        <f t="shared" si="377"/>
        <v>0</v>
      </c>
      <c r="AT114" s="186">
        <f t="shared" si="377"/>
        <v>0</v>
      </c>
      <c r="AU114" s="186">
        <f t="shared" si="378"/>
        <v>0</v>
      </c>
      <c r="AV114" s="180"/>
      <c r="AW114" s="78"/>
      <c r="AX114" s="186">
        <f t="shared" si="379"/>
        <v>0</v>
      </c>
      <c r="AY114" s="187"/>
      <c r="AZ114" s="186">
        <f t="shared" si="380"/>
        <v>0</v>
      </c>
      <c r="BA114" s="187"/>
      <c r="BB114" s="186">
        <f t="shared" si="381"/>
        <v>0</v>
      </c>
      <c r="BC114" s="187"/>
      <c r="BD114" s="186">
        <f t="shared" ref="BD114:BD117" si="382">AX114+AZ114+BB114</f>
        <v>0</v>
      </c>
      <c r="BE114" s="180"/>
    </row>
    <row r="115" spans="1:57" s="197" customFormat="1" x14ac:dyDescent="0.35">
      <c r="A115" s="190"/>
      <c r="B115" s="201" t="s">
        <v>191</v>
      </c>
      <c r="C115" s="180"/>
      <c r="D115" s="186"/>
      <c r="E115" s="186"/>
      <c r="F115" s="186"/>
      <c r="G115" s="186">
        <f t="shared" si="373"/>
        <v>0</v>
      </c>
      <c r="H115" s="180"/>
      <c r="I115" s="207"/>
      <c r="J115" s="186"/>
      <c r="K115" s="186"/>
      <c r="L115" s="186"/>
      <c r="M115" s="186">
        <f t="shared" si="374"/>
        <v>0</v>
      </c>
      <c r="N115" s="180"/>
      <c r="O115" s="207"/>
      <c r="P115" s="243"/>
      <c r="Q115" s="244"/>
      <c r="R115" s="245"/>
      <c r="S115" s="246"/>
      <c r="T115" s="247"/>
      <c r="U115" s="247"/>
      <c r="V115" s="248"/>
      <c r="W115" s="186">
        <f t="shared" si="375"/>
        <v>0</v>
      </c>
      <c r="X115" s="180"/>
      <c r="Y115" s="180"/>
      <c r="Z115" s="248"/>
      <c r="AA115" s="248"/>
      <c r="AB115" s="248"/>
      <c r="AC115" s="186">
        <f t="shared" si="376"/>
        <v>0</v>
      </c>
      <c r="AD115" s="180"/>
      <c r="AE115" s="179"/>
      <c r="AF115" s="248"/>
      <c r="AG115" s="187"/>
      <c r="AH115" s="248"/>
      <c r="AI115" s="187"/>
      <c r="AJ115" s="248"/>
      <c r="AK115" s="187"/>
      <c r="AL115" s="186"/>
      <c r="AM115" s="264"/>
      <c r="AN115" s="180"/>
      <c r="AO115" s="180"/>
      <c r="AP115" s="180"/>
      <c r="AQ115" s="179"/>
      <c r="AR115" s="186">
        <f t="shared" si="377"/>
        <v>0</v>
      </c>
      <c r="AS115" s="185">
        <f t="shared" si="377"/>
        <v>0</v>
      </c>
      <c r="AT115" s="186">
        <f t="shared" si="377"/>
        <v>0</v>
      </c>
      <c r="AU115" s="186">
        <f t="shared" si="378"/>
        <v>0</v>
      </c>
      <c r="AV115" s="180"/>
      <c r="AW115" s="78"/>
      <c r="AX115" s="186">
        <f t="shared" si="379"/>
        <v>0</v>
      </c>
      <c r="AY115" s="187"/>
      <c r="AZ115" s="186">
        <f t="shared" si="380"/>
        <v>0</v>
      </c>
      <c r="BA115" s="187"/>
      <c r="BB115" s="186">
        <f t="shared" si="381"/>
        <v>0</v>
      </c>
      <c r="BC115" s="187"/>
      <c r="BD115" s="186">
        <f t="shared" si="382"/>
        <v>0</v>
      </c>
      <c r="BE115" s="180"/>
    </row>
    <row r="116" spans="1:57" s="197" customFormat="1" x14ac:dyDescent="0.35">
      <c r="A116" s="190"/>
      <c r="B116" s="201" t="s">
        <v>191</v>
      </c>
      <c r="C116" s="180"/>
      <c r="D116" s="186"/>
      <c r="E116" s="186"/>
      <c r="F116" s="186"/>
      <c r="G116" s="186">
        <f t="shared" si="373"/>
        <v>0</v>
      </c>
      <c r="H116" s="180"/>
      <c r="I116" s="207"/>
      <c r="J116" s="186"/>
      <c r="K116" s="186"/>
      <c r="L116" s="186"/>
      <c r="M116" s="186">
        <f t="shared" si="374"/>
        <v>0</v>
      </c>
      <c r="N116" s="180"/>
      <c r="O116" s="207"/>
      <c r="P116" s="243"/>
      <c r="Q116" s="244"/>
      <c r="R116" s="245"/>
      <c r="S116" s="246"/>
      <c r="T116" s="247"/>
      <c r="U116" s="247"/>
      <c r="V116" s="248"/>
      <c r="W116" s="186">
        <f t="shared" si="375"/>
        <v>0</v>
      </c>
      <c r="X116" s="180"/>
      <c r="Y116" s="180"/>
      <c r="Z116" s="248"/>
      <c r="AA116" s="248"/>
      <c r="AB116" s="248"/>
      <c r="AC116" s="186">
        <f t="shared" si="376"/>
        <v>0</v>
      </c>
      <c r="AD116" s="180"/>
      <c r="AE116" s="179"/>
      <c r="AF116" s="248"/>
      <c r="AG116" s="187"/>
      <c r="AH116" s="248"/>
      <c r="AI116" s="187"/>
      <c r="AJ116" s="248"/>
      <c r="AK116" s="187"/>
      <c r="AL116" s="186"/>
      <c r="AM116" s="264"/>
      <c r="AN116" s="180"/>
      <c r="AO116" s="180"/>
      <c r="AP116" s="180"/>
      <c r="AQ116" s="179"/>
      <c r="AR116" s="186">
        <f t="shared" si="377"/>
        <v>0</v>
      </c>
      <c r="AS116" s="185">
        <f t="shared" si="377"/>
        <v>0</v>
      </c>
      <c r="AT116" s="186">
        <f t="shared" si="377"/>
        <v>0</v>
      </c>
      <c r="AU116" s="186">
        <f t="shared" si="378"/>
        <v>0</v>
      </c>
      <c r="AV116" s="180"/>
      <c r="AW116" s="78"/>
      <c r="AX116" s="186">
        <f t="shared" si="379"/>
        <v>0</v>
      </c>
      <c r="AY116" s="187"/>
      <c r="AZ116" s="186">
        <f t="shared" si="380"/>
        <v>0</v>
      </c>
      <c r="BA116" s="187"/>
      <c r="BB116" s="186">
        <f t="shared" si="381"/>
        <v>0</v>
      </c>
      <c r="BC116" s="187"/>
      <c r="BD116" s="186">
        <f t="shared" si="382"/>
        <v>0</v>
      </c>
      <c r="BE116" s="180"/>
    </row>
    <row r="117" spans="1:57" s="197" customFormat="1" x14ac:dyDescent="0.35">
      <c r="A117" s="190"/>
      <c r="B117" s="201" t="s">
        <v>191</v>
      </c>
      <c r="C117" s="180"/>
      <c r="D117" s="186"/>
      <c r="E117" s="186"/>
      <c r="F117" s="186"/>
      <c r="G117" s="186">
        <f t="shared" si="373"/>
        <v>0</v>
      </c>
      <c r="H117" s="180"/>
      <c r="I117" s="207"/>
      <c r="J117" s="186"/>
      <c r="K117" s="186"/>
      <c r="L117" s="186"/>
      <c r="M117" s="186">
        <f t="shared" si="374"/>
        <v>0</v>
      </c>
      <c r="N117" s="180"/>
      <c r="O117" s="207"/>
      <c r="P117" s="243"/>
      <c r="Q117" s="244"/>
      <c r="R117" s="245"/>
      <c r="S117" s="246"/>
      <c r="T117" s="247"/>
      <c r="U117" s="247"/>
      <c r="V117" s="248"/>
      <c r="W117" s="186">
        <f t="shared" si="375"/>
        <v>0</v>
      </c>
      <c r="X117" s="180"/>
      <c r="Y117" s="180"/>
      <c r="Z117" s="248"/>
      <c r="AA117" s="248"/>
      <c r="AB117" s="248"/>
      <c r="AC117" s="186">
        <f t="shared" si="376"/>
        <v>0</v>
      </c>
      <c r="AD117" s="180"/>
      <c r="AE117" s="179"/>
      <c r="AF117" s="248"/>
      <c r="AG117" s="187"/>
      <c r="AH117" s="248"/>
      <c r="AI117" s="187"/>
      <c r="AJ117" s="248"/>
      <c r="AK117" s="187"/>
      <c r="AL117" s="186"/>
      <c r="AM117" s="264"/>
      <c r="AN117" s="180"/>
      <c r="AO117" s="180"/>
      <c r="AP117" s="180"/>
      <c r="AQ117" s="179"/>
      <c r="AR117" s="186">
        <f t="shared" si="377"/>
        <v>0</v>
      </c>
      <c r="AS117" s="185">
        <f t="shared" si="377"/>
        <v>0</v>
      </c>
      <c r="AT117" s="186">
        <f t="shared" si="377"/>
        <v>0</v>
      </c>
      <c r="AU117" s="186">
        <f t="shared" si="378"/>
        <v>0</v>
      </c>
      <c r="AV117" s="180"/>
      <c r="AW117" s="78"/>
      <c r="AX117" s="186">
        <f t="shared" si="379"/>
        <v>0</v>
      </c>
      <c r="AY117" s="187"/>
      <c r="AZ117" s="186">
        <f t="shared" si="380"/>
        <v>0</v>
      </c>
      <c r="BA117" s="187"/>
      <c r="BB117" s="186">
        <f t="shared" si="381"/>
        <v>0</v>
      </c>
      <c r="BC117" s="187"/>
      <c r="BD117" s="186">
        <f t="shared" si="382"/>
        <v>0</v>
      </c>
      <c r="BE117" s="180"/>
    </row>
    <row r="118" spans="1:57" s="197" customFormat="1" x14ac:dyDescent="0.35">
      <c r="A118" s="190">
        <v>4.3</v>
      </c>
      <c r="B118" s="200" t="s">
        <v>169</v>
      </c>
      <c r="C118" s="179"/>
      <c r="D118" s="184">
        <f t="shared" ref="D118:F118" si="383">SUM(D119:D123)</f>
        <v>0</v>
      </c>
      <c r="E118" s="179">
        <f t="shared" si="383"/>
        <v>0</v>
      </c>
      <c r="F118" s="179">
        <f t="shared" si="383"/>
        <v>0</v>
      </c>
      <c r="G118" s="179">
        <f t="shared" ref="G118" si="384">SUM(G119:G123)</f>
        <v>0</v>
      </c>
      <c r="H118" s="179"/>
      <c r="I118" s="206"/>
      <c r="J118" s="184">
        <f t="shared" ref="J118:L118" si="385">SUM(J119:J123)</f>
        <v>0</v>
      </c>
      <c r="K118" s="179">
        <f t="shared" si="385"/>
        <v>0</v>
      </c>
      <c r="L118" s="179">
        <f t="shared" si="385"/>
        <v>0</v>
      </c>
      <c r="M118" s="179">
        <f t="shared" ref="M118" si="386">SUM(M119:M123)</f>
        <v>0</v>
      </c>
      <c r="N118" s="179"/>
      <c r="O118" s="206"/>
      <c r="P118" s="199"/>
      <c r="Q118" s="232"/>
      <c r="R118" s="224"/>
      <c r="S118" s="217"/>
      <c r="T118" s="184">
        <f t="shared" ref="T118:AC118" si="387">SUM(T119:T123)</f>
        <v>0</v>
      </c>
      <c r="U118" s="179">
        <f t="shared" si="387"/>
        <v>0</v>
      </c>
      <c r="V118" s="179">
        <f t="shared" si="387"/>
        <v>0</v>
      </c>
      <c r="W118" s="179">
        <f t="shared" si="387"/>
        <v>0</v>
      </c>
      <c r="X118" s="179"/>
      <c r="Y118" s="179"/>
      <c r="Z118" s="184">
        <f t="shared" si="387"/>
        <v>0</v>
      </c>
      <c r="AA118" s="179">
        <f t="shared" si="387"/>
        <v>0</v>
      </c>
      <c r="AB118" s="179">
        <f t="shared" si="387"/>
        <v>0</v>
      </c>
      <c r="AC118" s="179">
        <f t="shared" si="387"/>
        <v>0</v>
      </c>
      <c r="AD118" s="179"/>
      <c r="AE118" s="179"/>
      <c r="AF118" s="184">
        <f t="shared" ref="AF118" si="388">SUM(AF119:AF123)</f>
        <v>0</v>
      </c>
      <c r="AG118" s="179"/>
      <c r="AH118" s="179">
        <f t="shared" ref="AH118" si="389">SUM(AH119:AH123)</f>
        <v>0</v>
      </c>
      <c r="AI118" s="179"/>
      <c r="AJ118" s="179">
        <f t="shared" ref="AJ118" si="390">SUM(AJ119:AJ123)</f>
        <v>0</v>
      </c>
      <c r="AK118" s="179"/>
      <c r="AL118" s="179">
        <f t="shared" ref="AL118:AL119" si="391">AF118+AH118+AJ118</f>
        <v>0</v>
      </c>
      <c r="AM118" s="206"/>
      <c r="AN118" s="179"/>
      <c r="AO118" s="179"/>
      <c r="AP118" s="179"/>
      <c r="AQ118" s="179"/>
      <c r="AR118" s="184">
        <f>SUM(AR119:AR123)</f>
        <v>0</v>
      </c>
      <c r="AS118" s="179">
        <f>SUM(AS119:AS123)</f>
        <v>0</v>
      </c>
      <c r="AT118" s="179">
        <f>SUM(AT119:AT123)</f>
        <v>0</v>
      </c>
      <c r="AU118" s="179">
        <f t="shared" ref="AU118" si="392">SUM(AU119:AU123)</f>
        <v>0</v>
      </c>
      <c r="AV118" s="179"/>
      <c r="AW118" s="78"/>
      <c r="AX118" s="184">
        <f>SUM(AX119:AX123)</f>
        <v>0</v>
      </c>
      <c r="AY118" s="179"/>
      <c r="AZ118" s="179">
        <f>SUM(AZ119:AZ123)</f>
        <v>0</v>
      </c>
      <c r="BA118" s="179"/>
      <c r="BB118" s="179">
        <f>SUM(BB119:BB123)</f>
        <v>0</v>
      </c>
      <c r="BC118" s="179"/>
      <c r="BD118" s="179">
        <f t="shared" ref="BD118" si="393">SUM(BD119:BD123)</f>
        <v>0</v>
      </c>
      <c r="BE118" s="179"/>
    </row>
    <row r="119" spans="1:57" x14ac:dyDescent="0.35">
      <c r="B119" s="201" t="s">
        <v>191</v>
      </c>
      <c r="C119" s="180"/>
      <c r="D119" s="186"/>
      <c r="E119" s="186"/>
      <c r="F119" s="186"/>
      <c r="G119" s="186">
        <f t="shared" ref="G119:G123" si="394">SUM(D119:F119)</f>
        <v>0</v>
      </c>
      <c r="H119" s="180"/>
      <c r="I119" s="207"/>
      <c r="J119" s="186"/>
      <c r="K119" s="186"/>
      <c r="L119" s="186"/>
      <c r="M119" s="186">
        <f t="shared" ref="M119:M123" si="395">SUM(J119:L119)</f>
        <v>0</v>
      </c>
      <c r="N119" s="180"/>
      <c r="O119" s="207"/>
      <c r="P119" s="243"/>
      <c r="Q119" s="244"/>
      <c r="R119" s="245"/>
      <c r="S119" s="246"/>
      <c r="T119" s="247"/>
      <c r="U119" s="247"/>
      <c r="V119" s="248"/>
      <c r="W119" s="186">
        <f t="shared" ref="W119:W123" si="396">SUM(T119:V119)</f>
        <v>0</v>
      </c>
      <c r="X119" s="180"/>
      <c r="Y119" s="180"/>
      <c r="Z119" s="248"/>
      <c r="AA119" s="248"/>
      <c r="AB119" s="248"/>
      <c r="AC119" s="186">
        <f t="shared" ref="AC119:AC123" si="397">SUM(Z119:AB119)</f>
        <v>0</v>
      </c>
      <c r="AD119" s="180"/>
      <c r="AE119" s="179"/>
      <c r="AF119" s="248"/>
      <c r="AG119" s="187"/>
      <c r="AH119" s="248"/>
      <c r="AI119" s="187"/>
      <c r="AJ119" s="248"/>
      <c r="AK119" s="187"/>
      <c r="AL119" s="186">
        <f t="shared" si="391"/>
        <v>0</v>
      </c>
      <c r="AM119" s="264"/>
      <c r="AN119" s="180"/>
      <c r="AO119" s="180"/>
      <c r="AP119" s="180"/>
      <c r="AQ119" s="179"/>
      <c r="AR119" s="186">
        <f t="shared" ref="AR119:AT123" si="398">D119+J119+T119</f>
        <v>0</v>
      </c>
      <c r="AS119" s="185">
        <f t="shared" si="398"/>
        <v>0</v>
      </c>
      <c r="AT119" s="186">
        <f t="shared" si="398"/>
        <v>0</v>
      </c>
      <c r="AU119" s="186">
        <f t="shared" ref="AU119:AU123" si="399">SUM(AR119:AT119)</f>
        <v>0</v>
      </c>
      <c r="AV119" s="180"/>
      <c r="AX119" s="186">
        <f t="shared" ref="AX119:AX123" si="400">D119+J119+AF119</f>
        <v>0</v>
      </c>
      <c r="AY119" s="187"/>
      <c r="AZ119" s="186">
        <f t="shared" ref="AZ119:AZ123" si="401">E119+K119+AH119</f>
        <v>0</v>
      </c>
      <c r="BA119" s="187"/>
      <c r="BB119" s="186">
        <f t="shared" ref="BB119:BB123" si="402">F119+L119+AJ119</f>
        <v>0</v>
      </c>
      <c r="BC119" s="187"/>
      <c r="BD119" s="186">
        <f>AX119+AZ119+BB119</f>
        <v>0</v>
      </c>
      <c r="BE119" s="180"/>
    </row>
    <row r="120" spans="1:57" x14ac:dyDescent="0.35">
      <c r="B120" s="201" t="s">
        <v>191</v>
      </c>
      <c r="C120" s="180"/>
      <c r="D120" s="186"/>
      <c r="E120" s="186"/>
      <c r="F120" s="186"/>
      <c r="G120" s="186">
        <f t="shared" si="394"/>
        <v>0</v>
      </c>
      <c r="H120" s="180"/>
      <c r="I120" s="207"/>
      <c r="J120" s="186"/>
      <c r="K120" s="186"/>
      <c r="L120" s="186"/>
      <c r="M120" s="186">
        <f t="shared" si="395"/>
        <v>0</v>
      </c>
      <c r="N120" s="180"/>
      <c r="O120" s="207"/>
      <c r="P120" s="243"/>
      <c r="Q120" s="244"/>
      <c r="R120" s="245"/>
      <c r="S120" s="246"/>
      <c r="T120" s="247"/>
      <c r="U120" s="247"/>
      <c r="V120" s="248"/>
      <c r="W120" s="186">
        <f t="shared" si="396"/>
        <v>0</v>
      </c>
      <c r="X120" s="180"/>
      <c r="Y120" s="180"/>
      <c r="Z120" s="248"/>
      <c r="AA120" s="248"/>
      <c r="AB120" s="248"/>
      <c r="AC120" s="186">
        <f t="shared" si="397"/>
        <v>0</v>
      </c>
      <c r="AD120" s="180"/>
      <c r="AE120" s="179"/>
      <c r="AF120" s="248"/>
      <c r="AG120" s="187"/>
      <c r="AH120" s="248"/>
      <c r="AI120" s="187"/>
      <c r="AJ120" s="248"/>
      <c r="AK120" s="187"/>
      <c r="AL120" s="186"/>
      <c r="AM120" s="264"/>
      <c r="AN120" s="180"/>
      <c r="AO120" s="180"/>
      <c r="AP120" s="180"/>
      <c r="AQ120" s="179"/>
      <c r="AR120" s="186">
        <f t="shared" si="398"/>
        <v>0</v>
      </c>
      <c r="AS120" s="185">
        <f t="shared" si="398"/>
        <v>0</v>
      </c>
      <c r="AT120" s="186">
        <f t="shared" si="398"/>
        <v>0</v>
      </c>
      <c r="AU120" s="186">
        <f t="shared" si="399"/>
        <v>0</v>
      </c>
      <c r="AV120" s="180"/>
      <c r="AX120" s="186">
        <f t="shared" si="400"/>
        <v>0</v>
      </c>
      <c r="AY120" s="187"/>
      <c r="AZ120" s="186">
        <f t="shared" si="401"/>
        <v>0</v>
      </c>
      <c r="BA120" s="187"/>
      <c r="BB120" s="186">
        <f t="shared" si="402"/>
        <v>0</v>
      </c>
      <c r="BC120" s="187"/>
      <c r="BD120" s="186">
        <f t="shared" ref="BD120:BD123" si="403">AX120+AZ120+BB120</f>
        <v>0</v>
      </c>
      <c r="BE120" s="180"/>
    </row>
    <row r="121" spans="1:57" x14ac:dyDescent="0.35">
      <c r="B121" s="201" t="s">
        <v>191</v>
      </c>
      <c r="C121" s="180"/>
      <c r="D121" s="186"/>
      <c r="E121" s="186"/>
      <c r="F121" s="186"/>
      <c r="G121" s="186">
        <f t="shared" si="394"/>
        <v>0</v>
      </c>
      <c r="H121" s="180"/>
      <c r="I121" s="207"/>
      <c r="J121" s="186"/>
      <c r="K121" s="186"/>
      <c r="L121" s="186"/>
      <c r="M121" s="186">
        <f t="shared" si="395"/>
        <v>0</v>
      </c>
      <c r="N121" s="180"/>
      <c r="O121" s="207"/>
      <c r="P121" s="243"/>
      <c r="Q121" s="244"/>
      <c r="R121" s="245"/>
      <c r="S121" s="246"/>
      <c r="T121" s="247"/>
      <c r="U121" s="247"/>
      <c r="V121" s="248"/>
      <c r="W121" s="186">
        <f t="shared" si="396"/>
        <v>0</v>
      </c>
      <c r="X121" s="180"/>
      <c r="Y121" s="180"/>
      <c r="Z121" s="248"/>
      <c r="AA121" s="248"/>
      <c r="AB121" s="248"/>
      <c r="AC121" s="186">
        <f t="shared" si="397"/>
        <v>0</v>
      </c>
      <c r="AD121" s="180"/>
      <c r="AE121" s="179"/>
      <c r="AF121" s="248"/>
      <c r="AG121" s="187"/>
      <c r="AH121" s="248"/>
      <c r="AI121" s="187"/>
      <c r="AJ121" s="248"/>
      <c r="AK121" s="187"/>
      <c r="AL121" s="186"/>
      <c r="AM121" s="264"/>
      <c r="AN121" s="180"/>
      <c r="AO121" s="180"/>
      <c r="AP121" s="180"/>
      <c r="AQ121" s="179"/>
      <c r="AR121" s="186">
        <f t="shared" si="398"/>
        <v>0</v>
      </c>
      <c r="AS121" s="185">
        <f t="shared" si="398"/>
        <v>0</v>
      </c>
      <c r="AT121" s="186">
        <f t="shared" si="398"/>
        <v>0</v>
      </c>
      <c r="AU121" s="186">
        <f t="shared" si="399"/>
        <v>0</v>
      </c>
      <c r="AV121" s="180"/>
      <c r="AX121" s="186">
        <f t="shared" si="400"/>
        <v>0</v>
      </c>
      <c r="AY121" s="187"/>
      <c r="AZ121" s="186">
        <f t="shared" si="401"/>
        <v>0</v>
      </c>
      <c r="BA121" s="187"/>
      <c r="BB121" s="186">
        <f t="shared" si="402"/>
        <v>0</v>
      </c>
      <c r="BC121" s="187"/>
      <c r="BD121" s="186">
        <f t="shared" si="403"/>
        <v>0</v>
      </c>
      <c r="BE121" s="180"/>
    </row>
    <row r="122" spans="1:57" x14ac:dyDescent="0.35">
      <c r="B122" s="201" t="s">
        <v>191</v>
      </c>
      <c r="C122" s="180"/>
      <c r="D122" s="186"/>
      <c r="E122" s="186"/>
      <c r="F122" s="186"/>
      <c r="G122" s="186">
        <f t="shared" si="394"/>
        <v>0</v>
      </c>
      <c r="H122" s="180"/>
      <c r="I122" s="207"/>
      <c r="J122" s="186"/>
      <c r="K122" s="186"/>
      <c r="L122" s="186"/>
      <c r="M122" s="186">
        <f t="shared" si="395"/>
        <v>0</v>
      </c>
      <c r="N122" s="180"/>
      <c r="O122" s="207"/>
      <c r="P122" s="243"/>
      <c r="Q122" s="244"/>
      <c r="R122" s="245"/>
      <c r="S122" s="246"/>
      <c r="T122" s="247"/>
      <c r="U122" s="247"/>
      <c r="V122" s="248"/>
      <c r="W122" s="186">
        <f t="shared" si="396"/>
        <v>0</v>
      </c>
      <c r="X122" s="180"/>
      <c r="Y122" s="180"/>
      <c r="Z122" s="248"/>
      <c r="AA122" s="248"/>
      <c r="AB122" s="248"/>
      <c r="AC122" s="186">
        <f t="shared" si="397"/>
        <v>0</v>
      </c>
      <c r="AD122" s="180"/>
      <c r="AE122" s="179"/>
      <c r="AF122" s="248"/>
      <c r="AG122" s="187"/>
      <c r="AH122" s="248"/>
      <c r="AI122" s="187"/>
      <c r="AJ122" s="248"/>
      <c r="AK122" s="187"/>
      <c r="AL122" s="186">
        <f t="shared" ref="AL122:AL125" si="404">AF122+AH122+AJ122</f>
        <v>0</v>
      </c>
      <c r="AM122" s="264"/>
      <c r="AN122" s="180"/>
      <c r="AO122" s="180"/>
      <c r="AP122" s="180"/>
      <c r="AQ122" s="179"/>
      <c r="AR122" s="186">
        <f t="shared" si="398"/>
        <v>0</v>
      </c>
      <c r="AS122" s="185">
        <f t="shared" si="398"/>
        <v>0</v>
      </c>
      <c r="AT122" s="186">
        <f t="shared" si="398"/>
        <v>0</v>
      </c>
      <c r="AU122" s="186">
        <f t="shared" si="399"/>
        <v>0</v>
      </c>
      <c r="AV122" s="180"/>
      <c r="AX122" s="186">
        <f t="shared" si="400"/>
        <v>0</v>
      </c>
      <c r="AY122" s="187"/>
      <c r="AZ122" s="186">
        <f t="shared" si="401"/>
        <v>0</v>
      </c>
      <c r="BA122" s="187"/>
      <c r="BB122" s="186">
        <f t="shared" si="402"/>
        <v>0</v>
      </c>
      <c r="BC122" s="187"/>
      <c r="BD122" s="186">
        <f t="shared" si="403"/>
        <v>0</v>
      </c>
      <c r="BE122" s="180"/>
    </row>
    <row r="123" spans="1:57" x14ac:dyDescent="0.35">
      <c r="B123" s="201" t="s">
        <v>191</v>
      </c>
      <c r="C123" s="180"/>
      <c r="D123" s="186"/>
      <c r="E123" s="186"/>
      <c r="F123" s="186"/>
      <c r="G123" s="186">
        <f t="shared" si="394"/>
        <v>0</v>
      </c>
      <c r="H123" s="180"/>
      <c r="I123" s="207"/>
      <c r="J123" s="186"/>
      <c r="K123" s="186"/>
      <c r="L123" s="186"/>
      <c r="M123" s="186">
        <f t="shared" si="395"/>
        <v>0</v>
      </c>
      <c r="N123" s="180"/>
      <c r="O123" s="207"/>
      <c r="P123" s="243"/>
      <c r="Q123" s="244"/>
      <c r="R123" s="245"/>
      <c r="S123" s="246"/>
      <c r="T123" s="247"/>
      <c r="U123" s="247"/>
      <c r="V123" s="248"/>
      <c r="W123" s="186">
        <f t="shared" si="396"/>
        <v>0</v>
      </c>
      <c r="X123" s="180"/>
      <c r="Y123" s="180"/>
      <c r="Z123" s="248"/>
      <c r="AA123" s="248"/>
      <c r="AB123" s="248"/>
      <c r="AC123" s="186">
        <f t="shared" si="397"/>
        <v>0</v>
      </c>
      <c r="AD123" s="180"/>
      <c r="AE123" s="179"/>
      <c r="AF123" s="248"/>
      <c r="AG123" s="187"/>
      <c r="AH123" s="248"/>
      <c r="AI123" s="187"/>
      <c r="AJ123" s="248"/>
      <c r="AK123" s="187"/>
      <c r="AL123" s="186">
        <f t="shared" si="404"/>
        <v>0</v>
      </c>
      <c r="AM123" s="264"/>
      <c r="AN123" s="180"/>
      <c r="AO123" s="180"/>
      <c r="AP123" s="180"/>
      <c r="AQ123" s="179"/>
      <c r="AR123" s="186">
        <f t="shared" si="398"/>
        <v>0</v>
      </c>
      <c r="AS123" s="185">
        <f t="shared" si="398"/>
        <v>0</v>
      </c>
      <c r="AT123" s="186">
        <f t="shared" si="398"/>
        <v>0</v>
      </c>
      <c r="AU123" s="186">
        <f t="shared" si="399"/>
        <v>0</v>
      </c>
      <c r="AV123" s="180"/>
      <c r="AX123" s="186">
        <f t="shared" si="400"/>
        <v>0</v>
      </c>
      <c r="AY123" s="187"/>
      <c r="AZ123" s="186">
        <f t="shared" si="401"/>
        <v>0</v>
      </c>
      <c r="BA123" s="187"/>
      <c r="BB123" s="186">
        <f t="shared" si="402"/>
        <v>0</v>
      </c>
      <c r="BC123" s="187"/>
      <c r="BD123" s="186">
        <f t="shared" si="403"/>
        <v>0</v>
      </c>
      <c r="BE123" s="180"/>
    </row>
    <row r="124" spans="1:57" s="197" customFormat="1" x14ac:dyDescent="0.35">
      <c r="A124" s="190">
        <v>4.4000000000000004</v>
      </c>
      <c r="B124" s="200" t="s">
        <v>169</v>
      </c>
      <c r="C124" s="179"/>
      <c r="D124" s="184">
        <f t="shared" ref="D124:F124" si="405">SUM(D125:D129)</f>
        <v>0</v>
      </c>
      <c r="E124" s="179">
        <f t="shared" si="405"/>
        <v>0</v>
      </c>
      <c r="F124" s="179">
        <f t="shared" si="405"/>
        <v>0</v>
      </c>
      <c r="G124" s="179">
        <f t="shared" ref="G124" si="406">SUM(G125:G129)</f>
        <v>0</v>
      </c>
      <c r="H124" s="179"/>
      <c r="I124" s="206"/>
      <c r="J124" s="184">
        <f t="shared" ref="J124:L124" si="407">SUM(J125:J129)</f>
        <v>0</v>
      </c>
      <c r="K124" s="179">
        <f t="shared" si="407"/>
        <v>0</v>
      </c>
      <c r="L124" s="179">
        <f t="shared" si="407"/>
        <v>0</v>
      </c>
      <c r="M124" s="179">
        <f t="shared" ref="M124" si="408">SUM(M125:M129)</f>
        <v>0</v>
      </c>
      <c r="N124" s="179"/>
      <c r="O124" s="206"/>
      <c r="P124" s="199"/>
      <c r="Q124" s="232"/>
      <c r="R124" s="224"/>
      <c r="S124" s="217"/>
      <c r="T124" s="184">
        <f t="shared" ref="T124:AC124" si="409">SUM(T125:T129)</f>
        <v>0</v>
      </c>
      <c r="U124" s="179">
        <f t="shared" si="409"/>
        <v>0</v>
      </c>
      <c r="V124" s="179">
        <f t="shared" si="409"/>
        <v>0</v>
      </c>
      <c r="W124" s="179">
        <f t="shared" si="409"/>
        <v>0</v>
      </c>
      <c r="X124" s="179"/>
      <c r="Y124" s="179"/>
      <c r="Z124" s="184">
        <f t="shared" si="409"/>
        <v>0</v>
      </c>
      <c r="AA124" s="179">
        <f t="shared" si="409"/>
        <v>0</v>
      </c>
      <c r="AB124" s="179">
        <f t="shared" si="409"/>
        <v>0</v>
      </c>
      <c r="AC124" s="179">
        <f t="shared" si="409"/>
        <v>0</v>
      </c>
      <c r="AD124" s="179"/>
      <c r="AE124" s="179"/>
      <c r="AF124" s="184">
        <f t="shared" ref="AF124" si="410">SUM(AF125:AF129)</f>
        <v>0</v>
      </c>
      <c r="AG124" s="179"/>
      <c r="AH124" s="179">
        <f t="shared" ref="AH124" si="411">SUM(AH125:AH129)</f>
        <v>0</v>
      </c>
      <c r="AI124" s="179"/>
      <c r="AJ124" s="179">
        <f t="shared" ref="AJ124" si="412">SUM(AJ125:AJ129)</f>
        <v>0</v>
      </c>
      <c r="AK124" s="179"/>
      <c r="AL124" s="179">
        <f t="shared" si="404"/>
        <v>0</v>
      </c>
      <c r="AM124" s="206"/>
      <c r="AN124" s="179"/>
      <c r="AO124" s="179"/>
      <c r="AP124" s="179"/>
      <c r="AQ124" s="179"/>
      <c r="AR124" s="184">
        <f>SUM(AR125:AR129)</f>
        <v>0</v>
      </c>
      <c r="AS124" s="179">
        <f>SUM(AS125:AS129)</f>
        <v>0</v>
      </c>
      <c r="AT124" s="179">
        <f>SUM(AT125:AT129)</f>
        <v>0</v>
      </c>
      <c r="AU124" s="179">
        <f t="shared" ref="AU124" si="413">SUM(AU125:AU129)</f>
        <v>0</v>
      </c>
      <c r="AV124" s="179"/>
      <c r="AW124" s="78"/>
      <c r="AX124" s="184">
        <f>SUM(AX125:AX129)</f>
        <v>0</v>
      </c>
      <c r="AY124" s="179"/>
      <c r="AZ124" s="179">
        <f>SUM(AZ125:AZ129)</f>
        <v>0</v>
      </c>
      <c r="BA124" s="179"/>
      <c r="BB124" s="179">
        <f>SUM(BB125:BB129)</f>
        <v>0</v>
      </c>
      <c r="BC124" s="179"/>
      <c r="BD124" s="179">
        <f t="shared" ref="BD124" si="414">SUM(BD125:BD129)</f>
        <v>0</v>
      </c>
      <c r="BE124" s="179"/>
    </row>
    <row r="125" spans="1:57" x14ac:dyDescent="0.35">
      <c r="B125" s="201" t="s">
        <v>191</v>
      </c>
      <c r="C125" s="180"/>
      <c r="D125" s="186"/>
      <c r="E125" s="186"/>
      <c r="F125" s="186"/>
      <c r="G125" s="186">
        <f t="shared" ref="G125:G129" si="415">SUM(D125:F125)</f>
        <v>0</v>
      </c>
      <c r="H125" s="180"/>
      <c r="I125" s="207"/>
      <c r="J125" s="186"/>
      <c r="K125" s="186"/>
      <c r="L125" s="186"/>
      <c r="M125" s="186">
        <f t="shared" ref="M125:M129" si="416">SUM(J125:L125)</f>
        <v>0</v>
      </c>
      <c r="N125" s="180"/>
      <c r="O125" s="207"/>
      <c r="P125" s="243"/>
      <c r="Q125" s="244"/>
      <c r="R125" s="245"/>
      <c r="S125" s="246"/>
      <c r="T125" s="247"/>
      <c r="U125" s="247"/>
      <c r="V125" s="248"/>
      <c r="W125" s="186">
        <f t="shared" ref="W125:W129" si="417">SUM(T125:V125)</f>
        <v>0</v>
      </c>
      <c r="X125" s="180"/>
      <c r="Y125" s="180"/>
      <c r="Z125" s="248"/>
      <c r="AA125" s="248"/>
      <c r="AB125" s="248"/>
      <c r="AC125" s="186">
        <f t="shared" ref="AC125:AC129" si="418">SUM(Z125:AB125)</f>
        <v>0</v>
      </c>
      <c r="AD125" s="180"/>
      <c r="AE125" s="179"/>
      <c r="AF125" s="248"/>
      <c r="AG125" s="187"/>
      <c r="AH125" s="248"/>
      <c r="AI125" s="187"/>
      <c r="AJ125" s="248"/>
      <c r="AK125" s="187"/>
      <c r="AL125" s="186">
        <f t="shared" si="404"/>
        <v>0</v>
      </c>
      <c r="AM125" s="264"/>
      <c r="AN125" s="180"/>
      <c r="AO125" s="180"/>
      <c r="AP125" s="180"/>
      <c r="AQ125" s="179"/>
      <c r="AR125" s="186">
        <f t="shared" ref="AR125:AT129" si="419">D125+J125+T125</f>
        <v>0</v>
      </c>
      <c r="AS125" s="185">
        <f t="shared" si="419"/>
        <v>0</v>
      </c>
      <c r="AT125" s="186">
        <f t="shared" si="419"/>
        <v>0</v>
      </c>
      <c r="AU125" s="186">
        <f t="shared" ref="AU125:AU129" si="420">SUM(AR125:AT125)</f>
        <v>0</v>
      </c>
      <c r="AV125" s="180"/>
      <c r="AX125" s="186">
        <f t="shared" ref="AX125:AX129" si="421">D125+J125+AF125</f>
        <v>0</v>
      </c>
      <c r="AY125" s="187"/>
      <c r="AZ125" s="186">
        <f t="shared" ref="AZ125:AZ129" si="422">E125+K125+AH125</f>
        <v>0</v>
      </c>
      <c r="BA125" s="187"/>
      <c r="BB125" s="186">
        <f t="shared" ref="BB125:BB129" si="423">F125+L125+AJ125</f>
        <v>0</v>
      </c>
      <c r="BC125" s="187"/>
      <c r="BD125" s="186">
        <f>AX125+AZ125+BB125</f>
        <v>0</v>
      </c>
      <c r="BE125" s="180"/>
    </row>
    <row r="126" spans="1:57" x14ac:dyDescent="0.35">
      <c r="B126" s="201" t="s">
        <v>191</v>
      </c>
      <c r="C126" s="180"/>
      <c r="D126" s="186"/>
      <c r="E126" s="186"/>
      <c r="F126" s="186"/>
      <c r="G126" s="186">
        <f t="shared" si="415"/>
        <v>0</v>
      </c>
      <c r="H126" s="180"/>
      <c r="I126" s="207"/>
      <c r="J126" s="186"/>
      <c r="K126" s="186"/>
      <c r="L126" s="186"/>
      <c r="M126" s="186">
        <f t="shared" si="416"/>
        <v>0</v>
      </c>
      <c r="N126" s="180"/>
      <c r="O126" s="207"/>
      <c r="P126" s="243"/>
      <c r="Q126" s="244"/>
      <c r="R126" s="245"/>
      <c r="S126" s="246"/>
      <c r="T126" s="247"/>
      <c r="U126" s="247"/>
      <c r="V126" s="248"/>
      <c r="W126" s="186">
        <f t="shared" si="417"/>
        <v>0</v>
      </c>
      <c r="X126" s="180"/>
      <c r="Y126" s="180"/>
      <c r="Z126" s="248"/>
      <c r="AA126" s="248"/>
      <c r="AB126" s="248"/>
      <c r="AC126" s="186">
        <f t="shared" si="418"/>
        <v>0</v>
      </c>
      <c r="AD126" s="180"/>
      <c r="AE126" s="179"/>
      <c r="AF126" s="248"/>
      <c r="AG126" s="187"/>
      <c r="AH126" s="248"/>
      <c r="AI126" s="187"/>
      <c r="AJ126" s="248"/>
      <c r="AK126" s="187"/>
      <c r="AL126" s="186"/>
      <c r="AM126" s="264"/>
      <c r="AN126" s="180"/>
      <c r="AO126" s="180"/>
      <c r="AP126" s="180"/>
      <c r="AQ126" s="179"/>
      <c r="AR126" s="186">
        <f t="shared" si="419"/>
        <v>0</v>
      </c>
      <c r="AS126" s="185">
        <f t="shared" si="419"/>
        <v>0</v>
      </c>
      <c r="AT126" s="186">
        <f t="shared" si="419"/>
        <v>0</v>
      </c>
      <c r="AU126" s="186">
        <f t="shared" si="420"/>
        <v>0</v>
      </c>
      <c r="AV126" s="180"/>
      <c r="AX126" s="186">
        <f t="shared" si="421"/>
        <v>0</v>
      </c>
      <c r="AY126" s="187"/>
      <c r="AZ126" s="186">
        <f t="shared" si="422"/>
        <v>0</v>
      </c>
      <c r="BA126" s="187"/>
      <c r="BB126" s="186">
        <f t="shared" si="423"/>
        <v>0</v>
      </c>
      <c r="BC126" s="187"/>
      <c r="BD126" s="186">
        <f t="shared" ref="BD126:BD129" si="424">AX126+AZ126+BB126</f>
        <v>0</v>
      </c>
      <c r="BE126" s="180"/>
    </row>
    <row r="127" spans="1:57" x14ac:dyDescent="0.35">
      <c r="B127" s="201" t="s">
        <v>191</v>
      </c>
      <c r="C127" s="180"/>
      <c r="D127" s="186"/>
      <c r="E127" s="186"/>
      <c r="F127" s="186"/>
      <c r="G127" s="186">
        <f t="shared" si="415"/>
        <v>0</v>
      </c>
      <c r="H127" s="180"/>
      <c r="I127" s="207"/>
      <c r="J127" s="186"/>
      <c r="K127" s="186"/>
      <c r="L127" s="186"/>
      <c r="M127" s="186">
        <f t="shared" si="416"/>
        <v>0</v>
      </c>
      <c r="N127" s="180"/>
      <c r="O127" s="207"/>
      <c r="P127" s="243"/>
      <c r="Q127" s="244"/>
      <c r="R127" s="245"/>
      <c r="S127" s="246"/>
      <c r="T127" s="247"/>
      <c r="U127" s="247"/>
      <c r="V127" s="248"/>
      <c r="W127" s="186">
        <f t="shared" si="417"/>
        <v>0</v>
      </c>
      <c r="X127" s="180"/>
      <c r="Y127" s="180"/>
      <c r="Z127" s="248"/>
      <c r="AA127" s="248"/>
      <c r="AB127" s="248"/>
      <c r="AC127" s="186">
        <f t="shared" si="418"/>
        <v>0</v>
      </c>
      <c r="AD127" s="180"/>
      <c r="AE127" s="179"/>
      <c r="AF127" s="248"/>
      <c r="AG127" s="187"/>
      <c r="AH127" s="248"/>
      <c r="AI127" s="187"/>
      <c r="AJ127" s="248"/>
      <c r="AK127" s="187"/>
      <c r="AL127" s="186"/>
      <c r="AM127" s="264"/>
      <c r="AN127" s="180"/>
      <c r="AO127" s="180"/>
      <c r="AP127" s="180"/>
      <c r="AQ127" s="179"/>
      <c r="AR127" s="186">
        <f t="shared" si="419"/>
        <v>0</v>
      </c>
      <c r="AS127" s="185">
        <f t="shared" si="419"/>
        <v>0</v>
      </c>
      <c r="AT127" s="186">
        <f t="shared" si="419"/>
        <v>0</v>
      </c>
      <c r="AU127" s="186">
        <f t="shared" si="420"/>
        <v>0</v>
      </c>
      <c r="AV127" s="180"/>
      <c r="AX127" s="186">
        <f t="shared" si="421"/>
        <v>0</v>
      </c>
      <c r="AY127" s="187"/>
      <c r="AZ127" s="186">
        <f t="shared" si="422"/>
        <v>0</v>
      </c>
      <c r="BA127" s="187"/>
      <c r="BB127" s="186">
        <f t="shared" si="423"/>
        <v>0</v>
      </c>
      <c r="BC127" s="187"/>
      <c r="BD127" s="186">
        <f t="shared" si="424"/>
        <v>0</v>
      </c>
      <c r="BE127" s="180"/>
    </row>
    <row r="128" spans="1:57" x14ac:dyDescent="0.35">
      <c r="B128" s="201" t="s">
        <v>191</v>
      </c>
      <c r="C128" s="180"/>
      <c r="D128" s="186"/>
      <c r="E128" s="186"/>
      <c r="F128" s="186"/>
      <c r="G128" s="186">
        <f t="shared" si="415"/>
        <v>0</v>
      </c>
      <c r="H128" s="180"/>
      <c r="I128" s="207"/>
      <c r="J128" s="186"/>
      <c r="K128" s="186"/>
      <c r="L128" s="186"/>
      <c r="M128" s="186">
        <f t="shared" si="416"/>
        <v>0</v>
      </c>
      <c r="N128" s="180"/>
      <c r="O128" s="207"/>
      <c r="P128" s="243"/>
      <c r="Q128" s="244"/>
      <c r="R128" s="245"/>
      <c r="S128" s="246"/>
      <c r="T128" s="247"/>
      <c r="U128" s="247"/>
      <c r="V128" s="248"/>
      <c r="W128" s="186">
        <f t="shared" si="417"/>
        <v>0</v>
      </c>
      <c r="X128" s="180"/>
      <c r="Y128" s="180"/>
      <c r="Z128" s="248"/>
      <c r="AA128" s="248"/>
      <c r="AB128" s="248"/>
      <c r="AC128" s="186">
        <f t="shared" si="418"/>
        <v>0</v>
      </c>
      <c r="AD128" s="180"/>
      <c r="AE128" s="179"/>
      <c r="AF128" s="248"/>
      <c r="AG128" s="187"/>
      <c r="AH128" s="248"/>
      <c r="AI128" s="187"/>
      <c r="AJ128" s="248"/>
      <c r="AK128" s="187"/>
      <c r="AL128" s="186">
        <f t="shared" ref="AL128:AL131" si="425">AF128+AH128+AJ128</f>
        <v>0</v>
      </c>
      <c r="AM128" s="264"/>
      <c r="AN128" s="180"/>
      <c r="AO128" s="180"/>
      <c r="AP128" s="180"/>
      <c r="AQ128" s="179"/>
      <c r="AR128" s="186">
        <f t="shared" si="419"/>
        <v>0</v>
      </c>
      <c r="AS128" s="185">
        <f t="shared" si="419"/>
        <v>0</v>
      </c>
      <c r="AT128" s="186">
        <f t="shared" si="419"/>
        <v>0</v>
      </c>
      <c r="AU128" s="186">
        <f t="shared" si="420"/>
        <v>0</v>
      </c>
      <c r="AV128" s="180"/>
      <c r="AX128" s="186">
        <f t="shared" si="421"/>
        <v>0</v>
      </c>
      <c r="AY128" s="187"/>
      <c r="AZ128" s="186">
        <f t="shared" si="422"/>
        <v>0</v>
      </c>
      <c r="BA128" s="187"/>
      <c r="BB128" s="186">
        <f t="shared" si="423"/>
        <v>0</v>
      </c>
      <c r="BC128" s="187"/>
      <c r="BD128" s="186">
        <f t="shared" si="424"/>
        <v>0</v>
      </c>
      <c r="BE128" s="180"/>
    </row>
    <row r="129" spans="1:57" x14ac:dyDescent="0.35">
      <c r="B129" s="201" t="s">
        <v>191</v>
      </c>
      <c r="C129" s="180"/>
      <c r="D129" s="186"/>
      <c r="E129" s="186"/>
      <c r="F129" s="186"/>
      <c r="G129" s="186">
        <f t="shared" si="415"/>
        <v>0</v>
      </c>
      <c r="H129" s="180"/>
      <c r="I129" s="207"/>
      <c r="J129" s="186"/>
      <c r="K129" s="186"/>
      <c r="L129" s="186"/>
      <c r="M129" s="186">
        <f t="shared" si="416"/>
        <v>0</v>
      </c>
      <c r="N129" s="180"/>
      <c r="O129" s="207"/>
      <c r="P129" s="243"/>
      <c r="Q129" s="244"/>
      <c r="R129" s="245"/>
      <c r="S129" s="246"/>
      <c r="T129" s="247"/>
      <c r="U129" s="247"/>
      <c r="V129" s="248"/>
      <c r="W129" s="186">
        <f t="shared" si="417"/>
        <v>0</v>
      </c>
      <c r="X129" s="180"/>
      <c r="Y129" s="180"/>
      <c r="Z129" s="248"/>
      <c r="AA129" s="248"/>
      <c r="AB129" s="248"/>
      <c r="AC129" s="186">
        <f t="shared" si="418"/>
        <v>0</v>
      </c>
      <c r="AD129" s="180"/>
      <c r="AE129" s="179"/>
      <c r="AF129" s="248"/>
      <c r="AG129" s="187"/>
      <c r="AH129" s="248"/>
      <c r="AI129" s="187"/>
      <c r="AJ129" s="248"/>
      <c r="AK129" s="187"/>
      <c r="AL129" s="186">
        <f t="shared" si="425"/>
        <v>0</v>
      </c>
      <c r="AM129" s="264"/>
      <c r="AN129" s="180"/>
      <c r="AO129" s="180"/>
      <c r="AP129" s="180"/>
      <c r="AQ129" s="179"/>
      <c r="AR129" s="186">
        <f t="shared" si="419"/>
        <v>0</v>
      </c>
      <c r="AS129" s="185">
        <f t="shared" si="419"/>
        <v>0</v>
      </c>
      <c r="AT129" s="186">
        <f t="shared" si="419"/>
        <v>0</v>
      </c>
      <c r="AU129" s="186">
        <f t="shared" si="420"/>
        <v>0</v>
      </c>
      <c r="AV129" s="180"/>
      <c r="AX129" s="186">
        <f t="shared" si="421"/>
        <v>0</v>
      </c>
      <c r="AY129" s="187"/>
      <c r="AZ129" s="186">
        <f t="shared" si="422"/>
        <v>0</v>
      </c>
      <c r="BA129" s="187"/>
      <c r="BB129" s="186">
        <f t="shared" si="423"/>
        <v>0</v>
      </c>
      <c r="BC129" s="187"/>
      <c r="BD129" s="186">
        <f t="shared" si="424"/>
        <v>0</v>
      </c>
      <c r="BE129" s="180"/>
    </row>
    <row r="130" spans="1:57" s="197" customFormat="1" x14ac:dyDescent="0.35">
      <c r="A130" s="190">
        <v>4.5</v>
      </c>
      <c r="B130" s="200" t="s">
        <v>169</v>
      </c>
      <c r="C130" s="179"/>
      <c r="D130" s="184">
        <f t="shared" ref="D130:F130" si="426">SUM(D131:D135)</f>
        <v>0</v>
      </c>
      <c r="E130" s="179">
        <f t="shared" si="426"/>
        <v>0</v>
      </c>
      <c r="F130" s="179">
        <f t="shared" si="426"/>
        <v>0</v>
      </c>
      <c r="G130" s="179">
        <f t="shared" ref="G130" si="427">SUM(G131:G135)</f>
        <v>0</v>
      </c>
      <c r="H130" s="179"/>
      <c r="I130" s="206"/>
      <c r="J130" s="184">
        <f t="shared" ref="J130:L130" si="428">SUM(J131:J135)</f>
        <v>0</v>
      </c>
      <c r="K130" s="179">
        <f t="shared" si="428"/>
        <v>0</v>
      </c>
      <c r="L130" s="179">
        <f t="shared" si="428"/>
        <v>0</v>
      </c>
      <c r="M130" s="179">
        <f t="shared" ref="M130" si="429">SUM(M131:M135)</f>
        <v>0</v>
      </c>
      <c r="N130" s="179"/>
      <c r="O130" s="206"/>
      <c r="P130" s="199"/>
      <c r="Q130" s="232"/>
      <c r="R130" s="224"/>
      <c r="S130" s="217"/>
      <c r="T130" s="179">
        <f t="shared" ref="T130:AC130" si="430">SUM(T131:T135)</f>
        <v>0</v>
      </c>
      <c r="U130" s="179">
        <f t="shared" si="430"/>
        <v>0</v>
      </c>
      <c r="V130" s="179">
        <f t="shared" si="430"/>
        <v>0</v>
      </c>
      <c r="W130" s="179">
        <f t="shared" si="430"/>
        <v>0</v>
      </c>
      <c r="X130" s="179"/>
      <c r="Y130" s="179"/>
      <c r="Z130" s="184">
        <f t="shared" si="430"/>
        <v>0</v>
      </c>
      <c r="AA130" s="179">
        <f t="shared" si="430"/>
        <v>0</v>
      </c>
      <c r="AB130" s="179">
        <f t="shared" si="430"/>
        <v>0</v>
      </c>
      <c r="AC130" s="179">
        <f t="shared" si="430"/>
        <v>0</v>
      </c>
      <c r="AD130" s="179"/>
      <c r="AE130" s="179"/>
      <c r="AF130" s="184">
        <f t="shared" ref="AF130" si="431">SUM(AF131:AF135)</f>
        <v>0</v>
      </c>
      <c r="AG130" s="179"/>
      <c r="AH130" s="179">
        <f t="shared" ref="AH130" si="432">SUM(AH131:AH135)</f>
        <v>0</v>
      </c>
      <c r="AI130" s="179"/>
      <c r="AJ130" s="179">
        <f t="shared" ref="AJ130" si="433">SUM(AJ131:AJ135)</f>
        <v>0</v>
      </c>
      <c r="AK130" s="179"/>
      <c r="AL130" s="179">
        <f t="shared" si="425"/>
        <v>0</v>
      </c>
      <c r="AM130" s="206"/>
      <c r="AN130" s="179"/>
      <c r="AO130" s="179"/>
      <c r="AP130" s="179"/>
      <c r="AQ130" s="179"/>
      <c r="AR130" s="179">
        <f>SUM(AR131:AR135)</f>
        <v>0</v>
      </c>
      <c r="AS130" s="179">
        <f>SUM(AS131:AS135)</f>
        <v>0</v>
      </c>
      <c r="AT130" s="179">
        <f>SUM(AT131:AT135)</f>
        <v>0</v>
      </c>
      <c r="AU130" s="179">
        <f t="shared" ref="AU130" si="434">SUM(AU131:AU135)</f>
        <v>0</v>
      </c>
      <c r="AV130" s="179"/>
      <c r="AW130" s="78"/>
      <c r="AX130" s="184">
        <f>SUM(AX131:AX135)</f>
        <v>0</v>
      </c>
      <c r="AY130" s="179"/>
      <c r="AZ130" s="179">
        <f>SUM(AZ131:AZ135)</f>
        <v>0</v>
      </c>
      <c r="BA130" s="179"/>
      <c r="BB130" s="179">
        <f>SUM(BB131:BB135)</f>
        <v>0</v>
      </c>
      <c r="BC130" s="179"/>
      <c r="BD130" s="179">
        <f t="shared" ref="BD130" si="435">SUM(BD131:BD135)</f>
        <v>0</v>
      </c>
      <c r="BE130" s="179"/>
    </row>
    <row r="131" spans="1:57" x14ac:dyDescent="0.35">
      <c r="B131" s="201" t="s">
        <v>191</v>
      </c>
      <c r="C131" s="180"/>
      <c r="D131" s="186"/>
      <c r="E131" s="186"/>
      <c r="F131" s="186"/>
      <c r="G131" s="186">
        <f t="shared" ref="G131:G135" si="436">SUM(D131:F131)</f>
        <v>0</v>
      </c>
      <c r="H131" s="180"/>
      <c r="I131" s="207"/>
      <c r="J131" s="186"/>
      <c r="K131" s="186"/>
      <c r="L131" s="186"/>
      <c r="M131" s="186">
        <f t="shared" ref="M131:M135" si="437">SUM(J131:L131)</f>
        <v>0</v>
      </c>
      <c r="N131" s="180"/>
      <c r="O131" s="207"/>
      <c r="P131" s="243"/>
      <c r="Q131" s="244"/>
      <c r="R131" s="245"/>
      <c r="S131" s="246"/>
      <c r="T131" s="247"/>
      <c r="U131" s="247"/>
      <c r="V131" s="248"/>
      <c r="W131" s="186">
        <f t="shared" ref="W131:W135" si="438">SUM(T131:V131)</f>
        <v>0</v>
      </c>
      <c r="X131" s="180"/>
      <c r="Y131" s="180"/>
      <c r="Z131" s="248"/>
      <c r="AA131" s="248"/>
      <c r="AB131" s="248"/>
      <c r="AC131" s="186">
        <f t="shared" ref="AC131:AC135" si="439">SUM(Z131:AB131)</f>
        <v>0</v>
      </c>
      <c r="AD131" s="180"/>
      <c r="AE131" s="179"/>
      <c r="AF131" s="248"/>
      <c r="AG131" s="187"/>
      <c r="AH131" s="248"/>
      <c r="AI131" s="187"/>
      <c r="AJ131" s="248"/>
      <c r="AK131" s="187"/>
      <c r="AL131" s="186">
        <f t="shared" si="425"/>
        <v>0</v>
      </c>
      <c r="AM131" s="264"/>
      <c r="AN131" s="180"/>
      <c r="AO131" s="180"/>
      <c r="AP131" s="180"/>
      <c r="AQ131" s="179"/>
      <c r="AR131" s="186">
        <f t="shared" ref="AR131:AT135" si="440">D131+J131+T131</f>
        <v>0</v>
      </c>
      <c r="AS131" s="185">
        <f t="shared" si="440"/>
        <v>0</v>
      </c>
      <c r="AT131" s="186">
        <f t="shared" si="440"/>
        <v>0</v>
      </c>
      <c r="AU131" s="186">
        <f t="shared" ref="AU131:AU135" si="441">SUM(AR131:AT131)</f>
        <v>0</v>
      </c>
      <c r="AV131" s="180"/>
      <c r="AX131" s="186">
        <f t="shared" ref="AX131:AX135" si="442">D131+J131+AF131</f>
        <v>0</v>
      </c>
      <c r="AY131" s="187"/>
      <c r="AZ131" s="186">
        <f t="shared" ref="AZ131:AZ135" si="443">E131+K131+AH131</f>
        <v>0</v>
      </c>
      <c r="BA131" s="187"/>
      <c r="BB131" s="186">
        <f t="shared" ref="BB131:BB135" si="444">F131+L131+AJ131</f>
        <v>0</v>
      </c>
      <c r="BC131" s="187"/>
      <c r="BD131" s="186">
        <f>AX131+AZ131+BB131</f>
        <v>0</v>
      </c>
      <c r="BE131" s="180"/>
    </row>
    <row r="132" spans="1:57" x14ac:dyDescent="0.35">
      <c r="B132" s="201" t="s">
        <v>191</v>
      </c>
      <c r="C132" s="180"/>
      <c r="D132" s="186"/>
      <c r="E132" s="186"/>
      <c r="F132" s="186"/>
      <c r="G132" s="186">
        <f t="shared" si="436"/>
        <v>0</v>
      </c>
      <c r="H132" s="180"/>
      <c r="I132" s="207"/>
      <c r="J132" s="186"/>
      <c r="K132" s="186"/>
      <c r="L132" s="186"/>
      <c r="M132" s="186">
        <f t="shared" si="437"/>
        <v>0</v>
      </c>
      <c r="N132" s="180"/>
      <c r="O132" s="207"/>
      <c r="P132" s="243"/>
      <c r="Q132" s="244"/>
      <c r="R132" s="245"/>
      <c r="S132" s="246"/>
      <c r="T132" s="247"/>
      <c r="U132" s="247"/>
      <c r="V132" s="248"/>
      <c r="W132" s="186">
        <f t="shared" si="438"/>
        <v>0</v>
      </c>
      <c r="X132" s="180"/>
      <c r="Y132" s="180"/>
      <c r="Z132" s="248"/>
      <c r="AA132" s="248"/>
      <c r="AB132" s="248"/>
      <c r="AC132" s="186">
        <f t="shared" si="439"/>
        <v>0</v>
      </c>
      <c r="AD132" s="180"/>
      <c r="AE132" s="179"/>
      <c r="AF132" s="248"/>
      <c r="AG132" s="187"/>
      <c r="AH132" s="248"/>
      <c r="AI132" s="187"/>
      <c r="AJ132" s="248"/>
      <c r="AK132" s="187"/>
      <c r="AL132" s="186"/>
      <c r="AM132" s="264"/>
      <c r="AN132" s="180"/>
      <c r="AO132" s="180"/>
      <c r="AP132" s="180"/>
      <c r="AQ132" s="179"/>
      <c r="AR132" s="186">
        <f t="shared" si="440"/>
        <v>0</v>
      </c>
      <c r="AS132" s="185">
        <f t="shared" si="440"/>
        <v>0</v>
      </c>
      <c r="AT132" s="186">
        <f t="shared" si="440"/>
        <v>0</v>
      </c>
      <c r="AU132" s="186">
        <f t="shared" si="441"/>
        <v>0</v>
      </c>
      <c r="AV132" s="180"/>
      <c r="AX132" s="186">
        <f t="shared" si="442"/>
        <v>0</v>
      </c>
      <c r="AY132" s="187"/>
      <c r="AZ132" s="186">
        <f t="shared" si="443"/>
        <v>0</v>
      </c>
      <c r="BA132" s="187"/>
      <c r="BB132" s="186">
        <f t="shared" si="444"/>
        <v>0</v>
      </c>
      <c r="BC132" s="187"/>
      <c r="BD132" s="186">
        <f t="shared" ref="BD132:BD135" si="445">AX132+AZ132+BB132</f>
        <v>0</v>
      </c>
      <c r="BE132" s="180"/>
    </row>
    <row r="133" spans="1:57" x14ac:dyDescent="0.35">
      <c r="B133" s="201" t="s">
        <v>191</v>
      </c>
      <c r="C133" s="180"/>
      <c r="D133" s="186"/>
      <c r="E133" s="186"/>
      <c r="F133" s="186"/>
      <c r="G133" s="186">
        <f t="shared" si="436"/>
        <v>0</v>
      </c>
      <c r="H133" s="180"/>
      <c r="I133" s="207"/>
      <c r="J133" s="186"/>
      <c r="K133" s="186"/>
      <c r="L133" s="186"/>
      <c r="M133" s="186">
        <f t="shared" si="437"/>
        <v>0</v>
      </c>
      <c r="N133" s="180"/>
      <c r="O133" s="207"/>
      <c r="P133" s="243"/>
      <c r="Q133" s="244"/>
      <c r="R133" s="245"/>
      <c r="S133" s="246"/>
      <c r="T133" s="247"/>
      <c r="U133" s="247"/>
      <c r="V133" s="248"/>
      <c r="W133" s="186">
        <f t="shared" si="438"/>
        <v>0</v>
      </c>
      <c r="X133" s="180"/>
      <c r="Y133" s="180"/>
      <c r="Z133" s="248"/>
      <c r="AA133" s="248"/>
      <c r="AB133" s="248"/>
      <c r="AC133" s="186">
        <f t="shared" si="439"/>
        <v>0</v>
      </c>
      <c r="AD133" s="180"/>
      <c r="AE133" s="179"/>
      <c r="AF133" s="248"/>
      <c r="AG133" s="187"/>
      <c r="AH133" s="248"/>
      <c r="AI133" s="187"/>
      <c r="AJ133" s="248"/>
      <c r="AK133" s="187"/>
      <c r="AL133" s="186"/>
      <c r="AM133" s="264"/>
      <c r="AN133" s="180"/>
      <c r="AO133" s="180"/>
      <c r="AP133" s="180"/>
      <c r="AQ133" s="179"/>
      <c r="AR133" s="186">
        <f t="shared" si="440"/>
        <v>0</v>
      </c>
      <c r="AS133" s="185">
        <f t="shared" si="440"/>
        <v>0</v>
      </c>
      <c r="AT133" s="186">
        <f t="shared" si="440"/>
        <v>0</v>
      </c>
      <c r="AU133" s="186">
        <f t="shared" si="441"/>
        <v>0</v>
      </c>
      <c r="AV133" s="180"/>
      <c r="AX133" s="186">
        <f t="shared" si="442"/>
        <v>0</v>
      </c>
      <c r="AY133" s="187"/>
      <c r="AZ133" s="186">
        <f t="shared" si="443"/>
        <v>0</v>
      </c>
      <c r="BA133" s="187"/>
      <c r="BB133" s="186">
        <f t="shared" si="444"/>
        <v>0</v>
      </c>
      <c r="BC133" s="187"/>
      <c r="BD133" s="186">
        <f t="shared" si="445"/>
        <v>0</v>
      </c>
      <c r="BE133" s="180"/>
    </row>
    <row r="134" spans="1:57" x14ac:dyDescent="0.35">
      <c r="B134" s="201" t="s">
        <v>191</v>
      </c>
      <c r="C134" s="180"/>
      <c r="D134" s="186"/>
      <c r="E134" s="186"/>
      <c r="F134" s="186"/>
      <c r="G134" s="186">
        <f t="shared" si="436"/>
        <v>0</v>
      </c>
      <c r="H134" s="180"/>
      <c r="I134" s="207"/>
      <c r="J134" s="186"/>
      <c r="K134" s="186"/>
      <c r="L134" s="186"/>
      <c r="M134" s="186">
        <f t="shared" si="437"/>
        <v>0</v>
      </c>
      <c r="N134" s="180"/>
      <c r="O134" s="207"/>
      <c r="P134" s="243"/>
      <c r="Q134" s="244"/>
      <c r="R134" s="245"/>
      <c r="S134" s="246"/>
      <c r="T134" s="247"/>
      <c r="U134" s="247"/>
      <c r="V134" s="248"/>
      <c r="W134" s="186">
        <f t="shared" si="438"/>
        <v>0</v>
      </c>
      <c r="X134" s="180"/>
      <c r="Y134" s="180"/>
      <c r="Z134" s="248"/>
      <c r="AA134" s="248"/>
      <c r="AB134" s="248"/>
      <c r="AC134" s="186">
        <f t="shared" si="439"/>
        <v>0</v>
      </c>
      <c r="AD134" s="180"/>
      <c r="AE134" s="179"/>
      <c r="AF134" s="248"/>
      <c r="AG134" s="187"/>
      <c r="AH134" s="248"/>
      <c r="AI134" s="187"/>
      <c r="AJ134" s="248"/>
      <c r="AK134" s="187"/>
      <c r="AL134" s="186">
        <f t="shared" ref="AL134:AL135" si="446">AF134+AH134+AJ134</f>
        <v>0</v>
      </c>
      <c r="AM134" s="264"/>
      <c r="AN134" s="180"/>
      <c r="AO134" s="180"/>
      <c r="AP134" s="180"/>
      <c r="AQ134" s="179"/>
      <c r="AR134" s="186">
        <f t="shared" si="440"/>
        <v>0</v>
      </c>
      <c r="AS134" s="185">
        <f t="shared" si="440"/>
        <v>0</v>
      </c>
      <c r="AT134" s="186">
        <f t="shared" si="440"/>
        <v>0</v>
      </c>
      <c r="AU134" s="186">
        <f t="shared" si="441"/>
        <v>0</v>
      </c>
      <c r="AV134" s="180"/>
      <c r="AX134" s="186">
        <f t="shared" si="442"/>
        <v>0</v>
      </c>
      <c r="AY134" s="187"/>
      <c r="AZ134" s="186">
        <f t="shared" si="443"/>
        <v>0</v>
      </c>
      <c r="BA134" s="187"/>
      <c r="BB134" s="186">
        <f t="shared" si="444"/>
        <v>0</v>
      </c>
      <c r="BC134" s="187"/>
      <c r="BD134" s="186">
        <f t="shared" si="445"/>
        <v>0</v>
      </c>
      <c r="BE134" s="180"/>
    </row>
    <row r="135" spans="1:57" x14ac:dyDescent="0.35">
      <c r="B135" s="201" t="s">
        <v>191</v>
      </c>
      <c r="C135" s="180"/>
      <c r="D135" s="186"/>
      <c r="E135" s="186"/>
      <c r="F135" s="186"/>
      <c r="G135" s="186">
        <f t="shared" si="436"/>
        <v>0</v>
      </c>
      <c r="H135" s="180"/>
      <c r="I135" s="207"/>
      <c r="J135" s="186"/>
      <c r="K135" s="186"/>
      <c r="L135" s="186"/>
      <c r="M135" s="186">
        <f t="shared" si="437"/>
        <v>0</v>
      </c>
      <c r="N135" s="180"/>
      <c r="O135" s="207"/>
      <c r="P135" s="243"/>
      <c r="Q135" s="244"/>
      <c r="R135" s="245"/>
      <c r="S135" s="246"/>
      <c r="T135" s="247"/>
      <c r="U135" s="247"/>
      <c r="V135" s="248"/>
      <c r="W135" s="186">
        <f t="shared" si="438"/>
        <v>0</v>
      </c>
      <c r="X135" s="180"/>
      <c r="Y135" s="180"/>
      <c r="Z135" s="248"/>
      <c r="AA135" s="248"/>
      <c r="AB135" s="248"/>
      <c r="AC135" s="186">
        <f t="shared" si="439"/>
        <v>0</v>
      </c>
      <c r="AD135" s="180"/>
      <c r="AE135" s="179"/>
      <c r="AF135" s="248"/>
      <c r="AG135" s="187"/>
      <c r="AH135" s="248"/>
      <c r="AI135" s="187"/>
      <c r="AJ135" s="248"/>
      <c r="AK135" s="187"/>
      <c r="AL135" s="186">
        <f t="shared" si="446"/>
        <v>0</v>
      </c>
      <c r="AM135" s="264"/>
      <c r="AN135" s="180"/>
      <c r="AO135" s="180"/>
      <c r="AP135" s="180"/>
      <c r="AQ135" s="179"/>
      <c r="AR135" s="186">
        <f t="shared" si="440"/>
        <v>0</v>
      </c>
      <c r="AS135" s="185">
        <f t="shared" si="440"/>
        <v>0</v>
      </c>
      <c r="AT135" s="186">
        <f t="shared" si="440"/>
        <v>0</v>
      </c>
      <c r="AU135" s="186">
        <f t="shared" si="441"/>
        <v>0</v>
      </c>
      <c r="AV135" s="180"/>
      <c r="AX135" s="186">
        <f t="shared" si="442"/>
        <v>0</v>
      </c>
      <c r="AY135" s="187"/>
      <c r="AZ135" s="186">
        <f t="shared" si="443"/>
        <v>0</v>
      </c>
      <c r="BA135" s="187"/>
      <c r="BB135" s="186">
        <f t="shared" si="444"/>
        <v>0</v>
      </c>
      <c r="BC135" s="187"/>
      <c r="BD135" s="186">
        <f t="shared" si="445"/>
        <v>0</v>
      </c>
      <c r="BE135" s="180"/>
    </row>
    <row r="136" spans="1:57" x14ac:dyDescent="0.35">
      <c r="C136" s="179"/>
      <c r="D136" s="159"/>
      <c r="E136" s="159"/>
      <c r="F136" s="159"/>
      <c r="G136" s="179"/>
      <c r="H136" s="179"/>
      <c r="I136" s="206"/>
      <c r="J136" s="159"/>
      <c r="K136" s="159"/>
      <c r="L136" s="159"/>
      <c r="M136" s="179"/>
      <c r="N136" s="179"/>
      <c r="O136" s="206"/>
      <c r="T136" s="159"/>
      <c r="U136" s="159"/>
      <c r="V136" s="159"/>
      <c r="W136" s="179"/>
      <c r="X136" s="179"/>
      <c r="Y136" s="179"/>
      <c r="Z136" s="159"/>
      <c r="AA136" s="159"/>
      <c r="AB136" s="159"/>
      <c r="AC136" s="179"/>
      <c r="AD136" s="179"/>
      <c r="AE136" s="179"/>
      <c r="AF136" s="159"/>
      <c r="AG136" s="159"/>
      <c r="AH136" s="159"/>
      <c r="AI136" s="159"/>
      <c r="AJ136" s="159"/>
      <c r="AK136" s="159"/>
      <c r="AL136" s="179"/>
      <c r="AM136" s="207"/>
      <c r="AN136" s="179"/>
      <c r="AO136" s="179"/>
      <c r="AP136" s="179"/>
      <c r="AQ136" s="179"/>
      <c r="AR136" s="159"/>
      <c r="AS136" s="159"/>
      <c r="AT136" s="159"/>
      <c r="AU136" s="179"/>
      <c r="AV136" s="179"/>
      <c r="AX136" s="159"/>
      <c r="AY136" s="159"/>
      <c r="AZ136" s="159"/>
      <c r="BA136" s="159"/>
      <c r="BB136" s="159"/>
      <c r="BC136" s="159"/>
      <c r="BD136" s="179"/>
      <c r="BE136" s="179"/>
    </row>
    <row r="137" spans="1:57" s="197" customFormat="1" x14ac:dyDescent="0.35">
      <c r="A137" s="190">
        <v>5</v>
      </c>
      <c r="B137" s="79" t="s">
        <v>166</v>
      </c>
      <c r="C137" s="178"/>
      <c r="D137" s="250">
        <f>D138+D144+D150+D156+D162</f>
        <v>16500</v>
      </c>
      <c r="E137" s="250">
        <f t="shared" ref="E137:G137" si="447">E138+E144+E150+E156+E162</f>
        <v>15000</v>
      </c>
      <c r="F137" s="250">
        <f t="shared" si="447"/>
        <v>0</v>
      </c>
      <c r="G137" s="250">
        <f t="shared" si="447"/>
        <v>31500</v>
      </c>
      <c r="H137" s="178"/>
      <c r="I137" s="205"/>
      <c r="J137" s="250">
        <f>J138+J144+J150+J156+J162</f>
        <v>16500</v>
      </c>
      <c r="K137" s="250">
        <f t="shared" ref="K137:M137" si="448">K138+K144+K150+K156+K162</f>
        <v>15000</v>
      </c>
      <c r="L137" s="250">
        <f t="shared" si="448"/>
        <v>0</v>
      </c>
      <c r="M137" s="250">
        <f t="shared" si="448"/>
        <v>31500</v>
      </c>
      <c r="N137" s="178"/>
      <c r="O137" s="205"/>
      <c r="P137" s="251"/>
      <c r="Q137" s="251"/>
      <c r="R137" s="251"/>
      <c r="S137" s="251"/>
      <c r="T137" s="250">
        <f>T138+T144+T150+T156+T162</f>
        <v>0</v>
      </c>
      <c r="U137" s="250">
        <f t="shared" ref="U137:W137" si="449">U138+U144+U150+U156+U162</f>
        <v>0</v>
      </c>
      <c r="V137" s="250">
        <f t="shared" si="449"/>
        <v>0</v>
      </c>
      <c r="W137" s="250">
        <f t="shared" si="449"/>
        <v>0</v>
      </c>
      <c r="X137" s="178"/>
      <c r="Y137" s="178"/>
      <c r="Z137" s="250">
        <f>Z138+Z144+Z150+Z156+Z162</f>
        <v>0</v>
      </c>
      <c r="AA137" s="250">
        <f t="shared" ref="AA137:AC137" si="450">AA138+AA144+AA150+AA156+AA162</f>
        <v>0</v>
      </c>
      <c r="AB137" s="250">
        <f t="shared" si="450"/>
        <v>0</v>
      </c>
      <c r="AC137" s="250">
        <f t="shared" si="450"/>
        <v>0</v>
      </c>
      <c r="AD137" s="178"/>
      <c r="AE137" s="179"/>
      <c r="AF137" s="250">
        <f>AF138+AF144+AF150+AF156+AF162</f>
        <v>0</v>
      </c>
      <c r="AG137" s="249">
        <f>IFERROR((AF137-T137)/T137,0)</f>
        <v>0</v>
      </c>
      <c r="AH137" s="250">
        <f>AH138+AH144+AH150+AH156+AH162</f>
        <v>0</v>
      </c>
      <c r="AI137" s="249">
        <f>IFERROR((AH137-U137)/U137,0)</f>
        <v>0</v>
      </c>
      <c r="AJ137" s="250">
        <f>AJ138+AJ144+AJ150+AJ156+AJ162</f>
        <v>0</v>
      </c>
      <c r="AK137" s="249">
        <f>IFERROR((AJ137-V137)/V137,0)</f>
        <v>0</v>
      </c>
      <c r="AL137" s="250">
        <f>AL138+AL144+AL150+AL156+AL162</f>
        <v>0</v>
      </c>
      <c r="AM137" s="249">
        <f>IFERROR((AL137-W137)/W137,0)</f>
        <v>0</v>
      </c>
      <c r="AN137" s="268"/>
      <c r="AO137" s="186" t="s">
        <v>193</v>
      </c>
      <c r="AP137" s="178"/>
      <c r="AQ137" s="179"/>
      <c r="AR137" s="250">
        <f>AR138+AR144+AR150+AR156+AR162</f>
        <v>33000</v>
      </c>
      <c r="AS137" s="250">
        <f t="shared" ref="AS137:AU137" si="451">AS138+AS144+AS150+AS156+AS162</f>
        <v>30000</v>
      </c>
      <c r="AT137" s="250">
        <f t="shared" si="451"/>
        <v>0</v>
      </c>
      <c r="AU137" s="250">
        <f t="shared" si="451"/>
        <v>63000</v>
      </c>
      <c r="AV137" s="178"/>
      <c r="AW137" s="78"/>
      <c r="AX137" s="250">
        <f>AX138+AX144+AX150+AX156+AX162</f>
        <v>33000</v>
      </c>
      <c r="AY137" s="249">
        <f>IFERROR((AX137-AR137)/AR137,0)</f>
        <v>0</v>
      </c>
      <c r="AZ137" s="250">
        <f>AZ138+AZ144+AZ150+AZ156+AZ162</f>
        <v>30000</v>
      </c>
      <c r="BA137" s="249">
        <f>IFERROR((AZ137-AS137)/AS137,0)</f>
        <v>0</v>
      </c>
      <c r="BB137" s="250">
        <f>BB138+BB144+BB150+BB156+BB162</f>
        <v>0</v>
      </c>
      <c r="BC137" s="249">
        <f>IFERROR((BB137-AT137)/AT137,0)</f>
        <v>0</v>
      </c>
      <c r="BD137" s="250">
        <f>BD138+BD144+BD150+BD156+BD162</f>
        <v>63000</v>
      </c>
      <c r="BE137" s="178"/>
    </row>
    <row r="138" spans="1:57" s="197" customFormat="1" x14ac:dyDescent="0.35">
      <c r="A138" s="190">
        <v>5.0999999999999996</v>
      </c>
      <c r="B138" s="200" t="s">
        <v>138</v>
      </c>
      <c r="C138" s="179"/>
      <c r="D138" s="203">
        <f t="shared" ref="D138:F138" si="452">SUM(D139:D143)</f>
        <v>16500</v>
      </c>
      <c r="E138" s="179">
        <f t="shared" si="452"/>
        <v>15000</v>
      </c>
      <c r="F138" s="179">
        <f t="shared" si="452"/>
        <v>0</v>
      </c>
      <c r="G138" s="179">
        <f t="shared" ref="G138" si="453">SUM(G139:G143)</f>
        <v>31500</v>
      </c>
      <c r="H138" s="179"/>
      <c r="I138" s="206"/>
      <c r="J138" s="203">
        <f t="shared" ref="J138:L138" si="454">SUM(J139:J143)</f>
        <v>16500</v>
      </c>
      <c r="K138" s="179">
        <f t="shared" si="454"/>
        <v>15000</v>
      </c>
      <c r="L138" s="179">
        <f t="shared" si="454"/>
        <v>0</v>
      </c>
      <c r="M138" s="179">
        <f t="shared" ref="M138" si="455">SUM(M139:M143)</f>
        <v>31500</v>
      </c>
      <c r="N138" s="179"/>
      <c r="O138" s="206"/>
      <c r="P138" s="202"/>
      <c r="Q138" s="232"/>
      <c r="R138" s="224"/>
      <c r="S138" s="217"/>
      <c r="T138" s="203">
        <f t="shared" ref="T138:AC138" si="456">SUM(T139:T143)</f>
        <v>0</v>
      </c>
      <c r="U138" s="179">
        <f t="shared" si="456"/>
        <v>0</v>
      </c>
      <c r="V138" s="179">
        <f t="shared" si="456"/>
        <v>0</v>
      </c>
      <c r="W138" s="179">
        <f t="shared" si="456"/>
        <v>0</v>
      </c>
      <c r="X138" s="179"/>
      <c r="Y138" s="179"/>
      <c r="Z138" s="203">
        <f t="shared" si="456"/>
        <v>0</v>
      </c>
      <c r="AA138" s="179">
        <f t="shared" si="456"/>
        <v>0</v>
      </c>
      <c r="AB138" s="179">
        <f t="shared" si="456"/>
        <v>0</v>
      </c>
      <c r="AC138" s="179">
        <f t="shared" si="456"/>
        <v>0</v>
      </c>
      <c r="AD138" s="179"/>
      <c r="AE138" s="179"/>
      <c r="AF138" s="203">
        <f t="shared" ref="AF138" si="457">SUM(AF139:AF143)</f>
        <v>0</v>
      </c>
      <c r="AG138" s="179"/>
      <c r="AH138" s="179">
        <f t="shared" ref="AH138" si="458">SUM(AH139:AH143)</f>
        <v>0</v>
      </c>
      <c r="AI138" s="179"/>
      <c r="AJ138" s="179">
        <f t="shared" ref="AJ138" si="459">SUM(AJ139:AJ143)</f>
        <v>0</v>
      </c>
      <c r="AK138" s="179"/>
      <c r="AL138" s="179">
        <f t="shared" ref="AL138" si="460">AF138+AH138+AJ138</f>
        <v>0</v>
      </c>
      <c r="AM138" s="206"/>
      <c r="AN138" s="179"/>
      <c r="AO138" s="179"/>
      <c r="AP138" s="179"/>
      <c r="AQ138" s="179"/>
      <c r="AR138" s="203">
        <f>SUM(AR139:AR143)</f>
        <v>33000</v>
      </c>
      <c r="AS138" s="179">
        <f>SUM(AS139:AS143)</f>
        <v>30000</v>
      </c>
      <c r="AT138" s="179">
        <f>SUM(AT139:AT143)</f>
        <v>0</v>
      </c>
      <c r="AU138" s="179">
        <f t="shared" ref="AU138" si="461">SUM(AU139:AU143)</f>
        <v>63000</v>
      </c>
      <c r="AV138" s="179"/>
      <c r="AW138" s="78"/>
      <c r="AX138" s="203">
        <f>SUM(AX139:AX143)</f>
        <v>33000</v>
      </c>
      <c r="AY138" s="179"/>
      <c r="AZ138" s="179">
        <f>SUM(AZ139:AZ143)</f>
        <v>30000</v>
      </c>
      <c r="BA138" s="179"/>
      <c r="BB138" s="179">
        <f>SUM(BB139:BB143)</f>
        <v>0</v>
      </c>
      <c r="BC138" s="179"/>
      <c r="BD138" s="179">
        <f t="shared" ref="BD138" si="462">SUM(BD139:BD143)</f>
        <v>63000</v>
      </c>
      <c r="BE138" s="179"/>
    </row>
    <row r="139" spans="1:57" s="197" customFormat="1" ht="29" x14ac:dyDescent="0.35">
      <c r="A139" s="190"/>
      <c r="B139" s="201" t="s">
        <v>107</v>
      </c>
      <c r="C139" s="180"/>
      <c r="D139" s="186">
        <v>15000</v>
      </c>
      <c r="E139" s="186">
        <v>15000</v>
      </c>
      <c r="F139" s="186"/>
      <c r="G139" s="186">
        <f t="shared" ref="G139:G143" si="463">SUM(D139:F139)</f>
        <v>30000</v>
      </c>
      <c r="H139" s="180"/>
      <c r="I139" s="207"/>
      <c r="J139" s="186">
        <v>15000</v>
      </c>
      <c r="K139" s="186">
        <v>15000</v>
      </c>
      <c r="L139" s="186"/>
      <c r="M139" s="186">
        <f t="shared" ref="M139:M143" si="464">SUM(J139:L139)</f>
        <v>30000</v>
      </c>
      <c r="N139" s="180"/>
      <c r="O139" s="207"/>
      <c r="P139" s="243" t="s">
        <v>135</v>
      </c>
      <c r="Q139" s="244"/>
      <c r="R139" s="245"/>
      <c r="S139" s="246"/>
      <c r="T139" s="247"/>
      <c r="U139" s="247"/>
      <c r="V139" s="248"/>
      <c r="W139" s="186">
        <f t="shared" ref="W139:W143" si="465">SUM(T139:V139)</f>
        <v>0</v>
      </c>
      <c r="X139" s="180"/>
      <c r="Y139" s="180"/>
      <c r="Z139" s="248"/>
      <c r="AA139" s="248"/>
      <c r="AB139" s="248"/>
      <c r="AC139" s="186">
        <f t="shared" ref="AC139:AC143" si="466">SUM(Z139:AB139)</f>
        <v>0</v>
      </c>
      <c r="AD139" s="180"/>
      <c r="AE139" s="179"/>
      <c r="AF139" s="248"/>
      <c r="AG139" s="187"/>
      <c r="AH139" s="248"/>
      <c r="AI139" s="187"/>
      <c r="AJ139" s="248"/>
      <c r="AK139" s="187"/>
      <c r="AL139" s="186"/>
      <c r="AM139" s="264"/>
      <c r="AN139" s="180"/>
      <c r="AO139" s="180"/>
      <c r="AP139" s="180"/>
      <c r="AQ139" s="179"/>
      <c r="AR139" s="186">
        <f t="shared" ref="AR139:AT143" si="467">D139+J139+T139</f>
        <v>30000</v>
      </c>
      <c r="AS139" s="185">
        <f t="shared" si="467"/>
        <v>30000</v>
      </c>
      <c r="AT139" s="186">
        <f t="shared" si="467"/>
        <v>0</v>
      </c>
      <c r="AU139" s="186">
        <f t="shared" ref="AU139:AU143" si="468">SUM(AR139:AT139)</f>
        <v>60000</v>
      </c>
      <c r="AV139" s="180"/>
      <c r="AW139" s="78"/>
      <c r="AX139" s="186">
        <f>D139+J139+AF139</f>
        <v>30000</v>
      </c>
      <c r="AY139" s="187"/>
      <c r="AZ139" s="186">
        <f>E139+K139+AH139</f>
        <v>30000</v>
      </c>
      <c r="BA139" s="187"/>
      <c r="BB139" s="186">
        <f>F139+L139+AJ139</f>
        <v>0</v>
      </c>
      <c r="BC139" s="187"/>
      <c r="BD139" s="186">
        <f>AX139+AZ139+BB139</f>
        <v>60000</v>
      </c>
      <c r="BE139" s="180"/>
    </row>
    <row r="140" spans="1:57" s="197" customFormat="1" ht="29" x14ac:dyDescent="0.35">
      <c r="A140" s="190"/>
      <c r="B140" s="201" t="s">
        <v>109</v>
      </c>
      <c r="C140" s="180"/>
      <c r="D140" s="186">
        <v>1500</v>
      </c>
      <c r="E140" s="186"/>
      <c r="F140" s="186"/>
      <c r="G140" s="186">
        <f t="shared" si="463"/>
        <v>1500</v>
      </c>
      <c r="H140" s="180"/>
      <c r="I140" s="207"/>
      <c r="J140" s="186">
        <v>1500</v>
      </c>
      <c r="K140" s="186"/>
      <c r="L140" s="186"/>
      <c r="M140" s="186">
        <f t="shared" si="464"/>
        <v>1500</v>
      </c>
      <c r="N140" s="180"/>
      <c r="O140" s="207"/>
      <c r="P140" s="243"/>
      <c r="Q140" s="244"/>
      <c r="R140" s="245"/>
      <c r="S140" s="246"/>
      <c r="T140" s="247"/>
      <c r="U140" s="247"/>
      <c r="V140" s="248"/>
      <c r="W140" s="186">
        <f t="shared" si="465"/>
        <v>0</v>
      </c>
      <c r="X140" s="180"/>
      <c r="Y140" s="180"/>
      <c r="Z140" s="248"/>
      <c r="AA140" s="248"/>
      <c r="AB140" s="248"/>
      <c r="AC140" s="186">
        <f t="shared" si="466"/>
        <v>0</v>
      </c>
      <c r="AD140" s="180"/>
      <c r="AE140" s="179"/>
      <c r="AF140" s="248"/>
      <c r="AG140" s="187"/>
      <c r="AH140" s="248"/>
      <c r="AI140" s="187"/>
      <c r="AJ140" s="248"/>
      <c r="AK140" s="187"/>
      <c r="AL140" s="186"/>
      <c r="AM140" s="264"/>
      <c r="AN140" s="180"/>
      <c r="AO140" s="180"/>
      <c r="AP140" s="180"/>
      <c r="AQ140" s="179"/>
      <c r="AR140" s="186">
        <f t="shared" si="467"/>
        <v>3000</v>
      </c>
      <c r="AS140" s="185">
        <f t="shared" si="467"/>
        <v>0</v>
      </c>
      <c r="AT140" s="186">
        <f t="shared" si="467"/>
        <v>0</v>
      </c>
      <c r="AU140" s="186">
        <f t="shared" si="468"/>
        <v>3000</v>
      </c>
      <c r="AV140" s="180"/>
      <c r="AW140" s="78"/>
      <c r="AX140" s="186">
        <f t="shared" ref="AX140:AX143" si="469">D140+J140+AF140</f>
        <v>3000</v>
      </c>
      <c r="AY140" s="187"/>
      <c r="AZ140" s="186">
        <f t="shared" ref="AZ140:AZ143" si="470">E140+K140+AH140</f>
        <v>0</v>
      </c>
      <c r="BA140" s="187"/>
      <c r="BB140" s="186">
        <f t="shared" ref="BB140:BB143" si="471">F140+L140+AJ140</f>
        <v>0</v>
      </c>
      <c r="BC140" s="187"/>
      <c r="BD140" s="186">
        <f t="shared" ref="BD140:BD143" si="472">AX140+AZ140+BB140</f>
        <v>3000</v>
      </c>
      <c r="BE140" s="180"/>
    </row>
    <row r="141" spans="1:57" s="197" customFormat="1" x14ac:dyDescent="0.35">
      <c r="A141" s="190"/>
      <c r="B141" s="201" t="s">
        <v>191</v>
      </c>
      <c r="C141" s="180"/>
      <c r="D141" s="186"/>
      <c r="E141" s="186"/>
      <c r="F141" s="186"/>
      <c r="G141" s="186">
        <f t="shared" si="463"/>
        <v>0</v>
      </c>
      <c r="H141" s="180"/>
      <c r="I141" s="207"/>
      <c r="J141" s="186"/>
      <c r="K141" s="186"/>
      <c r="L141" s="186"/>
      <c r="M141" s="186">
        <f t="shared" si="464"/>
        <v>0</v>
      </c>
      <c r="N141" s="180"/>
      <c r="O141" s="207"/>
      <c r="P141" s="243"/>
      <c r="Q141" s="244"/>
      <c r="R141" s="245"/>
      <c r="S141" s="246"/>
      <c r="T141" s="247"/>
      <c r="U141" s="247"/>
      <c r="V141" s="248"/>
      <c r="W141" s="186">
        <f t="shared" si="465"/>
        <v>0</v>
      </c>
      <c r="X141" s="180"/>
      <c r="Y141" s="180"/>
      <c r="Z141" s="248"/>
      <c r="AA141" s="248"/>
      <c r="AB141" s="248"/>
      <c r="AC141" s="186">
        <f t="shared" si="466"/>
        <v>0</v>
      </c>
      <c r="AD141" s="180"/>
      <c r="AE141" s="179"/>
      <c r="AF141" s="248"/>
      <c r="AG141" s="187"/>
      <c r="AH141" s="248"/>
      <c r="AI141" s="187"/>
      <c r="AJ141" s="248"/>
      <c r="AK141" s="187"/>
      <c r="AL141" s="186"/>
      <c r="AM141" s="264"/>
      <c r="AN141" s="180"/>
      <c r="AO141" s="180"/>
      <c r="AP141" s="180"/>
      <c r="AQ141" s="179"/>
      <c r="AR141" s="186">
        <f t="shared" si="467"/>
        <v>0</v>
      </c>
      <c r="AS141" s="185">
        <f t="shared" si="467"/>
        <v>0</v>
      </c>
      <c r="AT141" s="186">
        <f t="shared" si="467"/>
        <v>0</v>
      </c>
      <c r="AU141" s="186">
        <f t="shared" si="468"/>
        <v>0</v>
      </c>
      <c r="AV141" s="180"/>
      <c r="AW141" s="78"/>
      <c r="AX141" s="186">
        <f t="shared" si="469"/>
        <v>0</v>
      </c>
      <c r="AY141" s="187"/>
      <c r="AZ141" s="186">
        <f t="shared" si="470"/>
        <v>0</v>
      </c>
      <c r="BA141" s="187"/>
      <c r="BB141" s="186">
        <f t="shared" si="471"/>
        <v>0</v>
      </c>
      <c r="BC141" s="187"/>
      <c r="BD141" s="186">
        <f t="shared" si="472"/>
        <v>0</v>
      </c>
      <c r="BE141" s="180"/>
    </row>
    <row r="142" spans="1:57" s="197" customFormat="1" x14ac:dyDescent="0.35">
      <c r="A142" s="190"/>
      <c r="B142" s="201" t="s">
        <v>191</v>
      </c>
      <c r="C142" s="180"/>
      <c r="D142" s="186"/>
      <c r="E142" s="186"/>
      <c r="F142" s="186"/>
      <c r="G142" s="186">
        <f t="shared" si="463"/>
        <v>0</v>
      </c>
      <c r="H142" s="180"/>
      <c r="I142" s="207"/>
      <c r="J142" s="186"/>
      <c r="K142" s="186"/>
      <c r="L142" s="186"/>
      <c r="M142" s="186">
        <f t="shared" si="464"/>
        <v>0</v>
      </c>
      <c r="N142" s="180"/>
      <c r="O142" s="207"/>
      <c r="P142" s="243"/>
      <c r="Q142" s="244"/>
      <c r="R142" s="245"/>
      <c r="S142" s="246"/>
      <c r="T142" s="247"/>
      <c r="U142" s="247"/>
      <c r="V142" s="248"/>
      <c r="W142" s="186">
        <f t="shared" si="465"/>
        <v>0</v>
      </c>
      <c r="X142" s="180"/>
      <c r="Y142" s="180"/>
      <c r="Z142" s="248"/>
      <c r="AA142" s="248"/>
      <c r="AB142" s="248"/>
      <c r="AC142" s="186">
        <f t="shared" si="466"/>
        <v>0</v>
      </c>
      <c r="AD142" s="180"/>
      <c r="AE142" s="179"/>
      <c r="AF142" s="248"/>
      <c r="AG142" s="187"/>
      <c r="AH142" s="248"/>
      <c r="AI142" s="187"/>
      <c r="AJ142" s="248"/>
      <c r="AK142" s="187"/>
      <c r="AL142" s="186"/>
      <c r="AM142" s="264"/>
      <c r="AN142" s="180"/>
      <c r="AO142" s="180"/>
      <c r="AP142" s="180"/>
      <c r="AQ142" s="179"/>
      <c r="AR142" s="186">
        <f t="shared" si="467"/>
        <v>0</v>
      </c>
      <c r="AS142" s="185">
        <f t="shared" si="467"/>
        <v>0</v>
      </c>
      <c r="AT142" s="186">
        <f t="shared" si="467"/>
        <v>0</v>
      </c>
      <c r="AU142" s="186">
        <f t="shared" si="468"/>
        <v>0</v>
      </c>
      <c r="AV142" s="180"/>
      <c r="AW142" s="78"/>
      <c r="AX142" s="186">
        <f t="shared" si="469"/>
        <v>0</v>
      </c>
      <c r="AY142" s="187"/>
      <c r="AZ142" s="186">
        <f t="shared" si="470"/>
        <v>0</v>
      </c>
      <c r="BA142" s="187"/>
      <c r="BB142" s="186">
        <f t="shared" si="471"/>
        <v>0</v>
      </c>
      <c r="BC142" s="187"/>
      <c r="BD142" s="186">
        <f t="shared" si="472"/>
        <v>0</v>
      </c>
      <c r="BE142" s="180"/>
    </row>
    <row r="143" spans="1:57" s="197" customFormat="1" x14ac:dyDescent="0.35">
      <c r="A143" s="190"/>
      <c r="B143" s="201" t="s">
        <v>191</v>
      </c>
      <c r="C143" s="180"/>
      <c r="D143" s="186"/>
      <c r="E143" s="186"/>
      <c r="F143" s="186"/>
      <c r="G143" s="186">
        <f t="shared" si="463"/>
        <v>0</v>
      </c>
      <c r="H143" s="180"/>
      <c r="I143" s="207"/>
      <c r="J143" s="186"/>
      <c r="K143" s="186"/>
      <c r="L143" s="186"/>
      <c r="M143" s="186">
        <f t="shared" si="464"/>
        <v>0</v>
      </c>
      <c r="N143" s="180"/>
      <c r="O143" s="207"/>
      <c r="P143" s="243"/>
      <c r="Q143" s="244"/>
      <c r="R143" s="245"/>
      <c r="S143" s="246"/>
      <c r="T143" s="247"/>
      <c r="U143" s="247"/>
      <c r="V143" s="248"/>
      <c r="W143" s="186">
        <f t="shared" si="465"/>
        <v>0</v>
      </c>
      <c r="X143" s="180"/>
      <c r="Y143" s="180"/>
      <c r="Z143" s="248"/>
      <c r="AA143" s="248"/>
      <c r="AB143" s="248"/>
      <c r="AC143" s="186">
        <f t="shared" si="466"/>
        <v>0</v>
      </c>
      <c r="AD143" s="180"/>
      <c r="AE143" s="179"/>
      <c r="AF143" s="248"/>
      <c r="AG143" s="187"/>
      <c r="AH143" s="248"/>
      <c r="AI143" s="187"/>
      <c r="AJ143" s="248"/>
      <c r="AK143" s="187"/>
      <c r="AL143" s="186"/>
      <c r="AM143" s="264"/>
      <c r="AN143" s="180"/>
      <c r="AO143" s="180"/>
      <c r="AP143" s="180"/>
      <c r="AQ143" s="179"/>
      <c r="AR143" s="186">
        <f t="shared" si="467"/>
        <v>0</v>
      </c>
      <c r="AS143" s="185">
        <f t="shared" si="467"/>
        <v>0</v>
      </c>
      <c r="AT143" s="186">
        <f t="shared" si="467"/>
        <v>0</v>
      </c>
      <c r="AU143" s="186">
        <f t="shared" si="468"/>
        <v>0</v>
      </c>
      <c r="AV143" s="180"/>
      <c r="AW143" s="78"/>
      <c r="AX143" s="186">
        <f t="shared" si="469"/>
        <v>0</v>
      </c>
      <c r="AY143" s="187"/>
      <c r="AZ143" s="186">
        <f t="shared" si="470"/>
        <v>0</v>
      </c>
      <c r="BA143" s="187"/>
      <c r="BB143" s="186">
        <f t="shared" si="471"/>
        <v>0</v>
      </c>
      <c r="BC143" s="187"/>
      <c r="BD143" s="186">
        <f t="shared" si="472"/>
        <v>0</v>
      </c>
      <c r="BE143" s="180"/>
    </row>
    <row r="144" spans="1:57" s="197" customFormat="1" x14ac:dyDescent="0.35">
      <c r="A144" s="190">
        <v>5.2</v>
      </c>
      <c r="B144" s="200" t="s">
        <v>169</v>
      </c>
      <c r="C144" s="179"/>
      <c r="D144" s="184">
        <f t="shared" ref="D144:F144" si="473">SUM(D145:D149)</f>
        <v>0</v>
      </c>
      <c r="E144" s="179">
        <f t="shared" si="473"/>
        <v>0</v>
      </c>
      <c r="F144" s="179">
        <f t="shared" si="473"/>
        <v>0</v>
      </c>
      <c r="G144" s="179">
        <f t="shared" ref="G144" si="474">SUM(G145:G149)</f>
        <v>0</v>
      </c>
      <c r="H144" s="179"/>
      <c r="I144" s="206"/>
      <c r="J144" s="184">
        <f t="shared" ref="J144:L144" si="475">SUM(J145:J149)</f>
        <v>0</v>
      </c>
      <c r="K144" s="179">
        <f t="shared" si="475"/>
        <v>0</v>
      </c>
      <c r="L144" s="179">
        <f t="shared" si="475"/>
        <v>0</v>
      </c>
      <c r="M144" s="179">
        <f t="shared" ref="M144" si="476">SUM(M145:M149)</f>
        <v>0</v>
      </c>
      <c r="N144" s="179"/>
      <c r="O144" s="206"/>
      <c r="P144" s="199"/>
      <c r="Q144" s="232"/>
      <c r="R144" s="224"/>
      <c r="S144" s="217"/>
      <c r="T144" s="184">
        <f t="shared" ref="T144:AC144" si="477">SUM(T145:T149)</f>
        <v>0</v>
      </c>
      <c r="U144" s="179">
        <f t="shared" si="477"/>
        <v>0</v>
      </c>
      <c r="V144" s="179">
        <f t="shared" si="477"/>
        <v>0</v>
      </c>
      <c r="W144" s="179">
        <f t="shared" si="477"/>
        <v>0</v>
      </c>
      <c r="X144" s="179"/>
      <c r="Y144" s="179"/>
      <c r="Z144" s="184">
        <f t="shared" si="477"/>
        <v>0</v>
      </c>
      <c r="AA144" s="179">
        <f t="shared" si="477"/>
        <v>0</v>
      </c>
      <c r="AB144" s="179">
        <f t="shared" si="477"/>
        <v>0</v>
      </c>
      <c r="AC144" s="179">
        <f t="shared" si="477"/>
        <v>0</v>
      </c>
      <c r="AD144" s="179"/>
      <c r="AE144" s="179"/>
      <c r="AF144" s="184">
        <f t="shared" ref="AF144" si="478">SUM(AF145:AF149)</f>
        <v>0</v>
      </c>
      <c r="AG144" s="179"/>
      <c r="AH144" s="179">
        <f t="shared" ref="AH144" si="479">SUM(AH145:AH149)</f>
        <v>0</v>
      </c>
      <c r="AI144" s="179"/>
      <c r="AJ144" s="179">
        <f t="shared" ref="AJ144" si="480">SUM(AJ145:AJ149)</f>
        <v>0</v>
      </c>
      <c r="AK144" s="179"/>
      <c r="AL144" s="179">
        <f t="shared" ref="AL144" si="481">AF144+AH144+AJ144</f>
        <v>0</v>
      </c>
      <c r="AM144" s="206"/>
      <c r="AN144" s="179"/>
      <c r="AO144" s="179"/>
      <c r="AP144" s="179"/>
      <c r="AQ144" s="179"/>
      <c r="AR144" s="184">
        <f>SUM(AR145:AR149)</f>
        <v>0</v>
      </c>
      <c r="AS144" s="179">
        <f>SUM(AS145:AS149)</f>
        <v>0</v>
      </c>
      <c r="AT144" s="179">
        <f>SUM(AT145:AT149)</f>
        <v>0</v>
      </c>
      <c r="AU144" s="179">
        <f t="shared" ref="AU144" si="482">SUM(AU145:AU149)</f>
        <v>0</v>
      </c>
      <c r="AV144" s="179"/>
      <c r="AW144" s="78"/>
      <c r="AX144" s="184">
        <f>SUM(AX145:AX149)</f>
        <v>0</v>
      </c>
      <c r="AY144" s="179"/>
      <c r="AZ144" s="179">
        <f>SUM(AZ145:AZ149)</f>
        <v>0</v>
      </c>
      <c r="BA144" s="179"/>
      <c r="BB144" s="179">
        <f>SUM(BB145:BB149)</f>
        <v>0</v>
      </c>
      <c r="BC144" s="179"/>
      <c r="BD144" s="179">
        <f t="shared" ref="BD144" si="483">SUM(BD145:BD149)</f>
        <v>0</v>
      </c>
      <c r="BE144" s="179"/>
    </row>
    <row r="145" spans="1:57" s="197" customFormat="1" x14ac:dyDescent="0.35">
      <c r="A145" s="190"/>
      <c r="B145" s="201" t="s">
        <v>191</v>
      </c>
      <c r="C145" s="180"/>
      <c r="D145" s="186"/>
      <c r="E145" s="186"/>
      <c r="F145" s="186"/>
      <c r="G145" s="186">
        <f t="shared" ref="G145:G149" si="484">SUM(D145:F145)</f>
        <v>0</v>
      </c>
      <c r="H145" s="180"/>
      <c r="I145" s="207"/>
      <c r="J145" s="186"/>
      <c r="K145" s="186"/>
      <c r="L145" s="186"/>
      <c r="M145" s="186">
        <f t="shared" ref="M145:M149" si="485">SUM(J145:L145)</f>
        <v>0</v>
      </c>
      <c r="N145" s="180"/>
      <c r="O145" s="207"/>
      <c r="P145" s="243"/>
      <c r="Q145" s="244"/>
      <c r="R145" s="245"/>
      <c r="S145" s="246"/>
      <c r="T145" s="247"/>
      <c r="U145" s="247"/>
      <c r="V145" s="248"/>
      <c r="W145" s="186">
        <f t="shared" ref="W145:W149" si="486">SUM(T145:V145)</f>
        <v>0</v>
      </c>
      <c r="X145" s="180"/>
      <c r="Y145" s="180"/>
      <c r="Z145" s="248"/>
      <c r="AA145" s="248"/>
      <c r="AB145" s="248"/>
      <c r="AC145" s="186">
        <f t="shared" ref="AC145:AC149" si="487">SUM(Z145:AB145)</f>
        <v>0</v>
      </c>
      <c r="AD145" s="180"/>
      <c r="AE145" s="179"/>
      <c r="AF145" s="248"/>
      <c r="AG145" s="187"/>
      <c r="AH145" s="248"/>
      <c r="AI145" s="187"/>
      <c r="AJ145" s="248"/>
      <c r="AK145" s="187"/>
      <c r="AL145" s="186"/>
      <c r="AM145" s="264"/>
      <c r="AN145" s="180"/>
      <c r="AO145" s="180"/>
      <c r="AP145" s="180"/>
      <c r="AQ145" s="179"/>
      <c r="AR145" s="186">
        <f t="shared" ref="AR145:AT149" si="488">D145+J145+T145</f>
        <v>0</v>
      </c>
      <c r="AS145" s="185">
        <f t="shared" si="488"/>
        <v>0</v>
      </c>
      <c r="AT145" s="186">
        <f t="shared" si="488"/>
        <v>0</v>
      </c>
      <c r="AU145" s="186">
        <f t="shared" ref="AU145:AU149" si="489">SUM(AR145:AT145)</f>
        <v>0</v>
      </c>
      <c r="AV145" s="180"/>
      <c r="AW145" s="78"/>
      <c r="AX145" s="186">
        <f t="shared" ref="AX145:AX149" si="490">D145+J145+AF145</f>
        <v>0</v>
      </c>
      <c r="AY145" s="187"/>
      <c r="AZ145" s="186">
        <f t="shared" ref="AZ145:AZ149" si="491">E145+K145+AH145</f>
        <v>0</v>
      </c>
      <c r="BA145" s="187"/>
      <c r="BB145" s="186">
        <f t="shared" ref="BB145:BB149" si="492">F145+L145+AJ145</f>
        <v>0</v>
      </c>
      <c r="BC145" s="187"/>
      <c r="BD145" s="186">
        <f>AX145+AZ145+BB145</f>
        <v>0</v>
      </c>
      <c r="BE145" s="180"/>
    </row>
    <row r="146" spans="1:57" s="197" customFormat="1" x14ac:dyDescent="0.35">
      <c r="A146" s="190"/>
      <c r="B146" s="201" t="s">
        <v>191</v>
      </c>
      <c r="C146" s="180"/>
      <c r="D146" s="186"/>
      <c r="E146" s="186"/>
      <c r="F146" s="186"/>
      <c r="G146" s="186">
        <f t="shared" si="484"/>
        <v>0</v>
      </c>
      <c r="H146" s="180"/>
      <c r="I146" s="207"/>
      <c r="J146" s="186"/>
      <c r="K146" s="186"/>
      <c r="L146" s="186"/>
      <c r="M146" s="186">
        <f t="shared" si="485"/>
        <v>0</v>
      </c>
      <c r="N146" s="180"/>
      <c r="O146" s="207"/>
      <c r="P146" s="243"/>
      <c r="Q146" s="244"/>
      <c r="R146" s="245"/>
      <c r="S146" s="246"/>
      <c r="T146" s="247"/>
      <c r="U146" s="247"/>
      <c r="V146" s="248"/>
      <c r="W146" s="186">
        <f t="shared" si="486"/>
        <v>0</v>
      </c>
      <c r="X146" s="180"/>
      <c r="Y146" s="180"/>
      <c r="Z146" s="248"/>
      <c r="AA146" s="248"/>
      <c r="AB146" s="248"/>
      <c r="AC146" s="186">
        <f t="shared" si="487"/>
        <v>0</v>
      </c>
      <c r="AD146" s="180"/>
      <c r="AE146" s="179"/>
      <c r="AF146" s="248"/>
      <c r="AG146" s="187"/>
      <c r="AH146" s="248"/>
      <c r="AI146" s="187"/>
      <c r="AJ146" s="248"/>
      <c r="AK146" s="187"/>
      <c r="AL146" s="186"/>
      <c r="AM146" s="264"/>
      <c r="AN146" s="180"/>
      <c r="AO146" s="180"/>
      <c r="AP146" s="180"/>
      <c r="AQ146" s="179"/>
      <c r="AR146" s="186">
        <f t="shared" si="488"/>
        <v>0</v>
      </c>
      <c r="AS146" s="185">
        <f t="shared" si="488"/>
        <v>0</v>
      </c>
      <c r="AT146" s="186">
        <f t="shared" si="488"/>
        <v>0</v>
      </c>
      <c r="AU146" s="186">
        <f t="shared" si="489"/>
        <v>0</v>
      </c>
      <c r="AV146" s="180"/>
      <c r="AW146" s="78"/>
      <c r="AX146" s="186">
        <f t="shared" si="490"/>
        <v>0</v>
      </c>
      <c r="AY146" s="187"/>
      <c r="AZ146" s="186">
        <f t="shared" si="491"/>
        <v>0</v>
      </c>
      <c r="BA146" s="187"/>
      <c r="BB146" s="186">
        <f t="shared" si="492"/>
        <v>0</v>
      </c>
      <c r="BC146" s="187"/>
      <c r="BD146" s="186">
        <f t="shared" ref="BD146:BD149" si="493">AX146+AZ146+BB146</f>
        <v>0</v>
      </c>
      <c r="BE146" s="180"/>
    </row>
    <row r="147" spans="1:57" s="197" customFormat="1" x14ac:dyDescent="0.35">
      <c r="A147" s="190"/>
      <c r="B147" s="201" t="s">
        <v>191</v>
      </c>
      <c r="C147" s="180"/>
      <c r="D147" s="186"/>
      <c r="E147" s="186"/>
      <c r="F147" s="186"/>
      <c r="G147" s="186">
        <f t="shared" si="484"/>
        <v>0</v>
      </c>
      <c r="H147" s="180"/>
      <c r="I147" s="207"/>
      <c r="J147" s="186"/>
      <c r="K147" s="186"/>
      <c r="L147" s="186"/>
      <c r="M147" s="186">
        <f t="shared" si="485"/>
        <v>0</v>
      </c>
      <c r="N147" s="180"/>
      <c r="O147" s="207"/>
      <c r="P147" s="243"/>
      <c r="Q147" s="244"/>
      <c r="R147" s="245"/>
      <c r="S147" s="246"/>
      <c r="T147" s="247"/>
      <c r="U147" s="247"/>
      <c r="V147" s="248"/>
      <c r="W147" s="186">
        <f t="shared" si="486"/>
        <v>0</v>
      </c>
      <c r="X147" s="180"/>
      <c r="Y147" s="180"/>
      <c r="Z147" s="248"/>
      <c r="AA147" s="248"/>
      <c r="AB147" s="248"/>
      <c r="AC147" s="186">
        <f t="shared" si="487"/>
        <v>0</v>
      </c>
      <c r="AD147" s="180"/>
      <c r="AE147" s="179"/>
      <c r="AF147" s="248"/>
      <c r="AG147" s="187"/>
      <c r="AH147" s="248"/>
      <c r="AI147" s="187"/>
      <c r="AJ147" s="248"/>
      <c r="AK147" s="187"/>
      <c r="AL147" s="186"/>
      <c r="AM147" s="264"/>
      <c r="AN147" s="180"/>
      <c r="AO147" s="180"/>
      <c r="AP147" s="180"/>
      <c r="AQ147" s="179"/>
      <c r="AR147" s="186">
        <f t="shared" si="488"/>
        <v>0</v>
      </c>
      <c r="AS147" s="185">
        <f t="shared" si="488"/>
        <v>0</v>
      </c>
      <c r="AT147" s="186">
        <f t="shared" si="488"/>
        <v>0</v>
      </c>
      <c r="AU147" s="186">
        <f t="shared" si="489"/>
        <v>0</v>
      </c>
      <c r="AV147" s="180"/>
      <c r="AW147" s="78"/>
      <c r="AX147" s="186">
        <f t="shared" si="490"/>
        <v>0</v>
      </c>
      <c r="AY147" s="187"/>
      <c r="AZ147" s="186">
        <f t="shared" si="491"/>
        <v>0</v>
      </c>
      <c r="BA147" s="187"/>
      <c r="BB147" s="186">
        <f t="shared" si="492"/>
        <v>0</v>
      </c>
      <c r="BC147" s="187"/>
      <c r="BD147" s="186">
        <f t="shared" si="493"/>
        <v>0</v>
      </c>
      <c r="BE147" s="180"/>
    </row>
    <row r="148" spans="1:57" s="197" customFormat="1" x14ac:dyDescent="0.35">
      <c r="A148" s="190"/>
      <c r="B148" s="201" t="s">
        <v>191</v>
      </c>
      <c r="C148" s="180"/>
      <c r="D148" s="186"/>
      <c r="E148" s="186"/>
      <c r="F148" s="186"/>
      <c r="G148" s="186">
        <f t="shared" si="484"/>
        <v>0</v>
      </c>
      <c r="H148" s="180"/>
      <c r="I148" s="207"/>
      <c r="J148" s="186"/>
      <c r="K148" s="186"/>
      <c r="L148" s="186"/>
      <c r="M148" s="186">
        <f t="shared" si="485"/>
        <v>0</v>
      </c>
      <c r="N148" s="180"/>
      <c r="O148" s="207"/>
      <c r="P148" s="243"/>
      <c r="Q148" s="244"/>
      <c r="R148" s="245"/>
      <c r="S148" s="246"/>
      <c r="T148" s="247"/>
      <c r="U148" s="247"/>
      <c r="V148" s="248"/>
      <c r="W148" s="186">
        <f t="shared" si="486"/>
        <v>0</v>
      </c>
      <c r="X148" s="180"/>
      <c r="Y148" s="180"/>
      <c r="Z148" s="248"/>
      <c r="AA148" s="248"/>
      <c r="AB148" s="248"/>
      <c r="AC148" s="186">
        <f t="shared" si="487"/>
        <v>0</v>
      </c>
      <c r="AD148" s="180"/>
      <c r="AE148" s="179"/>
      <c r="AF148" s="248"/>
      <c r="AG148" s="187"/>
      <c r="AH148" s="248"/>
      <c r="AI148" s="187"/>
      <c r="AJ148" s="248"/>
      <c r="AK148" s="187"/>
      <c r="AL148" s="186"/>
      <c r="AM148" s="264"/>
      <c r="AN148" s="180"/>
      <c r="AO148" s="180"/>
      <c r="AP148" s="180"/>
      <c r="AQ148" s="179"/>
      <c r="AR148" s="186">
        <f t="shared" si="488"/>
        <v>0</v>
      </c>
      <c r="AS148" s="185">
        <f t="shared" si="488"/>
        <v>0</v>
      </c>
      <c r="AT148" s="186">
        <f t="shared" si="488"/>
        <v>0</v>
      </c>
      <c r="AU148" s="186">
        <f t="shared" si="489"/>
        <v>0</v>
      </c>
      <c r="AV148" s="180"/>
      <c r="AW148" s="78"/>
      <c r="AX148" s="186">
        <f t="shared" si="490"/>
        <v>0</v>
      </c>
      <c r="AY148" s="187"/>
      <c r="AZ148" s="186">
        <f t="shared" si="491"/>
        <v>0</v>
      </c>
      <c r="BA148" s="187"/>
      <c r="BB148" s="186">
        <f t="shared" si="492"/>
        <v>0</v>
      </c>
      <c r="BC148" s="187"/>
      <c r="BD148" s="186">
        <f t="shared" si="493"/>
        <v>0</v>
      </c>
      <c r="BE148" s="180"/>
    </row>
    <row r="149" spans="1:57" s="197" customFormat="1" x14ac:dyDescent="0.35">
      <c r="A149" s="190"/>
      <c r="B149" s="201" t="s">
        <v>191</v>
      </c>
      <c r="C149" s="180"/>
      <c r="D149" s="186"/>
      <c r="E149" s="186"/>
      <c r="F149" s="186"/>
      <c r="G149" s="186">
        <f t="shared" si="484"/>
        <v>0</v>
      </c>
      <c r="H149" s="180"/>
      <c r="I149" s="207"/>
      <c r="J149" s="186"/>
      <c r="K149" s="186"/>
      <c r="L149" s="186"/>
      <c r="M149" s="186">
        <f t="shared" si="485"/>
        <v>0</v>
      </c>
      <c r="N149" s="180"/>
      <c r="O149" s="207"/>
      <c r="P149" s="243"/>
      <c r="Q149" s="244"/>
      <c r="R149" s="245"/>
      <c r="S149" s="246"/>
      <c r="T149" s="247"/>
      <c r="U149" s="247"/>
      <c r="V149" s="248"/>
      <c r="W149" s="186">
        <f t="shared" si="486"/>
        <v>0</v>
      </c>
      <c r="X149" s="180"/>
      <c r="Y149" s="180"/>
      <c r="Z149" s="248"/>
      <c r="AA149" s="248"/>
      <c r="AB149" s="248"/>
      <c r="AC149" s="186">
        <f t="shared" si="487"/>
        <v>0</v>
      </c>
      <c r="AD149" s="180"/>
      <c r="AE149" s="179"/>
      <c r="AF149" s="248"/>
      <c r="AG149" s="187"/>
      <c r="AH149" s="248"/>
      <c r="AI149" s="187"/>
      <c r="AJ149" s="248"/>
      <c r="AK149" s="187"/>
      <c r="AL149" s="186"/>
      <c r="AM149" s="264"/>
      <c r="AN149" s="180"/>
      <c r="AO149" s="180"/>
      <c r="AP149" s="180"/>
      <c r="AQ149" s="179"/>
      <c r="AR149" s="186">
        <f t="shared" si="488"/>
        <v>0</v>
      </c>
      <c r="AS149" s="185">
        <f t="shared" si="488"/>
        <v>0</v>
      </c>
      <c r="AT149" s="186">
        <f t="shared" si="488"/>
        <v>0</v>
      </c>
      <c r="AU149" s="186">
        <f t="shared" si="489"/>
        <v>0</v>
      </c>
      <c r="AV149" s="180"/>
      <c r="AW149" s="78"/>
      <c r="AX149" s="186">
        <f t="shared" si="490"/>
        <v>0</v>
      </c>
      <c r="AY149" s="187"/>
      <c r="AZ149" s="186">
        <f t="shared" si="491"/>
        <v>0</v>
      </c>
      <c r="BA149" s="187"/>
      <c r="BB149" s="186">
        <f t="shared" si="492"/>
        <v>0</v>
      </c>
      <c r="BC149" s="187"/>
      <c r="BD149" s="186">
        <f t="shared" si="493"/>
        <v>0</v>
      </c>
      <c r="BE149" s="180"/>
    </row>
    <row r="150" spans="1:57" s="197" customFormat="1" x14ac:dyDescent="0.35">
      <c r="A150" s="190">
        <v>5.3</v>
      </c>
      <c r="B150" s="200" t="s">
        <v>169</v>
      </c>
      <c r="C150" s="179"/>
      <c r="D150" s="184">
        <f t="shared" ref="D150:F150" si="494">SUM(D151:D155)</f>
        <v>0</v>
      </c>
      <c r="E150" s="179">
        <f t="shared" si="494"/>
        <v>0</v>
      </c>
      <c r="F150" s="179">
        <f t="shared" si="494"/>
        <v>0</v>
      </c>
      <c r="G150" s="179">
        <f t="shared" ref="G150" si="495">SUM(G151:G155)</f>
        <v>0</v>
      </c>
      <c r="H150" s="179"/>
      <c r="I150" s="206"/>
      <c r="J150" s="184">
        <f t="shared" ref="J150:L150" si="496">SUM(J151:J155)</f>
        <v>0</v>
      </c>
      <c r="K150" s="179">
        <f t="shared" si="496"/>
        <v>0</v>
      </c>
      <c r="L150" s="179">
        <f t="shared" si="496"/>
        <v>0</v>
      </c>
      <c r="M150" s="179">
        <f t="shared" ref="M150" si="497">SUM(M151:M155)</f>
        <v>0</v>
      </c>
      <c r="N150" s="179"/>
      <c r="O150" s="206"/>
      <c r="P150" s="199"/>
      <c r="Q150" s="232"/>
      <c r="R150" s="224"/>
      <c r="S150" s="217"/>
      <c r="T150" s="184">
        <f t="shared" ref="T150:AC150" si="498">SUM(T151:T155)</f>
        <v>0</v>
      </c>
      <c r="U150" s="179">
        <f t="shared" si="498"/>
        <v>0</v>
      </c>
      <c r="V150" s="179">
        <f t="shared" si="498"/>
        <v>0</v>
      </c>
      <c r="W150" s="179">
        <f t="shared" si="498"/>
        <v>0</v>
      </c>
      <c r="X150" s="179"/>
      <c r="Y150" s="179"/>
      <c r="Z150" s="184">
        <f t="shared" si="498"/>
        <v>0</v>
      </c>
      <c r="AA150" s="179">
        <f t="shared" si="498"/>
        <v>0</v>
      </c>
      <c r="AB150" s="179">
        <f t="shared" si="498"/>
        <v>0</v>
      </c>
      <c r="AC150" s="179">
        <f t="shared" si="498"/>
        <v>0</v>
      </c>
      <c r="AD150" s="179"/>
      <c r="AE150" s="179"/>
      <c r="AF150" s="184">
        <f t="shared" ref="AF150" si="499">SUM(AF151:AF155)</f>
        <v>0</v>
      </c>
      <c r="AG150" s="179"/>
      <c r="AH150" s="179">
        <f t="shared" ref="AH150" si="500">SUM(AH151:AH155)</f>
        <v>0</v>
      </c>
      <c r="AI150" s="179"/>
      <c r="AJ150" s="179">
        <f t="shared" ref="AJ150" si="501">SUM(AJ151:AJ155)</f>
        <v>0</v>
      </c>
      <c r="AK150" s="179"/>
      <c r="AL150" s="179">
        <f t="shared" ref="AL150:AL151" si="502">AF150+AH150+AJ150</f>
        <v>0</v>
      </c>
      <c r="AM150" s="206"/>
      <c r="AN150" s="179"/>
      <c r="AO150" s="179"/>
      <c r="AP150" s="179"/>
      <c r="AQ150" s="179"/>
      <c r="AR150" s="184">
        <f>SUM(AR151:AR155)</f>
        <v>0</v>
      </c>
      <c r="AS150" s="179">
        <f>SUM(AS151:AS155)</f>
        <v>0</v>
      </c>
      <c r="AT150" s="179">
        <f>SUM(AT151:AT155)</f>
        <v>0</v>
      </c>
      <c r="AU150" s="179">
        <f t="shared" ref="AU150" si="503">SUM(AU151:AU155)</f>
        <v>0</v>
      </c>
      <c r="AV150" s="179"/>
      <c r="AW150" s="78"/>
      <c r="AX150" s="184">
        <f>SUM(AX151:AX155)</f>
        <v>0</v>
      </c>
      <c r="AY150" s="179"/>
      <c r="AZ150" s="179">
        <f>SUM(AZ151:AZ155)</f>
        <v>0</v>
      </c>
      <c r="BA150" s="179"/>
      <c r="BB150" s="179">
        <f>SUM(BB151:BB155)</f>
        <v>0</v>
      </c>
      <c r="BC150" s="179"/>
      <c r="BD150" s="179">
        <f t="shared" ref="BD150" si="504">SUM(BD151:BD155)</f>
        <v>0</v>
      </c>
      <c r="BE150" s="179"/>
    </row>
    <row r="151" spans="1:57" x14ac:dyDescent="0.35">
      <c r="B151" s="201" t="s">
        <v>191</v>
      </c>
      <c r="C151" s="180"/>
      <c r="D151" s="186"/>
      <c r="E151" s="186"/>
      <c r="F151" s="186"/>
      <c r="G151" s="186">
        <f t="shared" ref="G151:G155" si="505">SUM(D151:F151)</f>
        <v>0</v>
      </c>
      <c r="H151" s="180"/>
      <c r="I151" s="207"/>
      <c r="J151" s="186"/>
      <c r="K151" s="186"/>
      <c r="L151" s="186"/>
      <c r="M151" s="186">
        <f t="shared" ref="M151:M155" si="506">SUM(J151:L151)</f>
        <v>0</v>
      </c>
      <c r="N151" s="180"/>
      <c r="O151" s="207"/>
      <c r="P151" s="243"/>
      <c r="Q151" s="244"/>
      <c r="R151" s="245"/>
      <c r="S151" s="246"/>
      <c r="T151" s="247"/>
      <c r="U151" s="247"/>
      <c r="V151" s="248"/>
      <c r="W151" s="186">
        <f t="shared" ref="W151:W155" si="507">SUM(T151:V151)</f>
        <v>0</v>
      </c>
      <c r="X151" s="180"/>
      <c r="Y151" s="180"/>
      <c r="Z151" s="248"/>
      <c r="AA151" s="248"/>
      <c r="AB151" s="248"/>
      <c r="AC151" s="186">
        <f t="shared" ref="AC151:AC155" si="508">SUM(Z151:AB151)</f>
        <v>0</v>
      </c>
      <c r="AD151" s="180"/>
      <c r="AE151" s="179"/>
      <c r="AF151" s="248"/>
      <c r="AG151" s="187"/>
      <c r="AH151" s="248"/>
      <c r="AI151" s="187"/>
      <c r="AJ151" s="248"/>
      <c r="AK151" s="187"/>
      <c r="AL151" s="186">
        <f t="shared" si="502"/>
        <v>0</v>
      </c>
      <c r="AM151" s="264"/>
      <c r="AN151" s="180"/>
      <c r="AO151" s="180"/>
      <c r="AP151" s="180"/>
      <c r="AQ151" s="179"/>
      <c r="AR151" s="186">
        <f t="shared" ref="AR151:AT155" si="509">D151+J151+T151</f>
        <v>0</v>
      </c>
      <c r="AS151" s="185">
        <f t="shared" si="509"/>
        <v>0</v>
      </c>
      <c r="AT151" s="186">
        <f t="shared" si="509"/>
        <v>0</v>
      </c>
      <c r="AU151" s="186">
        <f t="shared" ref="AU151:AU155" si="510">SUM(AR151:AT151)</f>
        <v>0</v>
      </c>
      <c r="AV151" s="180"/>
      <c r="AX151" s="186">
        <f t="shared" ref="AX151:AX155" si="511">D151+J151+AF151</f>
        <v>0</v>
      </c>
      <c r="AY151" s="187"/>
      <c r="AZ151" s="186">
        <f t="shared" ref="AZ151:AZ155" si="512">E151+K151+AH151</f>
        <v>0</v>
      </c>
      <c r="BA151" s="187"/>
      <c r="BB151" s="186">
        <f t="shared" ref="BB151:BB155" si="513">F151+L151+AJ151</f>
        <v>0</v>
      </c>
      <c r="BC151" s="187"/>
      <c r="BD151" s="186">
        <f>AX151+AZ151+BB151</f>
        <v>0</v>
      </c>
      <c r="BE151" s="180"/>
    </row>
    <row r="152" spans="1:57" x14ac:dyDescent="0.35">
      <c r="B152" s="201" t="s">
        <v>191</v>
      </c>
      <c r="C152" s="180"/>
      <c r="D152" s="186"/>
      <c r="E152" s="186"/>
      <c r="F152" s="186"/>
      <c r="G152" s="186">
        <f t="shared" si="505"/>
        <v>0</v>
      </c>
      <c r="H152" s="180"/>
      <c r="I152" s="207"/>
      <c r="J152" s="186"/>
      <c r="K152" s="186"/>
      <c r="L152" s="186"/>
      <c r="M152" s="186">
        <f t="shared" si="506"/>
        <v>0</v>
      </c>
      <c r="N152" s="180"/>
      <c r="O152" s="207"/>
      <c r="P152" s="243"/>
      <c r="Q152" s="244"/>
      <c r="R152" s="245"/>
      <c r="S152" s="246"/>
      <c r="T152" s="247"/>
      <c r="U152" s="247"/>
      <c r="V152" s="248"/>
      <c r="W152" s="186">
        <f t="shared" si="507"/>
        <v>0</v>
      </c>
      <c r="X152" s="180"/>
      <c r="Y152" s="180"/>
      <c r="Z152" s="248"/>
      <c r="AA152" s="248"/>
      <c r="AB152" s="248"/>
      <c r="AC152" s="186">
        <f t="shared" si="508"/>
        <v>0</v>
      </c>
      <c r="AD152" s="180"/>
      <c r="AE152" s="179"/>
      <c r="AF152" s="248"/>
      <c r="AG152" s="187"/>
      <c r="AH152" s="248"/>
      <c r="AI152" s="187"/>
      <c r="AJ152" s="248"/>
      <c r="AK152" s="187"/>
      <c r="AL152" s="186"/>
      <c r="AM152" s="264"/>
      <c r="AN152" s="180"/>
      <c r="AO152" s="180"/>
      <c r="AP152" s="180"/>
      <c r="AQ152" s="179"/>
      <c r="AR152" s="186">
        <f t="shared" si="509"/>
        <v>0</v>
      </c>
      <c r="AS152" s="185">
        <f t="shared" si="509"/>
        <v>0</v>
      </c>
      <c r="AT152" s="186">
        <f t="shared" si="509"/>
        <v>0</v>
      </c>
      <c r="AU152" s="186">
        <f t="shared" si="510"/>
        <v>0</v>
      </c>
      <c r="AV152" s="180"/>
      <c r="AX152" s="186">
        <f t="shared" si="511"/>
        <v>0</v>
      </c>
      <c r="AY152" s="187"/>
      <c r="AZ152" s="186">
        <f t="shared" si="512"/>
        <v>0</v>
      </c>
      <c r="BA152" s="187"/>
      <c r="BB152" s="186">
        <f t="shared" si="513"/>
        <v>0</v>
      </c>
      <c r="BC152" s="187"/>
      <c r="BD152" s="186">
        <f t="shared" ref="BD152:BD155" si="514">AX152+AZ152+BB152</f>
        <v>0</v>
      </c>
      <c r="BE152" s="180"/>
    </row>
    <row r="153" spans="1:57" x14ac:dyDescent="0.35">
      <c r="B153" s="201" t="s">
        <v>191</v>
      </c>
      <c r="C153" s="180"/>
      <c r="D153" s="186"/>
      <c r="E153" s="186"/>
      <c r="F153" s="186"/>
      <c r="G153" s="186">
        <f t="shared" si="505"/>
        <v>0</v>
      </c>
      <c r="H153" s="180"/>
      <c r="I153" s="207"/>
      <c r="J153" s="186"/>
      <c r="K153" s="186"/>
      <c r="L153" s="186"/>
      <c r="M153" s="186">
        <f t="shared" si="506"/>
        <v>0</v>
      </c>
      <c r="N153" s="180"/>
      <c r="O153" s="207"/>
      <c r="P153" s="243"/>
      <c r="Q153" s="244"/>
      <c r="R153" s="245"/>
      <c r="S153" s="246"/>
      <c r="T153" s="247"/>
      <c r="U153" s="247"/>
      <c r="V153" s="248"/>
      <c r="W153" s="186">
        <f t="shared" si="507"/>
        <v>0</v>
      </c>
      <c r="X153" s="180"/>
      <c r="Y153" s="180"/>
      <c r="Z153" s="248"/>
      <c r="AA153" s="248"/>
      <c r="AB153" s="248"/>
      <c r="AC153" s="186">
        <f t="shared" si="508"/>
        <v>0</v>
      </c>
      <c r="AD153" s="180"/>
      <c r="AE153" s="179"/>
      <c r="AF153" s="248"/>
      <c r="AG153" s="187"/>
      <c r="AH153" s="248"/>
      <c r="AI153" s="187"/>
      <c r="AJ153" s="248"/>
      <c r="AK153" s="187"/>
      <c r="AL153" s="186"/>
      <c r="AM153" s="264"/>
      <c r="AN153" s="180"/>
      <c r="AO153" s="180"/>
      <c r="AP153" s="180"/>
      <c r="AQ153" s="179"/>
      <c r="AR153" s="186">
        <f t="shared" si="509"/>
        <v>0</v>
      </c>
      <c r="AS153" s="185">
        <f t="shared" si="509"/>
        <v>0</v>
      </c>
      <c r="AT153" s="186">
        <f t="shared" si="509"/>
        <v>0</v>
      </c>
      <c r="AU153" s="186">
        <f t="shared" si="510"/>
        <v>0</v>
      </c>
      <c r="AV153" s="180"/>
      <c r="AX153" s="186">
        <f t="shared" si="511"/>
        <v>0</v>
      </c>
      <c r="AY153" s="187"/>
      <c r="AZ153" s="186">
        <f t="shared" si="512"/>
        <v>0</v>
      </c>
      <c r="BA153" s="187"/>
      <c r="BB153" s="186">
        <f t="shared" si="513"/>
        <v>0</v>
      </c>
      <c r="BC153" s="187"/>
      <c r="BD153" s="186">
        <f t="shared" si="514"/>
        <v>0</v>
      </c>
      <c r="BE153" s="180"/>
    </row>
    <row r="154" spans="1:57" x14ac:dyDescent="0.35">
      <c r="B154" s="201" t="s">
        <v>191</v>
      </c>
      <c r="C154" s="180"/>
      <c r="D154" s="186"/>
      <c r="E154" s="186"/>
      <c r="F154" s="186"/>
      <c r="G154" s="186">
        <f t="shared" si="505"/>
        <v>0</v>
      </c>
      <c r="H154" s="180"/>
      <c r="I154" s="207"/>
      <c r="J154" s="186"/>
      <c r="K154" s="186"/>
      <c r="L154" s="186"/>
      <c r="M154" s="186">
        <f t="shared" si="506"/>
        <v>0</v>
      </c>
      <c r="N154" s="180"/>
      <c r="O154" s="207"/>
      <c r="P154" s="243"/>
      <c r="Q154" s="244"/>
      <c r="R154" s="245"/>
      <c r="S154" s="246"/>
      <c r="T154" s="247"/>
      <c r="U154" s="247"/>
      <c r="V154" s="248"/>
      <c r="W154" s="186">
        <f t="shared" si="507"/>
        <v>0</v>
      </c>
      <c r="X154" s="180"/>
      <c r="Y154" s="180"/>
      <c r="Z154" s="248"/>
      <c r="AA154" s="248"/>
      <c r="AB154" s="248"/>
      <c r="AC154" s="186">
        <f t="shared" si="508"/>
        <v>0</v>
      </c>
      <c r="AD154" s="180"/>
      <c r="AE154" s="179"/>
      <c r="AF154" s="248"/>
      <c r="AG154" s="187"/>
      <c r="AH154" s="248"/>
      <c r="AI154" s="187"/>
      <c r="AJ154" s="248"/>
      <c r="AK154" s="187"/>
      <c r="AL154" s="186">
        <f t="shared" ref="AL154:AL157" si="515">AF154+AH154+AJ154</f>
        <v>0</v>
      </c>
      <c r="AM154" s="264"/>
      <c r="AN154" s="180"/>
      <c r="AO154" s="180"/>
      <c r="AP154" s="180"/>
      <c r="AQ154" s="179"/>
      <c r="AR154" s="186">
        <f t="shared" si="509"/>
        <v>0</v>
      </c>
      <c r="AS154" s="185">
        <f t="shared" si="509"/>
        <v>0</v>
      </c>
      <c r="AT154" s="186">
        <f t="shared" si="509"/>
        <v>0</v>
      </c>
      <c r="AU154" s="186">
        <f t="shared" si="510"/>
        <v>0</v>
      </c>
      <c r="AV154" s="180"/>
      <c r="AX154" s="186">
        <f t="shared" si="511"/>
        <v>0</v>
      </c>
      <c r="AY154" s="187"/>
      <c r="AZ154" s="186">
        <f t="shared" si="512"/>
        <v>0</v>
      </c>
      <c r="BA154" s="187"/>
      <c r="BB154" s="186">
        <f t="shared" si="513"/>
        <v>0</v>
      </c>
      <c r="BC154" s="187"/>
      <c r="BD154" s="186">
        <f t="shared" si="514"/>
        <v>0</v>
      </c>
      <c r="BE154" s="180"/>
    </row>
    <row r="155" spans="1:57" x14ac:dyDescent="0.35">
      <c r="B155" s="201" t="s">
        <v>191</v>
      </c>
      <c r="C155" s="180"/>
      <c r="D155" s="186"/>
      <c r="E155" s="186"/>
      <c r="F155" s="186"/>
      <c r="G155" s="186">
        <f t="shared" si="505"/>
        <v>0</v>
      </c>
      <c r="H155" s="180"/>
      <c r="I155" s="207"/>
      <c r="J155" s="186"/>
      <c r="K155" s="186"/>
      <c r="L155" s="186"/>
      <c r="M155" s="186">
        <f t="shared" si="506"/>
        <v>0</v>
      </c>
      <c r="N155" s="180"/>
      <c r="O155" s="207"/>
      <c r="P155" s="243"/>
      <c r="Q155" s="244"/>
      <c r="R155" s="245"/>
      <c r="S155" s="246"/>
      <c r="T155" s="247"/>
      <c r="U155" s="247"/>
      <c r="V155" s="248"/>
      <c r="W155" s="186">
        <f t="shared" si="507"/>
        <v>0</v>
      </c>
      <c r="X155" s="180"/>
      <c r="Y155" s="180"/>
      <c r="Z155" s="248"/>
      <c r="AA155" s="248"/>
      <c r="AB155" s="248"/>
      <c r="AC155" s="186">
        <f t="shared" si="508"/>
        <v>0</v>
      </c>
      <c r="AD155" s="180"/>
      <c r="AE155" s="179"/>
      <c r="AF155" s="248"/>
      <c r="AG155" s="187"/>
      <c r="AH155" s="248"/>
      <c r="AI155" s="187"/>
      <c r="AJ155" s="248"/>
      <c r="AK155" s="187"/>
      <c r="AL155" s="186">
        <f t="shared" si="515"/>
        <v>0</v>
      </c>
      <c r="AM155" s="264"/>
      <c r="AN155" s="180"/>
      <c r="AO155" s="180"/>
      <c r="AP155" s="180"/>
      <c r="AQ155" s="179"/>
      <c r="AR155" s="186">
        <f t="shared" si="509"/>
        <v>0</v>
      </c>
      <c r="AS155" s="185">
        <f t="shared" si="509"/>
        <v>0</v>
      </c>
      <c r="AT155" s="186">
        <f t="shared" si="509"/>
        <v>0</v>
      </c>
      <c r="AU155" s="186">
        <f t="shared" si="510"/>
        <v>0</v>
      </c>
      <c r="AV155" s="180"/>
      <c r="AX155" s="186">
        <f t="shared" si="511"/>
        <v>0</v>
      </c>
      <c r="AY155" s="187"/>
      <c r="AZ155" s="186">
        <f t="shared" si="512"/>
        <v>0</v>
      </c>
      <c r="BA155" s="187"/>
      <c r="BB155" s="186">
        <f t="shared" si="513"/>
        <v>0</v>
      </c>
      <c r="BC155" s="187"/>
      <c r="BD155" s="186">
        <f t="shared" si="514"/>
        <v>0</v>
      </c>
      <c r="BE155" s="180"/>
    </row>
    <row r="156" spans="1:57" s="197" customFormat="1" x14ac:dyDescent="0.35">
      <c r="A156" s="190">
        <v>5.4</v>
      </c>
      <c r="B156" s="200" t="s">
        <v>169</v>
      </c>
      <c r="C156" s="179"/>
      <c r="D156" s="184">
        <f t="shared" ref="D156:F156" si="516">SUM(D157:D161)</f>
        <v>0</v>
      </c>
      <c r="E156" s="179">
        <f t="shared" si="516"/>
        <v>0</v>
      </c>
      <c r="F156" s="179">
        <f t="shared" si="516"/>
        <v>0</v>
      </c>
      <c r="G156" s="179">
        <f t="shared" ref="G156" si="517">SUM(G157:G161)</f>
        <v>0</v>
      </c>
      <c r="H156" s="179"/>
      <c r="I156" s="206"/>
      <c r="J156" s="184">
        <f t="shared" ref="J156:L156" si="518">SUM(J157:J161)</f>
        <v>0</v>
      </c>
      <c r="K156" s="179">
        <f t="shared" si="518"/>
        <v>0</v>
      </c>
      <c r="L156" s="179">
        <f t="shared" si="518"/>
        <v>0</v>
      </c>
      <c r="M156" s="179">
        <f t="shared" ref="M156" si="519">SUM(M157:M161)</f>
        <v>0</v>
      </c>
      <c r="N156" s="179"/>
      <c r="O156" s="206"/>
      <c r="P156" s="199"/>
      <c r="Q156" s="232"/>
      <c r="R156" s="224"/>
      <c r="S156" s="217"/>
      <c r="T156" s="184">
        <f t="shared" ref="T156:AC156" si="520">SUM(T157:T161)</f>
        <v>0</v>
      </c>
      <c r="U156" s="179">
        <f t="shared" si="520"/>
        <v>0</v>
      </c>
      <c r="V156" s="179">
        <f t="shared" si="520"/>
        <v>0</v>
      </c>
      <c r="W156" s="179">
        <f t="shared" si="520"/>
        <v>0</v>
      </c>
      <c r="X156" s="179"/>
      <c r="Y156" s="179"/>
      <c r="Z156" s="184">
        <f t="shared" si="520"/>
        <v>0</v>
      </c>
      <c r="AA156" s="179">
        <f t="shared" si="520"/>
        <v>0</v>
      </c>
      <c r="AB156" s="179">
        <f t="shared" si="520"/>
        <v>0</v>
      </c>
      <c r="AC156" s="179">
        <f t="shared" si="520"/>
        <v>0</v>
      </c>
      <c r="AD156" s="179"/>
      <c r="AE156" s="179"/>
      <c r="AF156" s="184">
        <f t="shared" ref="AF156" si="521">SUM(AF157:AF161)</f>
        <v>0</v>
      </c>
      <c r="AG156" s="179"/>
      <c r="AH156" s="179">
        <f t="shared" ref="AH156" si="522">SUM(AH157:AH161)</f>
        <v>0</v>
      </c>
      <c r="AI156" s="179"/>
      <c r="AJ156" s="179">
        <f t="shared" ref="AJ156" si="523">SUM(AJ157:AJ161)</f>
        <v>0</v>
      </c>
      <c r="AK156" s="179"/>
      <c r="AL156" s="179">
        <f t="shared" si="515"/>
        <v>0</v>
      </c>
      <c r="AM156" s="206"/>
      <c r="AN156" s="179"/>
      <c r="AO156" s="179"/>
      <c r="AP156" s="179"/>
      <c r="AQ156" s="179"/>
      <c r="AR156" s="184">
        <f>SUM(AR157:AR161)</f>
        <v>0</v>
      </c>
      <c r="AS156" s="179">
        <f>SUM(AS157:AS161)</f>
        <v>0</v>
      </c>
      <c r="AT156" s="179">
        <f>SUM(AT157:AT161)</f>
        <v>0</v>
      </c>
      <c r="AU156" s="179">
        <f t="shared" ref="AU156" si="524">SUM(AU157:AU161)</f>
        <v>0</v>
      </c>
      <c r="AV156" s="179"/>
      <c r="AW156" s="78"/>
      <c r="AX156" s="184">
        <f>SUM(AX157:AX161)</f>
        <v>0</v>
      </c>
      <c r="AY156" s="179"/>
      <c r="AZ156" s="179">
        <f>SUM(AZ157:AZ161)</f>
        <v>0</v>
      </c>
      <c r="BA156" s="179"/>
      <c r="BB156" s="179">
        <f>SUM(BB157:BB161)</f>
        <v>0</v>
      </c>
      <c r="BC156" s="179"/>
      <c r="BD156" s="179">
        <f t="shared" ref="BD156" si="525">SUM(BD157:BD161)</f>
        <v>0</v>
      </c>
      <c r="BE156" s="179"/>
    </row>
    <row r="157" spans="1:57" x14ac:dyDescent="0.35">
      <c r="B157" s="201" t="s">
        <v>191</v>
      </c>
      <c r="C157" s="180"/>
      <c r="D157" s="186"/>
      <c r="E157" s="186"/>
      <c r="F157" s="186"/>
      <c r="G157" s="186">
        <f t="shared" ref="G157:G161" si="526">SUM(D157:F157)</f>
        <v>0</v>
      </c>
      <c r="H157" s="180"/>
      <c r="I157" s="207"/>
      <c r="J157" s="186"/>
      <c r="K157" s="186"/>
      <c r="L157" s="186"/>
      <c r="M157" s="186">
        <f t="shared" ref="M157:M161" si="527">SUM(J157:L157)</f>
        <v>0</v>
      </c>
      <c r="N157" s="180"/>
      <c r="O157" s="207"/>
      <c r="P157" s="243"/>
      <c r="Q157" s="244"/>
      <c r="R157" s="245"/>
      <c r="S157" s="246"/>
      <c r="T157" s="247"/>
      <c r="U157" s="247"/>
      <c r="V157" s="248"/>
      <c r="W157" s="186">
        <f t="shared" ref="W157:W161" si="528">SUM(T157:V157)</f>
        <v>0</v>
      </c>
      <c r="X157" s="180"/>
      <c r="Y157" s="180"/>
      <c r="Z157" s="248"/>
      <c r="AA157" s="248"/>
      <c r="AB157" s="248"/>
      <c r="AC157" s="186">
        <f t="shared" ref="AC157:AC161" si="529">SUM(Z157:AB157)</f>
        <v>0</v>
      </c>
      <c r="AD157" s="180"/>
      <c r="AE157" s="179"/>
      <c r="AF157" s="248"/>
      <c r="AG157" s="187"/>
      <c r="AH157" s="248"/>
      <c r="AI157" s="187"/>
      <c r="AJ157" s="248"/>
      <c r="AK157" s="187"/>
      <c r="AL157" s="186">
        <f t="shared" si="515"/>
        <v>0</v>
      </c>
      <c r="AM157" s="264"/>
      <c r="AN157" s="180"/>
      <c r="AO157" s="180"/>
      <c r="AP157" s="180"/>
      <c r="AQ157" s="179"/>
      <c r="AR157" s="186">
        <f t="shared" ref="AR157:AT161" si="530">D157+J157+T157</f>
        <v>0</v>
      </c>
      <c r="AS157" s="185">
        <f t="shared" si="530"/>
        <v>0</v>
      </c>
      <c r="AT157" s="186">
        <f t="shared" si="530"/>
        <v>0</v>
      </c>
      <c r="AU157" s="186">
        <f t="shared" ref="AU157:AU161" si="531">SUM(AR157:AT157)</f>
        <v>0</v>
      </c>
      <c r="AV157" s="180"/>
      <c r="AX157" s="186">
        <f t="shared" ref="AX157:AX161" si="532">D157+J157+AF157</f>
        <v>0</v>
      </c>
      <c r="AY157" s="187"/>
      <c r="AZ157" s="186">
        <f t="shared" ref="AZ157:AZ161" si="533">E157+K157+AH157</f>
        <v>0</v>
      </c>
      <c r="BA157" s="187"/>
      <c r="BB157" s="186">
        <f t="shared" ref="BB157:BB161" si="534">F157+L157+AJ157</f>
        <v>0</v>
      </c>
      <c r="BC157" s="187"/>
      <c r="BD157" s="186">
        <f>AX157+AZ157+BB157</f>
        <v>0</v>
      </c>
      <c r="BE157" s="180"/>
    </row>
    <row r="158" spans="1:57" x14ac:dyDescent="0.35">
      <c r="B158" s="201" t="s">
        <v>191</v>
      </c>
      <c r="C158" s="180"/>
      <c r="D158" s="186"/>
      <c r="E158" s="186"/>
      <c r="F158" s="186"/>
      <c r="G158" s="186">
        <f t="shared" si="526"/>
        <v>0</v>
      </c>
      <c r="H158" s="180"/>
      <c r="I158" s="207"/>
      <c r="J158" s="186"/>
      <c r="K158" s="186"/>
      <c r="L158" s="186"/>
      <c r="M158" s="186">
        <f t="shared" si="527"/>
        <v>0</v>
      </c>
      <c r="N158" s="180"/>
      <c r="O158" s="207"/>
      <c r="P158" s="243"/>
      <c r="Q158" s="244"/>
      <c r="R158" s="245"/>
      <c r="S158" s="246"/>
      <c r="T158" s="247"/>
      <c r="U158" s="247"/>
      <c r="V158" s="248"/>
      <c r="W158" s="186">
        <f t="shared" si="528"/>
        <v>0</v>
      </c>
      <c r="X158" s="180"/>
      <c r="Y158" s="180"/>
      <c r="Z158" s="248"/>
      <c r="AA158" s="248"/>
      <c r="AB158" s="248"/>
      <c r="AC158" s="186">
        <f t="shared" si="529"/>
        <v>0</v>
      </c>
      <c r="AD158" s="180"/>
      <c r="AE158" s="179"/>
      <c r="AF158" s="248"/>
      <c r="AG158" s="187"/>
      <c r="AH158" s="248"/>
      <c r="AI158" s="187"/>
      <c r="AJ158" s="248"/>
      <c r="AK158" s="187"/>
      <c r="AL158" s="186"/>
      <c r="AM158" s="264"/>
      <c r="AN158" s="180"/>
      <c r="AO158" s="180"/>
      <c r="AP158" s="180"/>
      <c r="AQ158" s="179"/>
      <c r="AR158" s="186">
        <f t="shared" si="530"/>
        <v>0</v>
      </c>
      <c r="AS158" s="185">
        <f t="shared" si="530"/>
        <v>0</v>
      </c>
      <c r="AT158" s="186">
        <f t="shared" si="530"/>
        <v>0</v>
      </c>
      <c r="AU158" s="186">
        <f t="shared" si="531"/>
        <v>0</v>
      </c>
      <c r="AV158" s="180"/>
      <c r="AX158" s="186">
        <f t="shared" si="532"/>
        <v>0</v>
      </c>
      <c r="AY158" s="187"/>
      <c r="AZ158" s="186">
        <f t="shared" si="533"/>
        <v>0</v>
      </c>
      <c r="BA158" s="187"/>
      <c r="BB158" s="186">
        <f t="shared" si="534"/>
        <v>0</v>
      </c>
      <c r="BC158" s="187"/>
      <c r="BD158" s="186">
        <f t="shared" ref="BD158:BD161" si="535">AX158+AZ158+BB158</f>
        <v>0</v>
      </c>
      <c r="BE158" s="180"/>
    </row>
    <row r="159" spans="1:57" x14ac:dyDescent="0.35">
      <c r="B159" s="201" t="s">
        <v>191</v>
      </c>
      <c r="C159" s="180"/>
      <c r="D159" s="186"/>
      <c r="E159" s="186"/>
      <c r="F159" s="186"/>
      <c r="G159" s="186">
        <f t="shared" si="526"/>
        <v>0</v>
      </c>
      <c r="H159" s="180"/>
      <c r="I159" s="207"/>
      <c r="J159" s="186"/>
      <c r="K159" s="186"/>
      <c r="L159" s="186"/>
      <c r="M159" s="186">
        <f t="shared" si="527"/>
        <v>0</v>
      </c>
      <c r="N159" s="180"/>
      <c r="O159" s="207"/>
      <c r="P159" s="243"/>
      <c r="Q159" s="244"/>
      <c r="R159" s="245"/>
      <c r="S159" s="246"/>
      <c r="T159" s="247"/>
      <c r="U159" s="247"/>
      <c r="V159" s="248"/>
      <c r="W159" s="186">
        <f t="shared" si="528"/>
        <v>0</v>
      </c>
      <c r="X159" s="180"/>
      <c r="Y159" s="180"/>
      <c r="Z159" s="248"/>
      <c r="AA159" s="248"/>
      <c r="AB159" s="248"/>
      <c r="AC159" s="186">
        <f t="shared" si="529"/>
        <v>0</v>
      </c>
      <c r="AD159" s="180"/>
      <c r="AE159" s="179"/>
      <c r="AF159" s="248"/>
      <c r="AG159" s="187"/>
      <c r="AH159" s="248"/>
      <c r="AI159" s="187"/>
      <c r="AJ159" s="248"/>
      <c r="AK159" s="187"/>
      <c r="AL159" s="186"/>
      <c r="AM159" s="264"/>
      <c r="AN159" s="180"/>
      <c r="AO159" s="180"/>
      <c r="AP159" s="180"/>
      <c r="AQ159" s="179"/>
      <c r="AR159" s="186">
        <f t="shared" si="530"/>
        <v>0</v>
      </c>
      <c r="AS159" s="185">
        <f t="shared" si="530"/>
        <v>0</v>
      </c>
      <c r="AT159" s="186">
        <f t="shared" si="530"/>
        <v>0</v>
      </c>
      <c r="AU159" s="186">
        <f t="shared" si="531"/>
        <v>0</v>
      </c>
      <c r="AV159" s="180"/>
      <c r="AX159" s="186">
        <f t="shared" si="532"/>
        <v>0</v>
      </c>
      <c r="AY159" s="187"/>
      <c r="AZ159" s="186">
        <f t="shared" si="533"/>
        <v>0</v>
      </c>
      <c r="BA159" s="187"/>
      <c r="BB159" s="186">
        <f t="shared" si="534"/>
        <v>0</v>
      </c>
      <c r="BC159" s="187"/>
      <c r="BD159" s="186">
        <f t="shared" si="535"/>
        <v>0</v>
      </c>
      <c r="BE159" s="180"/>
    </row>
    <row r="160" spans="1:57" x14ac:dyDescent="0.35">
      <c r="B160" s="201" t="s">
        <v>191</v>
      </c>
      <c r="C160" s="180"/>
      <c r="D160" s="186"/>
      <c r="E160" s="186"/>
      <c r="F160" s="186"/>
      <c r="G160" s="186">
        <f t="shared" si="526"/>
        <v>0</v>
      </c>
      <c r="H160" s="180"/>
      <c r="I160" s="207"/>
      <c r="J160" s="186"/>
      <c r="K160" s="186"/>
      <c r="L160" s="186"/>
      <c r="M160" s="186">
        <f t="shared" si="527"/>
        <v>0</v>
      </c>
      <c r="N160" s="180"/>
      <c r="O160" s="207"/>
      <c r="P160" s="243"/>
      <c r="Q160" s="244"/>
      <c r="R160" s="245"/>
      <c r="S160" s="246"/>
      <c r="T160" s="247"/>
      <c r="U160" s="247"/>
      <c r="V160" s="248"/>
      <c r="W160" s="186">
        <f t="shared" si="528"/>
        <v>0</v>
      </c>
      <c r="X160" s="180"/>
      <c r="Y160" s="180"/>
      <c r="Z160" s="248"/>
      <c r="AA160" s="248"/>
      <c r="AB160" s="248"/>
      <c r="AC160" s="186">
        <f t="shared" si="529"/>
        <v>0</v>
      </c>
      <c r="AD160" s="180"/>
      <c r="AE160" s="179"/>
      <c r="AF160" s="248"/>
      <c r="AG160" s="187"/>
      <c r="AH160" s="248"/>
      <c r="AI160" s="187"/>
      <c r="AJ160" s="248"/>
      <c r="AK160" s="187"/>
      <c r="AL160" s="186">
        <f t="shared" ref="AL160:AL163" si="536">AF160+AH160+AJ160</f>
        <v>0</v>
      </c>
      <c r="AM160" s="264"/>
      <c r="AN160" s="180"/>
      <c r="AO160" s="180"/>
      <c r="AP160" s="180"/>
      <c r="AQ160" s="179"/>
      <c r="AR160" s="186">
        <f t="shared" si="530"/>
        <v>0</v>
      </c>
      <c r="AS160" s="185">
        <f t="shared" si="530"/>
        <v>0</v>
      </c>
      <c r="AT160" s="186">
        <f t="shared" si="530"/>
        <v>0</v>
      </c>
      <c r="AU160" s="186">
        <f t="shared" si="531"/>
        <v>0</v>
      </c>
      <c r="AV160" s="180"/>
      <c r="AX160" s="186">
        <f t="shared" si="532"/>
        <v>0</v>
      </c>
      <c r="AY160" s="187"/>
      <c r="AZ160" s="186">
        <f t="shared" si="533"/>
        <v>0</v>
      </c>
      <c r="BA160" s="187"/>
      <c r="BB160" s="186">
        <f t="shared" si="534"/>
        <v>0</v>
      </c>
      <c r="BC160" s="187"/>
      <c r="BD160" s="186">
        <f t="shared" si="535"/>
        <v>0</v>
      </c>
      <c r="BE160" s="180"/>
    </row>
    <row r="161" spans="1:57" x14ac:dyDescent="0.35">
      <c r="B161" s="201" t="s">
        <v>191</v>
      </c>
      <c r="C161" s="180"/>
      <c r="D161" s="186"/>
      <c r="E161" s="186"/>
      <c r="F161" s="186"/>
      <c r="G161" s="186">
        <f t="shared" si="526"/>
        <v>0</v>
      </c>
      <c r="H161" s="180"/>
      <c r="I161" s="207"/>
      <c r="J161" s="186"/>
      <c r="K161" s="186"/>
      <c r="L161" s="186"/>
      <c r="M161" s="186">
        <f t="shared" si="527"/>
        <v>0</v>
      </c>
      <c r="N161" s="180"/>
      <c r="O161" s="207"/>
      <c r="P161" s="243"/>
      <c r="Q161" s="244"/>
      <c r="R161" s="245"/>
      <c r="S161" s="246"/>
      <c r="T161" s="247"/>
      <c r="U161" s="247"/>
      <c r="V161" s="248"/>
      <c r="W161" s="186">
        <f t="shared" si="528"/>
        <v>0</v>
      </c>
      <c r="X161" s="180"/>
      <c r="Y161" s="180"/>
      <c r="Z161" s="248"/>
      <c r="AA161" s="248"/>
      <c r="AB161" s="248"/>
      <c r="AC161" s="186">
        <f t="shared" si="529"/>
        <v>0</v>
      </c>
      <c r="AD161" s="180"/>
      <c r="AE161" s="179"/>
      <c r="AF161" s="248"/>
      <c r="AG161" s="187"/>
      <c r="AH161" s="248"/>
      <c r="AI161" s="187"/>
      <c r="AJ161" s="248"/>
      <c r="AK161" s="187"/>
      <c r="AL161" s="186">
        <f t="shared" si="536"/>
        <v>0</v>
      </c>
      <c r="AM161" s="264"/>
      <c r="AN161" s="180"/>
      <c r="AO161" s="180"/>
      <c r="AP161" s="180"/>
      <c r="AQ161" s="179"/>
      <c r="AR161" s="186">
        <f t="shared" si="530"/>
        <v>0</v>
      </c>
      <c r="AS161" s="185">
        <f t="shared" si="530"/>
        <v>0</v>
      </c>
      <c r="AT161" s="186">
        <f t="shared" si="530"/>
        <v>0</v>
      </c>
      <c r="AU161" s="186">
        <f t="shared" si="531"/>
        <v>0</v>
      </c>
      <c r="AV161" s="180"/>
      <c r="AX161" s="186">
        <f t="shared" si="532"/>
        <v>0</v>
      </c>
      <c r="AY161" s="187"/>
      <c r="AZ161" s="186">
        <f t="shared" si="533"/>
        <v>0</v>
      </c>
      <c r="BA161" s="187"/>
      <c r="BB161" s="186">
        <f t="shared" si="534"/>
        <v>0</v>
      </c>
      <c r="BC161" s="187"/>
      <c r="BD161" s="186">
        <f t="shared" si="535"/>
        <v>0</v>
      </c>
      <c r="BE161" s="180"/>
    </row>
    <row r="162" spans="1:57" s="197" customFormat="1" x14ac:dyDescent="0.35">
      <c r="A162" s="190">
        <v>5.5</v>
      </c>
      <c r="B162" s="200" t="s">
        <v>169</v>
      </c>
      <c r="C162" s="179"/>
      <c r="D162" s="184">
        <f t="shared" ref="D162:F162" si="537">SUM(D163:D167)</f>
        <v>0</v>
      </c>
      <c r="E162" s="179">
        <f t="shared" si="537"/>
        <v>0</v>
      </c>
      <c r="F162" s="179">
        <f t="shared" si="537"/>
        <v>0</v>
      </c>
      <c r="G162" s="179">
        <f t="shared" ref="G162" si="538">SUM(G163:G167)</f>
        <v>0</v>
      </c>
      <c r="H162" s="179"/>
      <c r="I162" s="206"/>
      <c r="J162" s="184">
        <f t="shared" ref="J162:L162" si="539">SUM(J163:J167)</f>
        <v>0</v>
      </c>
      <c r="K162" s="179">
        <f t="shared" si="539"/>
        <v>0</v>
      </c>
      <c r="L162" s="179">
        <f t="shared" si="539"/>
        <v>0</v>
      </c>
      <c r="M162" s="179">
        <f t="shared" ref="M162" si="540">SUM(M163:M167)</f>
        <v>0</v>
      </c>
      <c r="N162" s="179"/>
      <c r="O162" s="206"/>
      <c r="P162" s="199"/>
      <c r="Q162" s="232"/>
      <c r="R162" s="224"/>
      <c r="S162" s="217"/>
      <c r="T162" s="179">
        <f t="shared" ref="T162:AC162" si="541">SUM(T163:T167)</f>
        <v>0</v>
      </c>
      <c r="U162" s="179">
        <f t="shared" si="541"/>
        <v>0</v>
      </c>
      <c r="V162" s="179">
        <f t="shared" si="541"/>
        <v>0</v>
      </c>
      <c r="W162" s="179">
        <f t="shared" si="541"/>
        <v>0</v>
      </c>
      <c r="X162" s="179"/>
      <c r="Y162" s="179"/>
      <c r="Z162" s="184">
        <f t="shared" si="541"/>
        <v>0</v>
      </c>
      <c r="AA162" s="179">
        <f t="shared" si="541"/>
        <v>0</v>
      </c>
      <c r="AB162" s="179">
        <f t="shared" si="541"/>
        <v>0</v>
      </c>
      <c r="AC162" s="179">
        <f t="shared" si="541"/>
        <v>0</v>
      </c>
      <c r="AD162" s="179"/>
      <c r="AE162" s="179"/>
      <c r="AF162" s="184">
        <f t="shared" ref="AF162" si="542">SUM(AF163:AF167)</f>
        <v>0</v>
      </c>
      <c r="AG162" s="179"/>
      <c r="AH162" s="179">
        <f t="shared" ref="AH162" si="543">SUM(AH163:AH167)</f>
        <v>0</v>
      </c>
      <c r="AI162" s="179"/>
      <c r="AJ162" s="179">
        <f t="shared" ref="AJ162" si="544">SUM(AJ163:AJ167)</f>
        <v>0</v>
      </c>
      <c r="AK162" s="179"/>
      <c r="AL162" s="179">
        <f t="shared" si="536"/>
        <v>0</v>
      </c>
      <c r="AM162" s="206"/>
      <c r="AN162" s="179"/>
      <c r="AO162" s="179"/>
      <c r="AP162" s="179"/>
      <c r="AQ162" s="179"/>
      <c r="AR162" s="179">
        <f>SUM(AR163:AR167)</f>
        <v>0</v>
      </c>
      <c r="AS162" s="179">
        <f>SUM(AS163:AS167)</f>
        <v>0</v>
      </c>
      <c r="AT162" s="179">
        <f>SUM(AT163:AT167)</f>
        <v>0</v>
      </c>
      <c r="AU162" s="179">
        <f t="shared" ref="AU162" si="545">SUM(AU163:AU167)</f>
        <v>0</v>
      </c>
      <c r="AV162" s="179"/>
      <c r="AW162" s="78"/>
      <c r="AX162" s="184">
        <f>SUM(AX163:AX167)</f>
        <v>0</v>
      </c>
      <c r="AY162" s="179"/>
      <c r="AZ162" s="179">
        <f>SUM(AZ163:AZ167)</f>
        <v>0</v>
      </c>
      <c r="BA162" s="179"/>
      <c r="BB162" s="179">
        <f>SUM(BB163:BB167)</f>
        <v>0</v>
      </c>
      <c r="BC162" s="179"/>
      <c r="BD162" s="179">
        <f t="shared" ref="BD162" si="546">SUM(BD163:BD167)</f>
        <v>0</v>
      </c>
      <c r="BE162" s="179"/>
    </row>
    <row r="163" spans="1:57" x14ac:dyDescent="0.35">
      <c r="B163" s="201" t="s">
        <v>191</v>
      </c>
      <c r="C163" s="180"/>
      <c r="D163" s="186"/>
      <c r="E163" s="186"/>
      <c r="F163" s="186"/>
      <c r="G163" s="186">
        <f t="shared" ref="G163:G167" si="547">SUM(D163:F163)</f>
        <v>0</v>
      </c>
      <c r="H163" s="180"/>
      <c r="I163" s="207"/>
      <c r="J163" s="186"/>
      <c r="K163" s="186"/>
      <c r="L163" s="186"/>
      <c r="M163" s="186">
        <f t="shared" ref="M163:M167" si="548">SUM(J163:L163)</f>
        <v>0</v>
      </c>
      <c r="N163" s="180"/>
      <c r="O163" s="207"/>
      <c r="P163" s="243"/>
      <c r="Q163" s="244"/>
      <c r="R163" s="245"/>
      <c r="S163" s="246"/>
      <c r="T163" s="247"/>
      <c r="U163" s="247"/>
      <c r="V163" s="248"/>
      <c r="W163" s="186">
        <f t="shared" ref="W163:W167" si="549">SUM(T163:V163)</f>
        <v>0</v>
      </c>
      <c r="X163" s="180"/>
      <c r="Y163" s="180"/>
      <c r="Z163" s="248"/>
      <c r="AA163" s="248"/>
      <c r="AB163" s="248"/>
      <c r="AC163" s="186">
        <f t="shared" ref="AC163:AC167" si="550">SUM(Z163:AB163)</f>
        <v>0</v>
      </c>
      <c r="AD163" s="180"/>
      <c r="AE163" s="179"/>
      <c r="AF163" s="248"/>
      <c r="AG163" s="187"/>
      <c r="AH163" s="248"/>
      <c r="AI163" s="187"/>
      <c r="AJ163" s="248"/>
      <c r="AK163" s="187"/>
      <c r="AL163" s="186">
        <f t="shared" si="536"/>
        <v>0</v>
      </c>
      <c r="AM163" s="264"/>
      <c r="AN163" s="180"/>
      <c r="AO163" s="180"/>
      <c r="AP163" s="180"/>
      <c r="AQ163" s="179"/>
      <c r="AR163" s="186">
        <f t="shared" ref="AR163:AT167" si="551">D163+J163+T163</f>
        <v>0</v>
      </c>
      <c r="AS163" s="185">
        <f t="shared" si="551"/>
        <v>0</v>
      </c>
      <c r="AT163" s="186">
        <f t="shared" si="551"/>
        <v>0</v>
      </c>
      <c r="AU163" s="186">
        <f t="shared" ref="AU163:AU167" si="552">SUM(AR163:AT163)</f>
        <v>0</v>
      </c>
      <c r="AV163" s="180"/>
      <c r="AX163" s="186">
        <f t="shared" ref="AX163:AX167" si="553">D163+J163+AF163</f>
        <v>0</v>
      </c>
      <c r="AY163" s="187"/>
      <c r="AZ163" s="186">
        <f t="shared" ref="AZ163:AZ167" si="554">E163+K163+AH163</f>
        <v>0</v>
      </c>
      <c r="BA163" s="187"/>
      <c r="BB163" s="186">
        <f t="shared" ref="BB163:BB167" si="555">F163+L163+AJ163</f>
        <v>0</v>
      </c>
      <c r="BC163" s="187"/>
      <c r="BD163" s="186">
        <f>AX163+AZ163+BB163</f>
        <v>0</v>
      </c>
      <c r="BE163" s="180"/>
    </row>
    <row r="164" spans="1:57" x14ac:dyDescent="0.35">
      <c r="B164" s="201" t="s">
        <v>191</v>
      </c>
      <c r="C164" s="180"/>
      <c r="D164" s="186"/>
      <c r="E164" s="186"/>
      <c r="F164" s="186"/>
      <c r="G164" s="186">
        <f t="shared" si="547"/>
        <v>0</v>
      </c>
      <c r="H164" s="180"/>
      <c r="I164" s="207"/>
      <c r="J164" s="186"/>
      <c r="K164" s="186"/>
      <c r="L164" s="186"/>
      <c r="M164" s="186">
        <f t="shared" si="548"/>
        <v>0</v>
      </c>
      <c r="N164" s="180"/>
      <c r="O164" s="207"/>
      <c r="P164" s="243"/>
      <c r="Q164" s="244"/>
      <c r="R164" s="245"/>
      <c r="S164" s="246"/>
      <c r="T164" s="247"/>
      <c r="U164" s="247"/>
      <c r="V164" s="248"/>
      <c r="W164" s="186">
        <f t="shared" si="549"/>
        <v>0</v>
      </c>
      <c r="X164" s="180"/>
      <c r="Y164" s="180"/>
      <c r="Z164" s="248"/>
      <c r="AA164" s="248"/>
      <c r="AB164" s="248"/>
      <c r="AC164" s="186">
        <f t="shared" si="550"/>
        <v>0</v>
      </c>
      <c r="AD164" s="180"/>
      <c r="AE164" s="179"/>
      <c r="AF164" s="248"/>
      <c r="AG164" s="187"/>
      <c r="AH164" s="248"/>
      <c r="AI164" s="187"/>
      <c r="AJ164" s="248"/>
      <c r="AK164" s="187"/>
      <c r="AL164" s="186"/>
      <c r="AM164" s="264"/>
      <c r="AN164" s="180"/>
      <c r="AO164" s="180"/>
      <c r="AP164" s="180"/>
      <c r="AQ164" s="179"/>
      <c r="AR164" s="186">
        <f t="shared" si="551"/>
        <v>0</v>
      </c>
      <c r="AS164" s="185">
        <f t="shared" si="551"/>
        <v>0</v>
      </c>
      <c r="AT164" s="186">
        <f t="shared" si="551"/>
        <v>0</v>
      </c>
      <c r="AU164" s="186">
        <f t="shared" si="552"/>
        <v>0</v>
      </c>
      <c r="AV164" s="180"/>
      <c r="AX164" s="186">
        <f t="shared" si="553"/>
        <v>0</v>
      </c>
      <c r="AY164" s="187"/>
      <c r="AZ164" s="186">
        <f t="shared" si="554"/>
        <v>0</v>
      </c>
      <c r="BA164" s="187"/>
      <c r="BB164" s="186">
        <f t="shared" si="555"/>
        <v>0</v>
      </c>
      <c r="BC164" s="187"/>
      <c r="BD164" s="186">
        <f t="shared" ref="BD164:BD167" si="556">AX164+AZ164+BB164</f>
        <v>0</v>
      </c>
      <c r="BE164" s="180"/>
    </row>
    <row r="165" spans="1:57" x14ac:dyDescent="0.35">
      <c r="B165" s="201" t="s">
        <v>191</v>
      </c>
      <c r="C165" s="180"/>
      <c r="D165" s="186"/>
      <c r="E165" s="186"/>
      <c r="F165" s="186"/>
      <c r="G165" s="186">
        <f t="shared" si="547"/>
        <v>0</v>
      </c>
      <c r="H165" s="180"/>
      <c r="I165" s="207"/>
      <c r="J165" s="186"/>
      <c r="K165" s="186"/>
      <c r="L165" s="186"/>
      <c r="M165" s="186">
        <f t="shared" si="548"/>
        <v>0</v>
      </c>
      <c r="N165" s="180"/>
      <c r="O165" s="207"/>
      <c r="P165" s="243"/>
      <c r="Q165" s="244"/>
      <c r="R165" s="245"/>
      <c r="S165" s="246"/>
      <c r="T165" s="247"/>
      <c r="U165" s="247"/>
      <c r="V165" s="248"/>
      <c r="W165" s="186">
        <f t="shared" si="549"/>
        <v>0</v>
      </c>
      <c r="X165" s="180"/>
      <c r="Y165" s="180"/>
      <c r="Z165" s="248"/>
      <c r="AA165" s="248"/>
      <c r="AB165" s="248"/>
      <c r="AC165" s="186">
        <f t="shared" si="550"/>
        <v>0</v>
      </c>
      <c r="AD165" s="180"/>
      <c r="AE165" s="179"/>
      <c r="AF165" s="248"/>
      <c r="AG165" s="187"/>
      <c r="AH165" s="248"/>
      <c r="AI165" s="187"/>
      <c r="AJ165" s="248"/>
      <c r="AK165" s="187"/>
      <c r="AL165" s="186"/>
      <c r="AM165" s="264"/>
      <c r="AN165" s="180"/>
      <c r="AO165" s="180"/>
      <c r="AP165" s="180"/>
      <c r="AQ165" s="179"/>
      <c r="AR165" s="186">
        <f t="shared" si="551"/>
        <v>0</v>
      </c>
      <c r="AS165" s="185">
        <f t="shared" si="551"/>
        <v>0</v>
      </c>
      <c r="AT165" s="186">
        <f t="shared" si="551"/>
        <v>0</v>
      </c>
      <c r="AU165" s="186">
        <f t="shared" si="552"/>
        <v>0</v>
      </c>
      <c r="AV165" s="180"/>
      <c r="AX165" s="186">
        <f t="shared" si="553"/>
        <v>0</v>
      </c>
      <c r="AY165" s="187"/>
      <c r="AZ165" s="186">
        <f t="shared" si="554"/>
        <v>0</v>
      </c>
      <c r="BA165" s="187"/>
      <c r="BB165" s="186">
        <f t="shared" si="555"/>
        <v>0</v>
      </c>
      <c r="BC165" s="187"/>
      <c r="BD165" s="186">
        <f t="shared" si="556"/>
        <v>0</v>
      </c>
      <c r="BE165" s="180"/>
    </row>
    <row r="166" spans="1:57" x14ac:dyDescent="0.35">
      <c r="B166" s="201" t="s">
        <v>191</v>
      </c>
      <c r="C166" s="180"/>
      <c r="D166" s="186"/>
      <c r="E166" s="186"/>
      <c r="F166" s="186"/>
      <c r="G166" s="186">
        <f t="shared" si="547"/>
        <v>0</v>
      </c>
      <c r="H166" s="180"/>
      <c r="I166" s="207"/>
      <c r="J166" s="186"/>
      <c r="K166" s="186"/>
      <c r="L166" s="186"/>
      <c r="M166" s="186">
        <f t="shared" si="548"/>
        <v>0</v>
      </c>
      <c r="N166" s="180"/>
      <c r="O166" s="207"/>
      <c r="P166" s="243"/>
      <c r="Q166" s="244"/>
      <c r="R166" s="245"/>
      <c r="S166" s="246"/>
      <c r="T166" s="247"/>
      <c r="U166" s="247"/>
      <c r="V166" s="248"/>
      <c r="W166" s="186">
        <f t="shared" si="549"/>
        <v>0</v>
      </c>
      <c r="X166" s="180"/>
      <c r="Y166" s="180"/>
      <c r="Z166" s="248"/>
      <c r="AA166" s="248"/>
      <c r="AB166" s="248"/>
      <c r="AC166" s="186">
        <f t="shared" si="550"/>
        <v>0</v>
      </c>
      <c r="AD166" s="180"/>
      <c r="AE166" s="179"/>
      <c r="AF166" s="248"/>
      <c r="AG166" s="187"/>
      <c r="AH166" s="248"/>
      <c r="AI166" s="187"/>
      <c r="AJ166" s="248"/>
      <c r="AK166" s="187"/>
      <c r="AL166" s="186">
        <f t="shared" ref="AL166:AL167" si="557">AF166+AH166+AJ166</f>
        <v>0</v>
      </c>
      <c r="AM166" s="264"/>
      <c r="AN166" s="180"/>
      <c r="AO166" s="180"/>
      <c r="AP166" s="180"/>
      <c r="AQ166" s="179"/>
      <c r="AR166" s="186">
        <f t="shared" si="551"/>
        <v>0</v>
      </c>
      <c r="AS166" s="185">
        <f t="shared" si="551"/>
        <v>0</v>
      </c>
      <c r="AT166" s="186">
        <f t="shared" si="551"/>
        <v>0</v>
      </c>
      <c r="AU166" s="186">
        <f t="shared" si="552"/>
        <v>0</v>
      </c>
      <c r="AV166" s="180"/>
      <c r="AX166" s="186">
        <f t="shared" si="553"/>
        <v>0</v>
      </c>
      <c r="AY166" s="187"/>
      <c r="AZ166" s="186">
        <f t="shared" si="554"/>
        <v>0</v>
      </c>
      <c r="BA166" s="187"/>
      <c r="BB166" s="186">
        <f t="shared" si="555"/>
        <v>0</v>
      </c>
      <c r="BC166" s="187"/>
      <c r="BD166" s="186">
        <f t="shared" si="556"/>
        <v>0</v>
      </c>
      <c r="BE166" s="180"/>
    </row>
    <row r="167" spans="1:57" x14ac:dyDescent="0.35">
      <c r="B167" s="201" t="s">
        <v>191</v>
      </c>
      <c r="C167" s="180"/>
      <c r="D167" s="186"/>
      <c r="E167" s="186"/>
      <c r="F167" s="186"/>
      <c r="G167" s="186">
        <f t="shared" si="547"/>
        <v>0</v>
      </c>
      <c r="H167" s="180"/>
      <c r="I167" s="207"/>
      <c r="J167" s="186"/>
      <c r="K167" s="186"/>
      <c r="L167" s="186"/>
      <c r="M167" s="186">
        <f t="shared" si="548"/>
        <v>0</v>
      </c>
      <c r="N167" s="180"/>
      <c r="O167" s="207"/>
      <c r="P167" s="243"/>
      <c r="Q167" s="244"/>
      <c r="R167" s="245"/>
      <c r="S167" s="246"/>
      <c r="T167" s="247"/>
      <c r="U167" s="247"/>
      <c r="V167" s="248"/>
      <c r="W167" s="186">
        <f t="shared" si="549"/>
        <v>0</v>
      </c>
      <c r="X167" s="180"/>
      <c r="Y167" s="180"/>
      <c r="Z167" s="248"/>
      <c r="AA167" s="248"/>
      <c r="AB167" s="248"/>
      <c r="AC167" s="186">
        <f t="shared" si="550"/>
        <v>0</v>
      </c>
      <c r="AD167" s="180"/>
      <c r="AE167" s="179"/>
      <c r="AF167" s="248"/>
      <c r="AG167" s="187"/>
      <c r="AH167" s="248"/>
      <c r="AI167" s="187"/>
      <c r="AJ167" s="248"/>
      <c r="AK167" s="187"/>
      <c r="AL167" s="186">
        <f t="shared" si="557"/>
        <v>0</v>
      </c>
      <c r="AM167" s="264"/>
      <c r="AN167" s="180"/>
      <c r="AO167" s="180"/>
      <c r="AP167" s="180"/>
      <c r="AQ167" s="179"/>
      <c r="AR167" s="186">
        <f t="shared" si="551"/>
        <v>0</v>
      </c>
      <c r="AS167" s="185">
        <f t="shared" si="551"/>
        <v>0</v>
      </c>
      <c r="AT167" s="186">
        <f t="shared" si="551"/>
        <v>0</v>
      </c>
      <c r="AU167" s="186">
        <f t="shared" si="552"/>
        <v>0</v>
      </c>
      <c r="AV167" s="180"/>
      <c r="AX167" s="186">
        <f t="shared" si="553"/>
        <v>0</v>
      </c>
      <c r="AY167" s="187"/>
      <c r="AZ167" s="186">
        <f t="shared" si="554"/>
        <v>0</v>
      </c>
      <c r="BA167" s="187"/>
      <c r="BB167" s="186">
        <f t="shared" si="555"/>
        <v>0</v>
      </c>
      <c r="BC167" s="187"/>
      <c r="BD167" s="186">
        <f t="shared" si="556"/>
        <v>0</v>
      </c>
      <c r="BE167" s="180"/>
    </row>
    <row r="168" spans="1:57" x14ac:dyDescent="0.35">
      <c r="C168" s="179"/>
      <c r="D168" s="159"/>
      <c r="E168" s="159"/>
      <c r="F168" s="159"/>
      <c r="G168" s="179"/>
      <c r="H168" s="179"/>
      <c r="I168" s="206"/>
      <c r="J168" s="159"/>
      <c r="K168" s="159"/>
      <c r="L168" s="159"/>
      <c r="M168" s="179"/>
      <c r="N168" s="179"/>
      <c r="O168" s="206"/>
      <c r="T168" s="159"/>
      <c r="U168" s="159"/>
      <c r="V168" s="159"/>
      <c r="W168" s="179"/>
      <c r="X168" s="179"/>
      <c r="Y168" s="179"/>
      <c r="Z168" s="159"/>
      <c r="AA168" s="159"/>
      <c r="AB168" s="159"/>
      <c r="AC168" s="179"/>
      <c r="AD168" s="179"/>
      <c r="AE168" s="179"/>
      <c r="AF168" s="159"/>
      <c r="AG168" s="159"/>
      <c r="AH168" s="159"/>
      <c r="AI168" s="159"/>
      <c r="AJ168" s="159"/>
      <c r="AK168" s="159"/>
      <c r="AL168" s="179"/>
      <c r="AM168" s="207"/>
      <c r="AN168" s="179"/>
      <c r="AO168" s="179"/>
      <c r="AP168" s="179"/>
      <c r="AQ168" s="179"/>
      <c r="AR168" s="159"/>
      <c r="AS168" s="159"/>
      <c r="AT168" s="159"/>
      <c r="AU168" s="179"/>
      <c r="AV168" s="179"/>
      <c r="AX168" s="159"/>
      <c r="AY168" s="159"/>
      <c r="AZ168" s="159"/>
      <c r="BA168" s="159"/>
      <c r="BB168" s="159"/>
      <c r="BC168" s="159"/>
      <c r="BD168" s="179"/>
      <c r="BE168" s="179"/>
    </row>
    <row r="169" spans="1:57" s="197" customFormat="1" x14ac:dyDescent="0.35">
      <c r="A169" s="190">
        <v>6</v>
      </c>
      <c r="B169" s="79" t="s">
        <v>167</v>
      </c>
      <c r="C169" s="178"/>
      <c r="D169" s="250">
        <f>D170+D176+D182+D188+D194</f>
        <v>16500</v>
      </c>
      <c r="E169" s="250">
        <f t="shared" ref="E169:G169" si="558">E170+E176+E182+E188+E194</f>
        <v>15000</v>
      </c>
      <c r="F169" s="250">
        <f t="shared" si="558"/>
        <v>0</v>
      </c>
      <c r="G169" s="250">
        <f t="shared" si="558"/>
        <v>31500</v>
      </c>
      <c r="H169" s="178"/>
      <c r="I169" s="205"/>
      <c r="J169" s="250">
        <f>J170+J176+J182+J188+J194</f>
        <v>16500</v>
      </c>
      <c r="K169" s="250">
        <f t="shared" ref="K169:M169" si="559">K170+K176+K182+K188+K194</f>
        <v>15000</v>
      </c>
      <c r="L169" s="250">
        <f t="shared" si="559"/>
        <v>0</v>
      </c>
      <c r="M169" s="250">
        <f t="shared" si="559"/>
        <v>31500</v>
      </c>
      <c r="N169" s="178"/>
      <c r="O169" s="205"/>
      <c r="P169" s="251"/>
      <c r="Q169" s="251"/>
      <c r="R169" s="251"/>
      <c r="S169" s="251"/>
      <c r="T169" s="250">
        <f>T170+T176+T182+T188+T194</f>
        <v>0</v>
      </c>
      <c r="U169" s="250">
        <f t="shared" ref="U169:W169" si="560">U170+U176+U182+U188+U194</f>
        <v>0</v>
      </c>
      <c r="V169" s="250">
        <f t="shared" si="560"/>
        <v>0</v>
      </c>
      <c r="W169" s="250">
        <f t="shared" si="560"/>
        <v>0</v>
      </c>
      <c r="X169" s="178"/>
      <c r="Y169" s="178"/>
      <c r="Z169" s="250">
        <f>Z170+Z176+Z182+Z188+Z194</f>
        <v>0</v>
      </c>
      <c r="AA169" s="250">
        <f t="shared" ref="AA169:AC169" si="561">AA170+AA176+AA182+AA188+AA194</f>
        <v>0</v>
      </c>
      <c r="AB169" s="250">
        <f t="shared" si="561"/>
        <v>0</v>
      </c>
      <c r="AC169" s="250">
        <f t="shared" si="561"/>
        <v>0</v>
      </c>
      <c r="AD169" s="178"/>
      <c r="AE169" s="179"/>
      <c r="AF169" s="250">
        <f>AF170+AF176+AF182+AF188+AF194</f>
        <v>0</v>
      </c>
      <c r="AG169" s="249">
        <f>IFERROR((AF169-T169)/T169,0)</f>
        <v>0</v>
      </c>
      <c r="AH169" s="250">
        <f>AH170+AH176+AH182+AH188+AH194</f>
        <v>0</v>
      </c>
      <c r="AI169" s="249">
        <f>IFERROR((AH169-U169)/U169,0)</f>
        <v>0</v>
      </c>
      <c r="AJ169" s="250">
        <f>AJ170+AJ176+AJ182+AJ188+AJ194</f>
        <v>0</v>
      </c>
      <c r="AK169" s="249">
        <f>IFERROR((AJ169-V169)/V169,0)</f>
        <v>0</v>
      </c>
      <c r="AL169" s="250">
        <f>AL170+AL176+AL182+AL188+AL194</f>
        <v>0</v>
      </c>
      <c r="AM169" s="249">
        <f>IFERROR((AL169-W169)/W169,0)</f>
        <v>0</v>
      </c>
      <c r="AN169" s="268"/>
      <c r="AO169" s="186" t="s">
        <v>193</v>
      </c>
      <c r="AP169" s="178"/>
      <c r="AQ169" s="179"/>
      <c r="AR169" s="250">
        <f>AR170+AR176+AR182+AR188+AR194</f>
        <v>33000</v>
      </c>
      <c r="AS169" s="250">
        <f t="shared" ref="AS169:AU169" si="562">AS170+AS176+AS182+AS188+AS194</f>
        <v>30000</v>
      </c>
      <c r="AT169" s="250">
        <f t="shared" si="562"/>
        <v>0</v>
      </c>
      <c r="AU169" s="250">
        <f t="shared" si="562"/>
        <v>63000</v>
      </c>
      <c r="AV169" s="178"/>
      <c r="AW169" s="78"/>
      <c r="AX169" s="250">
        <f>AX170+AX176+AX182+AX188+AX194</f>
        <v>33000</v>
      </c>
      <c r="AY169" s="249">
        <f>IFERROR((AX169-AR169)/AR169,0)</f>
        <v>0</v>
      </c>
      <c r="AZ169" s="250">
        <f>AZ170+AZ176+AZ182+AZ188+AZ194</f>
        <v>30000</v>
      </c>
      <c r="BA169" s="249">
        <f>IFERROR((AZ169-AS169)/AS169,0)</f>
        <v>0</v>
      </c>
      <c r="BB169" s="250">
        <f>BB170+BB176+BB182+BB188+BB194</f>
        <v>0</v>
      </c>
      <c r="BC169" s="249">
        <f>IFERROR((BB169-AT169)/AT169,0)</f>
        <v>0</v>
      </c>
      <c r="BD169" s="250">
        <f>BD170+BD176+BD182+BD188+BD194</f>
        <v>63000</v>
      </c>
      <c r="BE169" s="178"/>
    </row>
    <row r="170" spans="1:57" s="197" customFormat="1" x14ac:dyDescent="0.35">
      <c r="A170" s="190">
        <v>6.1</v>
      </c>
      <c r="B170" s="200" t="s">
        <v>138</v>
      </c>
      <c r="C170" s="179"/>
      <c r="D170" s="203">
        <f t="shared" ref="D170:F170" si="563">SUM(D171:D175)</f>
        <v>16500</v>
      </c>
      <c r="E170" s="179">
        <f t="shared" si="563"/>
        <v>15000</v>
      </c>
      <c r="F170" s="179">
        <f t="shared" si="563"/>
        <v>0</v>
      </c>
      <c r="G170" s="179">
        <f t="shared" ref="G170" si="564">SUM(G171:G175)</f>
        <v>31500</v>
      </c>
      <c r="H170" s="179"/>
      <c r="I170" s="206"/>
      <c r="J170" s="203">
        <f t="shared" ref="J170:L170" si="565">SUM(J171:J175)</f>
        <v>16500</v>
      </c>
      <c r="K170" s="179">
        <f t="shared" si="565"/>
        <v>15000</v>
      </c>
      <c r="L170" s="179">
        <f t="shared" si="565"/>
        <v>0</v>
      </c>
      <c r="M170" s="179">
        <f t="shared" ref="M170" si="566">SUM(M171:M175)</f>
        <v>31500</v>
      </c>
      <c r="N170" s="179"/>
      <c r="O170" s="206"/>
      <c r="P170" s="202"/>
      <c r="Q170" s="232"/>
      <c r="R170" s="224"/>
      <c r="S170" s="217"/>
      <c r="T170" s="203">
        <f t="shared" ref="T170:AC170" si="567">SUM(T171:T175)</f>
        <v>0</v>
      </c>
      <c r="U170" s="179">
        <f t="shared" si="567"/>
        <v>0</v>
      </c>
      <c r="V170" s="179">
        <f t="shared" si="567"/>
        <v>0</v>
      </c>
      <c r="W170" s="179">
        <f t="shared" si="567"/>
        <v>0</v>
      </c>
      <c r="X170" s="179"/>
      <c r="Y170" s="179"/>
      <c r="Z170" s="203">
        <f t="shared" si="567"/>
        <v>0</v>
      </c>
      <c r="AA170" s="179">
        <f t="shared" si="567"/>
        <v>0</v>
      </c>
      <c r="AB170" s="179">
        <f t="shared" si="567"/>
        <v>0</v>
      </c>
      <c r="AC170" s="179">
        <f t="shared" si="567"/>
        <v>0</v>
      </c>
      <c r="AD170" s="179"/>
      <c r="AE170" s="179"/>
      <c r="AF170" s="203">
        <f t="shared" ref="AF170" si="568">SUM(AF171:AF175)</f>
        <v>0</v>
      </c>
      <c r="AG170" s="179"/>
      <c r="AH170" s="179">
        <f t="shared" ref="AH170" si="569">SUM(AH171:AH175)</f>
        <v>0</v>
      </c>
      <c r="AI170" s="179"/>
      <c r="AJ170" s="179">
        <f t="shared" ref="AJ170" si="570">SUM(AJ171:AJ175)</f>
        <v>0</v>
      </c>
      <c r="AK170" s="179"/>
      <c r="AL170" s="179">
        <f t="shared" ref="AL170" si="571">AF170+AH170+AJ170</f>
        <v>0</v>
      </c>
      <c r="AM170" s="206"/>
      <c r="AN170" s="179"/>
      <c r="AO170" s="179"/>
      <c r="AP170" s="179"/>
      <c r="AQ170" s="179"/>
      <c r="AR170" s="203">
        <f>SUM(AR171:AR175)</f>
        <v>33000</v>
      </c>
      <c r="AS170" s="179">
        <f>SUM(AS171:AS175)</f>
        <v>30000</v>
      </c>
      <c r="AT170" s="179">
        <f>SUM(AT171:AT175)</f>
        <v>0</v>
      </c>
      <c r="AU170" s="179">
        <f t="shared" ref="AU170" si="572">SUM(AU171:AU175)</f>
        <v>63000</v>
      </c>
      <c r="AV170" s="179"/>
      <c r="AW170" s="78"/>
      <c r="AX170" s="203">
        <f>SUM(AX171:AX175)</f>
        <v>33000</v>
      </c>
      <c r="AY170" s="179"/>
      <c r="AZ170" s="179">
        <f>SUM(AZ171:AZ175)</f>
        <v>30000</v>
      </c>
      <c r="BA170" s="179"/>
      <c r="BB170" s="179">
        <f>SUM(BB171:BB175)</f>
        <v>0</v>
      </c>
      <c r="BC170" s="179"/>
      <c r="BD170" s="179">
        <f t="shared" ref="BD170" si="573">SUM(BD171:BD175)</f>
        <v>63000</v>
      </c>
      <c r="BE170" s="179"/>
    </row>
    <row r="171" spans="1:57" s="197" customFormat="1" ht="29" x14ac:dyDescent="0.35">
      <c r="A171" s="190"/>
      <c r="B171" s="201" t="s">
        <v>107</v>
      </c>
      <c r="C171" s="180"/>
      <c r="D171" s="186">
        <v>15000</v>
      </c>
      <c r="E171" s="186">
        <v>15000</v>
      </c>
      <c r="F171" s="186"/>
      <c r="G171" s="186">
        <f t="shared" ref="G171:G175" si="574">SUM(D171:F171)</f>
        <v>30000</v>
      </c>
      <c r="H171" s="180"/>
      <c r="I171" s="207"/>
      <c r="J171" s="186">
        <v>15000</v>
      </c>
      <c r="K171" s="186">
        <v>15000</v>
      </c>
      <c r="L171" s="186"/>
      <c r="M171" s="186">
        <f t="shared" ref="M171:M175" si="575">SUM(J171:L171)</f>
        <v>30000</v>
      </c>
      <c r="N171" s="180"/>
      <c r="O171" s="207"/>
      <c r="P171" s="243" t="s">
        <v>135</v>
      </c>
      <c r="Q171" s="244"/>
      <c r="R171" s="245"/>
      <c r="S171" s="246"/>
      <c r="T171" s="247"/>
      <c r="U171" s="247"/>
      <c r="V171" s="248"/>
      <c r="W171" s="186">
        <f t="shared" ref="W171:W175" si="576">SUM(T171:V171)</f>
        <v>0</v>
      </c>
      <c r="X171" s="180"/>
      <c r="Y171" s="180"/>
      <c r="Z171" s="248"/>
      <c r="AA171" s="248"/>
      <c r="AB171" s="248"/>
      <c r="AC171" s="186">
        <f t="shared" ref="AC171:AC175" si="577">SUM(Z171:AB171)</f>
        <v>0</v>
      </c>
      <c r="AD171" s="180"/>
      <c r="AE171" s="179"/>
      <c r="AF171" s="248"/>
      <c r="AG171" s="187"/>
      <c r="AH171" s="248"/>
      <c r="AI171" s="187"/>
      <c r="AJ171" s="248"/>
      <c r="AK171" s="187"/>
      <c r="AL171" s="186"/>
      <c r="AM171" s="264"/>
      <c r="AN171" s="180"/>
      <c r="AO171" s="180"/>
      <c r="AP171" s="180"/>
      <c r="AQ171" s="179"/>
      <c r="AR171" s="186">
        <f t="shared" ref="AR171:AT175" si="578">D171+J171+T171</f>
        <v>30000</v>
      </c>
      <c r="AS171" s="185">
        <f t="shared" si="578"/>
        <v>30000</v>
      </c>
      <c r="AT171" s="186">
        <f t="shared" si="578"/>
        <v>0</v>
      </c>
      <c r="AU171" s="186">
        <f t="shared" ref="AU171:AU175" si="579">SUM(AR171:AT171)</f>
        <v>60000</v>
      </c>
      <c r="AV171" s="180"/>
      <c r="AW171" s="78"/>
      <c r="AX171" s="186">
        <f>D171+J171+AF171</f>
        <v>30000</v>
      </c>
      <c r="AY171" s="187"/>
      <c r="AZ171" s="186">
        <f>E171+K171+AH171</f>
        <v>30000</v>
      </c>
      <c r="BA171" s="187"/>
      <c r="BB171" s="186">
        <f>F171+L171+AJ171</f>
        <v>0</v>
      </c>
      <c r="BC171" s="187"/>
      <c r="BD171" s="186">
        <f>AX171+AZ171+BB171</f>
        <v>60000</v>
      </c>
      <c r="BE171" s="180"/>
    </row>
    <row r="172" spans="1:57" s="197" customFormat="1" ht="29" x14ac:dyDescent="0.35">
      <c r="A172" s="190"/>
      <c r="B172" s="201" t="s">
        <v>109</v>
      </c>
      <c r="C172" s="180"/>
      <c r="D172" s="186">
        <v>1500</v>
      </c>
      <c r="E172" s="186"/>
      <c r="F172" s="186"/>
      <c r="G172" s="186">
        <f t="shared" si="574"/>
        <v>1500</v>
      </c>
      <c r="H172" s="180"/>
      <c r="I172" s="207"/>
      <c r="J172" s="186">
        <v>1500</v>
      </c>
      <c r="K172" s="186"/>
      <c r="L172" s="186"/>
      <c r="M172" s="186">
        <f t="shared" si="575"/>
        <v>1500</v>
      </c>
      <c r="N172" s="180"/>
      <c r="O172" s="207"/>
      <c r="P172" s="243"/>
      <c r="Q172" s="244"/>
      <c r="R172" s="245"/>
      <c r="S172" s="246"/>
      <c r="T172" s="247"/>
      <c r="U172" s="247"/>
      <c r="V172" s="248"/>
      <c r="W172" s="186">
        <f t="shared" si="576"/>
        <v>0</v>
      </c>
      <c r="X172" s="180"/>
      <c r="Y172" s="180"/>
      <c r="Z172" s="248"/>
      <c r="AA172" s="248"/>
      <c r="AB172" s="248"/>
      <c r="AC172" s="186">
        <f t="shared" si="577"/>
        <v>0</v>
      </c>
      <c r="AD172" s="180"/>
      <c r="AE172" s="179"/>
      <c r="AF172" s="248"/>
      <c r="AG172" s="187"/>
      <c r="AH172" s="248"/>
      <c r="AI172" s="187"/>
      <c r="AJ172" s="248"/>
      <c r="AK172" s="187"/>
      <c r="AL172" s="186"/>
      <c r="AM172" s="264"/>
      <c r="AN172" s="180"/>
      <c r="AO172" s="180"/>
      <c r="AP172" s="180"/>
      <c r="AQ172" s="179"/>
      <c r="AR172" s="186">
        <f t="shared" si="578"/>
        <v>3000</v>
      </c>
      <c r="AS172" s="185">
        <f t="shared" si="578"/>
        <v>0</v>
      </c>
      <c r="AT172" s="186">
        <f t="shared" si="578"/>
        <v>0</v>
      </c>
      <c r="AU172" s="186">
        <f t="shared" si="579"/>
        <v>3000</v>
      </c>
      <c r="AV172" s="180"/>
      <c r="AW172" s="78"/>
      <c r="AX172" s="186">
        <f t="shared" ref="AX172:AX175" si="580">D172+J172+AF172</f>
        <v>3000</v>
      </c>
      <c r="AY172" s="187"/>
      <c r="AZ172" s="186">
        <f t="shared" ref="AZ172:AZ175" si="581">E172+K172+AH172</f>
        <v>0</v>
      </c>
      <c r="BA172" s="187"/>
      <c r="BB172" s="186">
        <f t="shared" ref="BB172:BB175" si="582">F172+L172+AJ172</f>
        <v>0</v>
      </c>
      <c r="BC172" s="187"/>
      <c r="BD172" s="186">
        <f t="shared" ref="BD172:BD175" si="583">AX172+AZ172+BB172</f>
        <v>3000</v>
      </c>
      <c r="BE172" s="180"/>
    </row>
    <row r="173" spans="1:57" s="197" customFormat="1" x14ac:dyDescent="0.35">
      <c r="A173" s="190"/>
      <c r="B173" s="201" t="s">
        <v>191</v>
      </c>
      <c r="C173" s="180"/>
      <c r="D173" s="186"/>
      <c r="E173" s="186"/>
      <c r="F173" s="186"/>
      <c r="G173" s="186">
        <f t="shared" si="574"/>
        <v>0</v>
      </c>
      <c r="H173" s="180"/>
      <c r="I173" s="207"/>
      <c r="J173" s="186"/>
      <c r="K173" s="186"/>
      <c r="L173" s="186"/>
      <c r="M173" s="186">
        <f t="shared" si="575"/>
        <v>0</v>
      </c>
      <c r="N173" s="180"/>
      <c r="O173" s="207"/>
      <c r="P173" s="243"/>
      <c r="Q173" s="244"/>
      <c r="R173" s="245"/>
      <c r="S173" s="246"/>
      <c r="T173" s="247"/>
      <c r="U173" s="247"/>
      <c r="V173" s="248"/>
      <c r="W173" s="186">
        <f t="shared" si="576"/>
        <v>0</v>
      </c>
      <c r="X173" s="180"/>
      <c r="Y173" s="180"/>
      <c r="Z173" s="248"/>
      <c r="AA173" s="248"/>
      <c r="AB173" s="248"/>
      <c r="AC173" s="186">
        <f t="shared" si="577"/>
        <v>0</v>
      </c>
      <c r="AD173" s="180"/>
      <c r="AE173" s="179"/>
      <c r="AF173" s="248"/>
      <c r="AG173" s="187"/>
      <c r="AH173" s="248"/>
      <c r="AI173" s="187"/>
      <c r="AJ173" s="248"/>
      <c r="AK173" s="187"/>
      <c r="AL173" s="186"/>
      <c r="AM173" s="264"/>
      <c r="AN173" s="180"/>
      <c r="AO173" s="180"/>
      <c r="AP173" s="180"/>
      <c r="AQ173" s="179"/>
      <c r="AR173" s="186">
        <f t="shared" si="578"/>
        <v>0</v>
      </c>
      <c r="AS173" s="185">
        <f t="shared" si="578"/>
        <v>0</v>
      </c>
      <c r="AT173" s="186">
        <f t="shared" si="578"/>
        <v>0</v>
      </c>
      <c r="AU173" s="186">
        <f t="shared" si="579"/>
        <v>0</v>
      </c>
      <c r="AV173" s="180"/>
      <c r="AW173" s="78"/>
      <c r="AX173" s="186">
        <f t="shared" si="580"/>
        <v>0</v>
      </c>
      <c r="AY173" s="187"/>
      <c r="AZ173" s="186">
        <f t="shared" si="581"/>
        <v>0</v>
      </c>
      <c r="BA173" s="187"/>
      <c r="BB173" s="186">
        <f t="shared" si="582"/>
        <v>0</v>
      </c>
      <c r="BC173" s="187"/>
      <c r="BD173" s="186">
        <f t="shared" si="583"/>
        <v>0</v>
      </c>
      <c r="BE173" s="180"/>
    </row>
    <row r="174" spans="1:57" s="197" customFormat="1" x14ac:dyDescent="0.35">
      <c r="A174" s="190"/>
      <c r="B174" s="201" t="s">
        <v>191</v>
      </c>
      <c r="C174" s="180"/>
      <c r="D174" s="186"/>
      <c r="E174" s="186"/>
      <c r="F174" s="186"/>
      <c r="G174" s="186">
        <f t="shared" si="574"/>
        <v>0</v>
      </c>
      <c r="H174" s="180"/>
      <c r="I174" s="207"/>
      <c r="J174" s="186"/>
      <c r="K174" s="186"/>
      <c r="L174" s="186"/>
      <c r="M174" s="186">
        <f t="shared" si="575"/>
        <v>0</v>
      </c>
      <c r="N174" s="180"/>
      <c r="O174" s="207"/>
      <c r="P174" s="243"/>
      <c r="Q174" s="244"/>
      <c r="R174" s="245"/>
      <c r="S174" s="246"/>
      <c r="T174" s="247"/>
      <c r="U174" s="247"/>
      <c r="V174" s="248"/>
      <c r="W174" s="186">
        <f t="shared" si="576"/>
        <v>0</v>
      </c>
      <c r="X174" s="180"/>
      <c r="Y174" s="180"/>
      <c r="Z174" s="248"/>
      <c r="AA174" s="248"/>
      <c r="AB174" s="248"/>
      <c r="AC174" s="186">
        <f t="shared" si="577"/>
        <v>0</v>
      </c>
      <c r="AD174" s="180"/>
      <c r="AE174" s="179"/>
      <c r="AF174" s="248"/>
      <c r="AG174" s="187"/>
      <c r="AH174" s="248"/>
      <c r="AI174" s="187"/>
      <c r="AJ174" s="248"/>
      <c r="AK174" s="187"/>
      <c r="AL174" s="186"/>
      <c r="AM174" s="264"/>
      <c r="AN174" s="180"/>
      <c r="AO174" s="180"/>
      <c r="AP174" s="180"/>
      <c r="AQ174" s="179"/>
      <c r="AR174" s="186">
        <f t="shared" si="578"/>
        <v>0</v>
      </c>
      <c r="AS174" s="185">
        <f t="shared" si="578"/>
        <v>0</v>
      </c>
      <c r="AT174" s="186">
        <f t="shared" si="578"/>
        <v>0</v>
      </c>
      <c r="AU174" s="186">
        <f t="shared" si="579"/>
        <v>0</v>
      </c>
      <c r="AV174" s="180"/>
      <c r="AW174" s="78"/>
      <c r="AX174" s="186">
        <f t="shared" si="580"/>
        <v>0</v>
      </c>
      <c r="AY174" s="187"/>
      <c r="AZ174" s="186">
        <f t="shared" si="581"/>
        <v>0</v>
      </c>
      <c r="BA174" s="187"/>
      <c r="BB174" s="186">
        <f t="shared" si="582"/>
        <v>0</v>
      </c>
      <c r="BC174" s="187"/>
      <c r="BD174" s="186">
        <f t="shared" si="583"/>
        <v>0</v>
      </c>
      <c r="BE174" s="180"/>
    </row>
    <row r="175" spans="1:57" s="197" customFormat="1" x14ac:dyDescent="0.35">
      <c r="A175" s="190"/>
      <c r="B175" s="201" t="s">
        <v>191</v>
      </c>
      <c r="C175" s="180"/>
      <c r="D175" s="186"/>
      <c r="E175" s="186"/>
      <c r="F175" s="186"/>
      <c r="G175" s="186">
        <f t="shared" si="574"/>
        <v>0</v>
      </c>
      <c r="H175" s="180"/>
      <c r="I175" s="207"/>
      <c r="J175" s="186"/>
      <c r="K175" s="186"/>
      <c r="L175" s="186"/>
      <c r="M175" s="186">
        <f t="shared" si="575"/>
        <v>0</v>
      </c>
      <c r="N175" s="180"/>
      <c r="O175" s="207"/>
      <c r="P175" s="243"/>
      <c r="Q175" s="244"/>
      <c r="R175" s="245"/>
      <c r="S175" s="246"/>
      <c r="T175" s="247"/>
      <c r="U175" s="247"/>
      <c r="V175" s="248"/>
      <c r="W175" s="186">
        <f t="shared" si="576"/>
        <v>0</v>
      </c>
      <c r="X175" s="180"/>
      <c r="Y175" s="180"/>
      <c r="Z175" s="248"/>
      <c r="AA175" s="248"/>
      <c r="AB175" s="248"/>
      <c r="AC175" s="186">
        <f t="shared" si="577"/>
        <v>0</v>
      </c>
      <c r="AD175" s="180"/>
      <c r="AE175" s="179"/>
      <c r="AF175" s="248"/>
      <c r="AG175" s="187"/>
      <c r="AH175" s="248"/>
      <c r="AI175" s="187"/>
      <c r="AJ175" s="248"/>
      <c r="AK175" s="187"/>
      <c r="AL175" s="186"/>
      <c r="AM175" s="264"/>
      <c r="AN175" s="180"/>
      <c r="AO175" s="180"/>
      <c r="AP175" s="180"/>
      <c r="AQ175" s="179"/>
      <c r="AR175" s="186">
        <f t="shared" si="578"/>
        <v>0</v>
      </c>
      <c r="AS175" s="185">
        <f t="shared" si="578"/>
        <v>0</v>
      </c>
      <c r="AT175" s="186">
        <f t="shared" si="578"/>
        <v>0</v>
      </c>
      <c r="AU175" s="186">
        <f t="shared" si="579"/>
        <v>0</v>
      </c>
      <c r="AV175" s="180"/>
      <c r="AW175" s="78"/>
      <c r="AX175" s="186">
        <f t="shared" si="580"/>
        <v>0</v>
      </c>
      <c r="AY175" s="187"/>
      <c r="AZ175" s="186">
        <f t="shared" si="581"/>
        <v>0</v>
      </c>
      <c r="BA175" s="187"/>
      <c r="BB175" s="186">
        <f t="shared" si="582"/>
        <v>0</v>
      </c>
      <c r="BC175" s="187"/>
      <c r="BD175" s="186">
        <f t="shared" si="583"/>
        <v>0</v>
      </c>
      <c r="BE175" s="180"/>
    </row>
    <row r="176" spans="1:57" s="197" customFormat="1" x14ac:dyDescent="0.35">
      <c r="A176" s="190">
        <v>6.2</v>
      </c>
      <c r="B176" s="200" t="s">
        <v>169</v>
      </c>
      <c r="C176" s="179"/>
      <c r="D176" s="184">
        <f t="shared" ref="D176:F176" si="584">SUM(D177:D181)</f>
        <v>0</v>
      </c>
      <c r="E176" s="179">
        <f t="shared" si="584"/>
        <v>0</v>
      </c>
      <c r="F176" s="179">
        <f t="shared" si="584"/>
        <v>0</v>
      </c>
      <c r="G176" s="179">
        <f t="shared" ref="G176" si="585">SUM(G177:G181)</f>
        <v>0</v>
      </c>
      <c r="H176" s="179"/>
      <c r="I176" s="206"/>
      <c r="J176" s="184">
        <f t="shared" ref="J176:L176" si="586">SUM(J177:J181)</f>
        <v>0</v>
      </c>
      <c r="K176" s="179">
        <f t="shared" si="586"/>
        <v>0</v>
      </c>
      <c r="L176" s="179">
        <f t="shared" si="586"/>
        <v>0</v>
      </c>
      <c r="M176" s="179">
        <f t="shared" ref="M176" si="587">SUM(M177:M181)</f>
        <v>0</v>
      </c>
      <c r="N176" s="179"/>
      <c r="O176" s="206"/>
      <c r="P176" s="199"/>
      <c r="Q176" s="232"/>
      <c r="R176" s="224"/>
      <c r="S176" s="217"/>
      <c r="T176" s="184">
        <f t="shared" ref="T176:AC176" si="588">SUM(T177:T181)</f>
        <v>0</v>
      </c>
      <c r="U176" s="179">
        <f t="shared" si="588"/>
        <v>0</v>
      </c>
      <c r="V176" s="179">
        <f t="shared" si="588"/>
        <v>0</v>
      </c>
      <c r="W176" s="179">
        <f t="shared" si="588"/>
        <v>0</v>
      </c>
      <c r="X176" s="179"/>
      <c r="Y176" s="179"/>
      <c r="Z176" s="184">
        <f t="shared" si="588"/>
        <v>0</v>
      </c>
      <c r="AA176" s="179">
        <f t="shared" si="588"/>
        <v>0</v>
      </c>
      <c r="AB176" s="179">
        <f t="shared" si="588"/>
        <v>0</v>
      </c>
      <c r="AC176" s="179">
        <f t="shared" si="588"/>
        <v>0</v>
      </c>
      <c r="AD176" s="179"/>
      <c r="AE176" s="179"/>
      <c r="AF176" s="184">
        <f t="shared" ref="AF176" si="589">SUM(AF177:AF181)</f>
        <v>0</v>
      </c>
      <c r="AG176" s="179"/>
      <c r="AH176" s="179">
        <f t="shared" ref="AH176" si="590">SUM(AH177:AH181)</f>
        <v>0</v>
      </c>
      <c r="AI176" s="179"/>
      <c r="AJ176" s="179">
        <f t="shared" ref="AJ176" si="591">SUM(AJ177:AJ181)</f>
        <v>0</v>
      </c>
      <c r="AK176" s="179"/>
      <c r="AL176" s="179">
        <f t="shared" ref="AL176" si="592">AF176+AH176+AJ176</f>
        <v>0</v>
      </c>
      <c r="AM176" s="206"/>
      <c r="AN176" s="179"/>
      <c r="AO176" s="179"/>
      <c r="AP176" s="179"/>
      <c r="AQ176" s="179"/>
      <c r="AR176" s="184">
        <f>SUM(AR177:AR181)</f>
        <v>0</v>
      </c>
      <c r="AS176" s="179">
        <f>SUM(AS177:AS181)</f>
        <v>0</v>
      </c>
      <c r="AT176" s="179">
        <f>SUM(AT177:AT181)</f>
        <v>0</v>
      </c>
      <c r="AU176" s="179">
        <f t="shared" ref="AU176" si="593">SUM(AU177:AU181)</f>
        <v>0</v>
      </c>
      <c r="AV176" s="179"/>
      <c r="AW176" s="78"/>
      <c r="AX176" s="184">
        <f>SUM(AX177:AX181)</f>
        <v>0</v>
      </c>
      <c r="AY176" s="179"/>
      <c r="AZ176" s="179">
        <f>SUM(AZ177:AZ181)</f>
        <v>0</v>
      </c>
      <c r="BA176" s="179"/>
      <c r="BB176" s="179">
        <f>SUM(BB177:BB181)</f>
        <v>0</v>
      </c>
      <c r="BC176" s="179"/>
      <c r="BD176" s="179">
        <f t="shared" ref="BD176" si="594">SUM(BD177:BD181)</f>
        <v>0</v>
      </c>
      <c r="BE176" s="179"/>
    </row>
    <row r="177" spans="1:57" s="197" customFormat="1" x14ac:dyDescent="0.35">
      <c r="A177" s="190"/>
      <c r="B177" s="201" t="s">
        <v>191</v>
      </c>
      <c r="C177" s="180"/>
      <c r="D177" s="186"/>
      <c r="E177" s="186"/>
      <c r="F177" s="186"/>
      <c r="G177" s="186">
        <f t="shared" ref="G177:G181" si="595">SUM(D177:F177)</f>
        <v>0</v>
      </c>
      <c r="H177" s="180"/>
      <c r="I177" s="207"/>
      <c r="J177" s="186"/>
      <c r="K177" s="186"/>
      <c r="L177" s="186"/>
      <c r="M177" s="186">
        <f t="shared" ref="M177:M181" si="596">SUM(J177:L177)</f>
        <v>0</v>
      </c>
      <c r="N177" s="180"/>
      <c r="O177" s="207"/>
      <c r="P177" s="243"/>
      <c r="Q177" s="244"/>
      <c r="R177" s="245"/>
      <c r="S177" s="246"/>
      <c r="T177" s="247"/>
      <c r="U177" s="247"/>
      <c r="V177" s="248"/>
      <c r="W177" s="186">
        <f t="shared" ref="W177:W181" si="597">SUM(T177:V177)</f>
        <v>0</v>
      </c>
      <c r="X177" s="180"/>
      <c r="Y177" s="180"/>
      <c r="Z177" s="248"/>
      <c r="AA177" s="248"/>
      <c r="AB177" s="248"/>
      <c r="AC177" s="186">
        <f t="shared" ref="AC177:AC181" si="598">SUM(Z177:AB177)</f>
        <v>0</v>
      </c>
      <c r="AD177" s="180"/>
      <c r="AE177" s="179"/>
      <c r="AF177" s="248"/>
      <c r="AG177" s="187"/>
      <c r="AH177" s="248"/>
      <c r="AI177" s="187"/>
      <c r="AJ177" s="248"/>
      <c r="AK177" s="187"/>
      <c r="AL177" s="186"/>
      <c r="AM177" s="264"/>
      <c r="AN177" s="180"/>
      <c r="AO177" s="180"/>
      <c r="AP177" s="180"/>
      <c r="AQ177" s="179"/>
      <c r="AR177" s="186">
        <f t="shared" ref="AR177:AT181" si="599">D177+J177+T177</f>
        <v>0</v>
      </c>
      <c r="AS177" s="185">
        <f t="shared" si="599"/>
        <v>0</v>
      </c>
      <c r="AT177" s="186">
        <f t="shared" si="599"/>
        <v>0</v>
      </c>
      <c r="AU177" s="186">
        <f t="shared" ref="AU177:AU181" si="600">SUM(AR177:AT177)</f>
        <v>0</v>
      </c>
      <c r="AV177" s="180"/>
      <c r="AW177" s="78"/>
      <c r="AX177" s="186">
        <f t="shared" ref="AX177:AX181" si="601">D177+J177+AF177</f>
        <v>0</v>
      </c>
      <c r="AY177" s="187"/>
      <c r="AZ177" s="186">
        <f t="shared" ref="AZ177:AZ181" si="602">E177+K177+AH177</f>
        <v>0</v>
      </c>
      <c r="BA177" s="187"/>
      <c r="BB177" s="186">
        <f t="shared" ref="BB177:BB181" si="603">F177+L177+AJ177</f>
        <v>0</v>
      </c>
      <c r="BC177" s="187"/>
      <c r="BD177" s="186">
        <f>AX177+AZ177+BB177</f>
        <v>0</v>
      </c>
      <c r="BE177" s="180"/>
    </row>
    <row r="178" spans="1:57" s="197" customFormat="1" x14ac:dyDescent="0.35">
      <c r="A178" s="190"/>
      <c r="B178" s="201" t="s">
        <v>191</v>
      </c>
      <c r="C178" s="180"/>
      <c r="D178" s="186"/>
      <c r="E178" s="186"/>
      <c r="F178" s="186"/>
      <c r="G178" s="186">
        <f t="shared" si="595"/>
        <v>0</v>
      </c>
      <c r="H178" s="180"/>
      <c r="I178" s="207"/>
      <c r="J178" s="186"/>
      <c r="K178" s="186"/>
      <c r="L178" s="186"/>
      <c r="M178" s="186">
        <f t="shared" si="596"/>
        <v>0</v>
      </c>
      <c r="N178" s="180"/>
      <c r="O178" s="207"/>
      <c r="P178" s="243"/>
      <c r="Q178" s="244"/>
      <c r="R178" s="245"/>
      <c r="S178" s="246"/>
      <c r="T178" s="247"/>
      <c r="U178" s="247"/>
      <c r="V178" s="248"/>
      <c r="W178" s="186">
        <f t="shared" si="597"/>
        <v>0</v>
      </c>
      <c r="X178" s="180"/>
      <c r="Y178" s="180"/>
      <c r="Z178" s="248"/>
      <c r="AA178" s="248"/>
      <c r="AB178" s="248"/>
      <c r="AC178" s="186">
        <f t="shared" si="598"/>
        <v>0</v>
      </c>
      <c r="AD178" s="180"/>
      <c r="AE178" s="179"/>
      <c r="AF178" s="248"/>
      <c r="AG178" s="187"/>
      <c r="AH178" s="248"/>
      <c r="AI178" s="187"/>
      <c r="AJ178" s="248"/>
      <c r="AK178" s="187"/>
      <c r="AL178" s="186"/>
      <c r="AM178" s="264"/>
      <c r="AN178" s="180"/>
      <c r="AO178" s="180"/>
      <c r="AP178" s="180"/>
      <c r="AQ178" s="179"/>
      <c r="AR178" s="186">
        <f t="shared" si="599"/>
        <v>0</v>
      </c>
      <c r="AS178" s="185">
        <f t="shared" si="599"/>
        <v>0</v>
      </c>
      <c r="AT178" s="186">
        <f t="shared" si="599"/>
        <v>0</v>
      </c>
      <c r="AU178" s="186">
        <f t="shared" si="600"/>
        <v>0</v>
      </c>
      <c r="AV178" s="180"/>
      <c r="AW178" s="78"/>
      <c r="AX178" s="186">
        <f t="shared" si="601"/>
        <v>0</v>
      </c>
      <c r="AY178" s="187"/>
      <c r="AZ178" s="186">
        <f t="shared" si="602"/>
        <v>0</v>
      </c>
      <c r="BA178" s="187"/>
      <c r="BB178" s="186">
        <f t="shared" si="603"/>
        <v>0</v>
      </c>
      <c r="BC178" s="187"/>
      <c r="BD178" s="186">
        <f t="shared" ref="BD178:BD181" si="604">AX178+AZ178+BB178</f>
        <v>0</v>
      </c>
      <c r="BE178" s="180"/>
    </row>
    <row r="179" spans="1:57" s="197" customFormat="1" x14ac:dyDescent="0.35">
      <c r="A179" s="190"/>
      <c r="B179" s="201" t="s">
        <v>191</v>
      </c>
      <c r="C179" s="180"/>
      <c r="D179" s="186"/>
      <c r="E179" s="186"/>
      <c r="F179" s="186"/>
      <c r="G179" s="186">
        <f t="shared" si="595"/>
        <v>0</v>
      </c>
      <c r="H179" s="180"/>
      <c r="I179" s="207"/>
      <c r="J179" s="186"/>
      <c r="K179" s="186"/>
      <c r="L179" s="186"/>
      <c r="M179" s="186">
        <f t="shared" si="596"/>
        <v>0</v>
      </c>
      <c r="N179" s="180"/>
      <c r="O179" s="207"/>
      <c r="P179" s="243"/>
      <c r="Q179" s="244"/>
      <c r="R179" s="245"/>
      <c r="S179" s="246"/>
      <c r="T179" s="247"/>
      <c r="U179" s="247"/>
      <c r="V179" s="248"/>
      <c r="W179" s="186">
        <f t="shared" si="597"/>
        <v>0</v>
      </c>
      <c r="X179" s="180"/>
      <c r="Y179" s="180"/>
      <c r="Z179" s="248"/>
      <c r="AA179" s="248"/>
      <c r="AB179" s="248"/>
      <c r="AC179" s="186">
        <f t="shared" si="598"/>
        <v>0</v>
      </c>
      <c r="AD179" s="180"/>
      <c r="AE179" s="179"/>
      <c r="AF179" s="248"/>
      <c r="AG179" s="187"/>
      <c r="AH179" s="248"/>
      <c r="AI179" s="187"/>
      <c r="AJ179" s="248"/>
      <c r="AK179" s="187"/>
      <c r="AL179" s="186"/>
      <c r="AM179" s="264"/>
      <c r="AN179" s="180"/>
      <c r="AO179" s="180"/>
      <c r="AP179" s="180"/>
      <c r="AQ179" s="179"/>
      <c r="AR179" s="186">
        <f t="shared" si="599"/>
        <v>0</v>
      </c>
      <c r="AS179" s="185">
        <f t="shared" si="599"/>
        <v>0</v>
      </c>
      <c r="AT179" s="186">
        <f t="shared" si="599"/>
        <v>0</v>
      </c>
      <c r="AU179" s="186">
        <f t="shared" si="600"/>
        <v>0</v>
      </c>
      <c r="AV179" s="180"/>
      <c r="AW179" s="78"/>
      <c r="AX179" s="186">
        <f t="shared" si="601"/>
        <v>0</v>
      </c>
      <c r="AY179" s="187"/>
      <c r="AZ179" s="186">
        <f t="shared" si="602"/>
        <v>0</v>
      </c>
      <c r="BA179" s="187"/>
      <c r="BB179" s="186">
        <f t="shared" si="603"/>
        <v>0</v>
      </c>
      <c r="BC179" s="187"/>
      <c r="BD179" s="186">
        <f t="shared" si="604"/>
        <v>0</v>
      </c>
      <c r="BE179" s="180"/>
    </row>
    <row r="180" spans="1:57" s="197" customFormat="1" x14ac:dyDescent="0.35">
      <c r="A180" s="190"/>
      <c r="B180" s="201" t="s">
        <v>191</v>
      </c>
      <c r="C180" s="180"/>
      <c r="D180" s="186"/>
      <c r="E180" s="186"/>
      <c r="F180" s="186"/>
      <c r="G180" s="186">
        <f t="shared" si="595"/>
        <v>0</v>
      </c>
      <c r="H180" s="180"/>
      <c r="I180" s="207"/>
      <c r="J180" s="186"/>
      <c r="K180" s="186"/>
      <c r="L180" s="186"/>
      <c r="M180" s="186">
        <f t="shared" si="596"/>
        <v>0</v>
      </c>
      <c r="N180" s="180"/>
      <c r="O180" s="207"/>
      <c r="P180" s="243"/>
      <c r="Q180" s="244"/>
      <c r="R180" s="245"/>
      <c r="S180" s="246"/>
      <c r="T180" s="247"/>
      <c r="U180" s="247"/>
      <c r="V180" s="248"/>
      <c r="W180" s="186">
        <f t="shared" si="597"/>
        <v>0</v>
      </c>
      <c r="X180" s="180"/>
      <c r="Y180" s="180"/>
      <c r="Z180" s="248"/>
      <c r="AA180" s="248"/>
      <c r="AB180" s="248"/>
      <c r="AC180" s="186">
        <f t="shared" si="598"/>
        <v>0</v>
      </c>
      <c r="AD180" s="180"/>
      <c r="AE180" s="179"/>
      <c r="AF180" s="248"/>
      <c r="AG180" s="187"/>
      <c r="AH180" s="248"/>
      <c r="AI180" s="187"/>
      <c r="AJ180" s="248"/>
      <c r="AK180" s="187"/>
      <c r="AL180" s="186"/>
      <c r="AM180" s="264"/>
      <c r="AN180" s="180"/>
      <c r="AO180" s="180"/>
      <c r="AP180" s="180"/>
      <c r="AQ180" s="179"/>
      <c r="AR180" s="186">
        <f t="shared" si="599"/>
        <v>0</v>
      </c>
      <c r="AS180" s="185">
        <f t="shared" si="599"/>
        <v>0</v>
      </c>
      <c r="AT180" s="186">
        <f t="shared" si="599"/>
        <v>0</v>
      </c>
      <c r="AU180" s="186">
        <f t="shared" si="600"/>
        <v>0</v>
      </c>
      <c r="AV180" s="180"/>
      <c r="AW180" s="78"/>
      <c r="AX180" s="186">
        <f t="shared" si="601"/>
        <v>0</v>
      </c>
      <c r="AY180" s="187"/>
      <c r="AZ180" s="186">
        <f t="shared" si="602"/>
        <v>0</v>
      </c>
      <c r="BA180" s="187"/>
      <c r="BB180" s="186">
        <f t="shared" si="603"/>
        <v>0</v>
      </c>
      <c r="BC180" s="187"/>
      <c r="BD180" s="186">
        <f t="shared" si="604"/>
        <v>0</v>
      </c>
      <c r="BE180" s="180"/>
    </row>
    <row r="181" spans="1:57" s="197" customFormat="1" x14ac:dyDescent="0.35">
      <c r="A181" s="190"/>
      <c r="B181" s="201" t="s">
        <v>191</v>
      </c>
      <c r="C181" s="180"/>
      <c r="D181" s="186"/>
      <c r="E181" s="186"/>
      <c r="F181" s="186"/>
      <c r="G181" s="186">
        <f t="shared" si="595"/>
        <v>0</v>
      </c>
      <c r="H181" s="180"/>
      <c r="I181" s="207"/>
      <c r="J181" s="186"/>
      <c r="K181" s="186"/>
      <c r="L181" s="186"/>
      <c r="M181" s="186">
        <f t="shared" si="596"/>
        <v>0</v>
      </c>
      <c r="N181" s="180"/>
      <c r="O181" s="207"/>
      <c r="P181" s="243"/>
      <c r="Q181" s="244"/>
      <c r="R181" s="245"/>
      <c r="S181" s="246"/>
      <c r="T181" s="247"/>
      <c r="U181" s="247"/>
      <c r="V181" s="248"/>
      <c r="W181" s="186">
        <f t="shared" si="597"/>
        <v>0</v>
      </c>
      <c r="X181" s="180"/>
      <c r="Y181" s="180"/>
      <c r="Z181" s="248"/>
      <c r="AA181" s="248"/>
      <c r="AB181" s="248"/>
      <c r="AC181" s="186">
        <f t="shared" si="598"/>
        <v>0</v>
      </c>
      <c r="AD181" s="180"/>
      <c r="AE181" s="179"/>
      <c r="AF181" s="248"/>
      <c r="AG181" s="187"/>
      <c r="AH181" s="248"/>
      <c r="AI181" s="187"/>
      <c r="AJ181" s="248"/>
      <c r="AK181" s="187"/>
      <c r="AL181" s="186"/>
      <c r="AM181" s="264"/>
      <c r="AN181" s="180"/>
      <c r="AO181" s="180"/>
      <c r="AP181" s="180"/>
      <c r="AQ181" s="179"/>
      <c r="AR181" s="186">
        <f t="shared" si="599"/>
        <v>0</v>
      </c>
      <c r="AS181" s="185">
        <f t="shared" si="599"/>
        <v>0</v>
      </c>
      <c r="AT181" s="186">
        <f t="shared" si="599"/>
        <v>0</v>
      </c>
      <c r="AU181" s="186">
        <f t="shared" si="600"/>
        <v>0</v>
      </c>
      <c r="AV181" s="180"/>
      <c r="AW181" s="78"/>
      <c r="AX181" s="186">
        <f t="shared" si="601"/>
        <v>0</v>
      </c>
      <c r="AY181" s="187"/>
      <c r="AZ181" s="186">
        <f t="shared" si="602"/>
        <v>0</v>
      </c>
      <c r="BA181" s="187"/>
      <c r="BB181" s="186">
        <f t="shared" si="603"/>
        <v>0</v>
      </c>
      <c r="BC181" s="187"/>
      <c r="BD181" s="186">
        <f t="shared" si="604"/>
        <v>0</v>
      </c>
      <c r="BE181" s="180"/>
    </row>
    <row r="182" spans="1:57" s="197" customFormat="1" x14ac:dyDescent="0.35">
      <c r="A182" s="190">
        <v>6.3</v>
      </c>
      <c r="B182" s="200" t="s">
        <v>169</v>
      </c>
      <c r="C182" s="179"/>
      <c r="D182" s="184">
        <f t="shared" ref="D182:F182" si="605">SUM(D183:D187)</f>
        <v>0</v>
      </c>
      <c r="E182" s="179">
        <f t="shared" si="605"/>
        <v>0</v>
      </c>
      <c r="F182" s="179">
        <f t="shared" si="605"/>
        <v>0</v>
      </c>
      <c r="G182" s="179">
        <f t="shared" ref="G182" si="606">SUM(G183:G187)</f>
        <v>0</v>
      </c>
      <c r="H182" s="179"/>
      <c r="I182" s="206"/>
      <c r="J182" s="184">
        <f t="shared" ref="J182:L182" si="607">SUM(J183:J187)</f>
        <v>0</v>
      </c>
      <c r="K182" s="179">
        <f t="shared" si="607"/>
        <v>0</v>
      </c>
      <c r="L182" s="179">
        <f t="shared" si="607"/>
        <v>0</v>
      </c>
      <c r="M182" s="179">
        <f t="shared" ref="M182" si="608">SUM(M183:M187)</f>
        <v>0</v>
      </c>
      <c r="N182" s="179"/>
      <c r="O182" s="206"/>
      <c r="P182" s="199"/>
      <c r="Q182" s="232"/>
      <c r="R182" s="224"/>
      <c r="S182" s="217"/>
      <c r="T182" s="184">
        <f t="shared" ref="T182:AC182" si="609">SUM(T183:T187)</f>
        <v>0</v>
      </c>
      <c r="U182" s="179">
        <f t="shared" si="609"/>
        <v>0</v>
      </c>
      <c r="V182" s="179">
        <f t="shared" si="609"/>
        <v>0</v>
      </c>
      <c r="W182" s="179">
        <f t="shared" si="609"/>
        <v>0</v>
      </c>
      <c r="X182" s="179"/>
      <c r="Y182" s="179"/>
      <c r="Z182" s="184">
        <f t="shared" si="609"/>
        <v>0</v>
      </c>
      <c r="AA182" s="179">
        <f t="shared" si="609"/>
        <v>0</v>
      </c>
      <c r="AB182" s="179">
        <f t="shared" si="609"/>
        <v>0</v>
      </c>
      <c r="AC182" s="179">
        <f t="shared" si="609"/>
        <v>0</v>
      </c>
      <c r="AD182" s="179"/>
      <c r="AE182" s="179"/>
      <c r="AF182" s="184">
        <f t="shared" ref="AF182" si="610">SUM(AF183:AF187)</f>
        <v>0</v>
      </c>
      <c r="AG182" s="179"/>
      <c r="AH182" s="179">
        <f t="shared" ref="AH182" si="611">SUM(AH183:AH187)</f>
        <v>0</v>
      </c>
      <c r="AI182" s="179"/>
      <c r="AJ182" s="179">
        <f t="shared" ref="AJ182" si="612">SUM(AJ183:AJ187)</f>
        <v>0</v>
      </c>
      <c r="AK182" s="179"/>
      <c r="AL182" s="179">
        <f t="shared" ref="AL182:AL183" si="613">AF182+AH182+AJ182</f>
        <v>0</v>
      </c>
      <c r="AM182" s="206"/>
      <c r="AN182" s="179"/>
      <c r="AO182" s="179"/>
      <c r="AP182" s="179"/>
      <c r="AQ182" s="179"/>
      <c r="AR182" s="184">
        <f>SUM(AR183:AR187)</f>
        <v>0</v>
      </c>
      <c r="AS182" s="179">
        <f>SUM(AS183:AS187)</f>
        <v>0</v>
      </c>
      <c r="AT182" s="179">
        <f>SUM(AT183:AT187)</f>
        <v>0</v>
      </c>
      <c r="AU182" s="179">
        <f t="shared" ref="AU182" si="614">SUM(AU183:AU187)</f>
        <v>0</v>
      </c>
      <c r="AV182" s="179"/>
      <c r="AW182" s="78"/>
      <c r="AX182" s="184">
        <f>SUM(AX183:AX187)</f>
        <v>0</v>
      </c>
      <c r="AY182" s="179"/>
      <c r="AZ182" s="179">
        <f>SUM(AZ183:AZ187)</f>
        <v>0</v>
      </c>
      <c r="BA182" s="179"/>
      <c r="BB182" s="179">
        <f>SUM(BB183:BB187)</f>
        <v>0</v>
      </c>
      <c r="BC182" s="179"/>
      <c r="BD182" s="179">
        <f t="shared" ref="BD182" si="615">SUM(BD183:BD187)</f>
        <v>0</v>
      </c>
      <c r="BE182" s="179"/>
    </row>
    <row r="183" spans="1:57" x14ac:dyDescent="0.35">
      <c r="B183" s="201" t="s">
        <v>191</v>
      </c>
      <c r="C183" s="180"/>
      <c r="D183" s="186"/>
      <c r="E183" s="186"/>
      <c r="F183" s="186"/>
      <c r="G183" s="186">
        <f t="shared" ref="G183:G187" si="616">SUM(D183:F183)</f>
        <v>0</v>
      </c>
      <c r="H183" s="180"/>
      <c r="I183" s="207"/>
      <c r="J183" s="186"/>
      <c r="K183" s="186"/>
      <c r="L183" s="186"/>
      <c r="M183" s="186">
        <f t="shared" ref="M183:M187" si="617">SUM(J183:L183)</f>
        <v>0</v>
      </c>
      <c r="N183" s="180"/>
      <c r="O183" s="207"/>
      <c r="P183" s="243"/>
      <c r="Q183" s="244"/>
      <c r="R183" s="245"/>
      <c r="S183" s="246"/>
      <c r="T183" s="247"/>
      <c r="U183" s="247"/>
      <c r="V183" s="248"/>
      <c r="W183" s="186">
        <f t="shared" ref="W183:W187" si="618">SUM(T183:V183)</f>
        <v>0</v>
      </c>
      <c r="X183" s="180"/>
      <c r="Y183" s="180"/>
      <c r="Z183" s="248"/>
      <c r="AA183" s="248"/>
      <c r="AB183" s="248"/>
      <c r="AC183" s="186">
        <f t="shared" ref="AC183:AC187" si="619">SUM(Z183:AB183)</f>
        <v>0</v>
      </c>
      <c r="AD183" s="180"/>
      <c r="AE183" s="179"/>
      <c r="AF183" s="248"/>
      <c r="AG183" s="187"/>
      <c r="AH183" s="248"/>
      <c r="AI183" s="187"/>
      <c r="AJ183" s="248"/>
      <c r="AK183" s="187"/>
      <c r="AL183" s="186">
        <f t="shared" si="613"/>
        <v>0</v>
      </c>
      <c r="AM183" s="264"/>
      <c r="AN183" s="180"/>
      <c r="AO183" s="180"/>
      <c r="AP183" s="180"/>
      <c r="AQ183" s="179"/>
      <c r="AR183" s="186">
        <f t="shared" ref="AR183:AT187" si="620">D183+J183+T183</f>
        <v>0</v>
      </c>
      <c r="AS183" s="185">
        <f t="shared" si="620"/>
        <v>0</v>
      </c>
      <c r="AT183" s="186">
        <f t="shared" si="620"/>
        <v>0</v>
      </c>
      <c r="AU183" s="186">
        <f t="shared" ref="AU183:AU187" si="621">SUM(AR183:AT183)</f>
        <v>0</v>
      </c>
      <c r="AV183" s="180"/>
      <c r="AX183" s="186">
        <f t="shared" ref="AX183:AX187" si="622">D183+J183+AF183</f>
        <v>0</v>
      </c>
      <c r="AY183" s="187"/>
      <c r="AZ183" s="186">
        <f t="shared" ref="AZ183:AZ187" si="623">E183+K183+AH183</f>
        <v>0</v>
      </c>
      <c r="BA183" s="187"/>
      <c r="BB183" s="186">
        <f t="shared" ref="BB183:BB187" si="624">F183+L183+AJ183</f>
        <v>0</v>
      </c>
      <c r="BC183" s="187"/>
      <c r="BD183" s="186">
        <f>AX183+AZ183+BB183</f>
        <v>0</v>
      </c>
      <c r="BE183" s="180"/>
    </row>
    <row r="184" spans="1:57" x14ac:dyDescent="0.35">
      <c r="B184" s="201" t="s">
        <v>191</v>
      </c>
      <c r="C184" s="180"/>
      <c r="D184" s="186"/>
      <c r="E184" s="186"/>
      <c r="F184" s="186"/>
      <c r="G184" s="186">
        <f t="shared" si="616"/>
        <v>0</v>
      </c>
      <c r="H184" s="180"/>
      <c r="I184" s="207"/>
      <c r="J184" s="186"/>
      <c r="K184" s="186"/>
      <c r="L184" s="186"/>
      <c r="M184" s="186">
        <f t="shared" si="617"/>
        <v>0</v>
      </c>
      <c r="N184" s="180"/>
      <c r="O184" s="207"/>
      <c r="P184" s="243"/>
      <c r="Q184" s="244"/>
      <c r="R184" s="245"/>
      <c r="S184" s="246"/>
      <c r="T184" s="247"/>
      <c r="U184" s="247"/>
      <c r="V184" s="248"/>
      <c r="W184" s="186">
        <f t="shared" si="618"/>
        <v>0</v>
      </c>
      <c r="X184" s="180"/>
      <c r="Y184" s="180"/>
      <c r="Z184" s="248"/>
      <c r="AA184" s="248"/>
      <c r="AB184" s="248"/>
      <c r="AC184" s="186">
        <f t="shared" si="619"/>
        <v>0</v>
      </c>
      <c r="AD184" s="180"/>
      <c r="AE184" s="179"/>
      <c r="AF184" s="248"/>
      <c r="AG184" s="187"/>
      <c r="AH184" s="248"/>
      <c r="AI184" s="187"/>
      <c r="AJ184" s="248"/>
      <c r="AK184" s="187"/>
      <c r="AL184" s="186"/>
      <c r="AM184" s="264"/>
      <c r="AN184" s="180"/>
      <c r="AO184" s="180"/>
      <c r="AP184" s="180"/>
      <c r="AQ184" s="179"/>
      <c r="AR184" s="186">
        <f t="shared" si="620"/>
        <v>0</v>
      </c>
      <c r="AS184" s="185">
        <f t="shared" si="620"/>
        <v>0</v>
      </c>
      <c r="AT184" s="186">
        <f t="shared" si="620"/>
        <v>0</v>
      </c>
      <c r="AU184" s="186">
        <f t="shared" si="621"/>
        <v>0</v>
      </c>
      <c r="AV184" s="180"/>
      <c r="AX184" s="186">
        <f t="shared" si="622"/>
        <v>0</v>
      </c>
      <c r="AY184" s="187"/>
      <c r="AZ184" s="186">
        <f t="shared" si="623"/>
        <v>0</v>
      </c>
      <c r="BA184" s="187"/>
      <c r="BB184" s="186">
        <f t="shared" si="624"/>
        <v>0</v>
      </c>
      <c r="BC184" s="187"/>
      <c r="BD184" s="186">
        <f t="shared" ref="BD184:BD187" si="625">AX184+AZ184+BB184</f>
        <v>0</v>
      </c>
      <c r="BE184" s="180"/>
    </row>
    <row r="185" spans="1:57" x14ac:dyDescent="0.35">
      <c r="B185" s="201" t="s">
        <v>191</v>
      </c>
      <c r="C185" s="180"/>
      <c r="D185" s="186"/>
      <c r="E185" s="186"/>
      <c r="F185" s="186"/>
      <c r="G185" s="186">
        <f t="shared" si="616"/>
        <v>0</v>
      </c>
      <c r="H185" s="180"/>
      <c r="I185" s="207"/>
      <c r="J185" s="186"/>
      <c r="K185" s="186"/>
      <c r="L185" s="186"/>
      <c r="M185" s="186">
        <f t="shared" si="617"/>
        <v>0</v>
      </c>
      <c r="N185" s="180"/>
      <c r="O185" s="207"/>
      <c r="P185" s="243"/>
      <c r="Q185" s="244"/>
      <c r="R185" s="245"/>
      <c r="S185" s="246"/>
      <c r="T185" s="247"/>
      <c r="U185" s="247"/>
      <c r="V185" s="248"/>
      <c r="W185" s="186">
        <f t="shared" si="618"/>
        <v>0</v>
      </c>
      <c r="X185" s="180"/>
      <c r="Y185" s="180"/>
      <c r="Z185" s="248"/>
      <c r="AA185" s="248"/>
      <c r="AB185" s="248"/>
      <c r="AC185" s="186">
        <f t="shared" si="619"/>
        <v>0</v>
      </c>
      <c r="AD185" s="180"/>
      <c r="AE185" s="179"/>
      <c r="AF185" s="248"/>
      <c r="AG185" s="187"/>
      <c r="AH185" s="248"/>
      <c r="AI185" s="187"/>
      <c r="AJ185" s="248"/>
      <c r="AK185" s="187"/>
      <c r="AL185" s="186"/>
      <c r="AM185" s="264"/>
      <c r="AN185" s="180"/>
      <c r="AO185" s="180"/>
      <c r="AP185" s="180"/>
      <c r="AQ185" s="179"/>
      <c r="AR185" s="186">
        <f t="shared" si="620"/>
        <v>0</v>
      </c>
      <c r="AS185" s="185">
        <f t="shared" si="620"/>
        <v>0</v>
      </c>
      <c r="AT185" s="186">
        <f t="shared" si="620"/>
        <v>0</v>
      </c>
      <c r="AU185" s="186">
        <f t="shared" si="621"/>
        <v>0</v>
      </c>
      <c r="AV185" s="180"/>
      <c r="AX185" s="186">
        <f t="shared" si="622"/>
        <v>0</v>
      </c>
      <c r="AY185" s="187"/>
      <c r="AZ185" s="186">
        <f t="shared" si="623"/>
        <v>0</v>
      </c>
      <c r="BA185" s="187"/>
      <c r="BB185" s="186">
        <f t="shared" si="624"/>
        <v>0</v>
      </c>
      <c r="BC185" s="187"/>
      <c r="BD185" s="186">
        <f t="shared" si="625"/>
        <v>0</v>
      </c>
      <c r="BE185" s="180"/>
    </row>
    <row r="186" spans="1:57" x14ac:dyDescent="0.35">
      <c r="B186" s="201" t="s">
        <v>191</v>
      </c>
      <c r="C186" s="180"/>
      <c r="D186" s="186"/>
      <c r="E186" s="186"/>
      <c r="F186" s="186"/>
      <c r="G186" s="186">
        <f t="shared" si="616"/>
        <v>0</v>
      </c>
      <c r="H186" s="180"/>
      <c r="I186" s="207"/>
      <c r="J186" s="186"/>
      <c r="K186" s="186"/>
      <c r="L186" s="186"/>
      <c r="M186" s="186">
        <f t="shared" si="617"/>
        <v>0</v>
      </c>
      <c r="N186" s="180"/>
      <c r="O186" s="207"/>
      <c r="P186" s="243"/>
      <c r="Q186" s="244"/>
      <c r="R186" s="245"/>
      <c r="S186" s="246"/>
      <c r="T186" s="247"/>
      <c r="U186" s="247"/>
      <c r="V186" s="248"/>
      <c r="W186" s="186">
        <f t="shared" si="618"/>
        <v>0</v>
      </c>
      <c r="X186" s="180"/>
      <c r="Y186" s="180"/>
      <c r="Z186" s="248"/>
      <c r="AA186" s="248"/>
      <c r="AB186" s="248"/>
      <c r="AC186" s="186">
        <f t="shared" si="619"/>
        <v>0</v>
      </c>
      <c r="AD186" s="180"/>
      <c r="AE186" s="179"/>
      <c r="AF186" s="248"/>
      <c r="AG186" s="187"/>
      <c r="AH186" s="248"/>
      <c r="AI186" s="187"/>
      <c r="AJ186" s="248"/>
      <c r="AK186" s="187"/>
      <c r="AL186" s="186">
        <f t="shared" ref="AL186:AL189" si="626">AF186+AH186+AJ186</f>
        <v>0</v>
      </c>
      <c r="AM186" s="264"/>
      <c r="AN186" s="180"/>
      <c r="AO186" s="180"/>
      <c r="AP186" s="180"/>
      <c r="AQ186" s="179"/>
      <c r="AR186" s="186">
        <f t="shared" si="620"/>
        <v>0</v>
      </c>
      <c r="AS186" s="185">
        <f t="shared" si="620"/>
        <v>0</v>
      </c>
      <c r="AT186" s="186">
        <f t="shared" si="620"/>
        <v>0</v>
      </c>
      <c r="AU186" s="186">
        <f t="shared" si="621"/>
        <v>0</v>
      </c>
      <c r="AV186" s="180"/>
      <c r="AX186" s="186">
        <f t="shared" si="622"/>
        <v>0</v>
      </c>
      <c r="AY186" s="187"/>
      <c r="AZ186" s="186">
        <f t="shared" si="623"/>
        <v>0</v>
      </c>
      <c r="BA186" s="187"/>
      <c r="BB186" s="186">
        <f t="shared" si="624"/>
        <v>0</v>
      </c>
      <c r="BC186" s="187"/>
      <c r="BD186" s="186">
        <f t="shared" si="625"/>
        <v>0</v>
      </c>
      <c r="BE186" s="180"/>
    </row>
    <row r="187" spans="1:57" x14ac:dyDescent="0.35">
      <c r="B187" s="201" t="s">
        <v>191</v>
      </c>
      <c r="C187" s="180"/>
      <c r="D187" s="186"/>
      <c r="E187" s="186"/>
      <c r="F187" s="186"/>
      <c r="G187" s="186">
        <f t="shared" si="616"/>
        <v>0</v>
      </c>
      <c r="H187" s="180"/>
      <c r="I187" s="207"/>
      <c r="J187" s="186"/>
      <c r="K187" s="186"/>
      <c r="L187" s="186"/>
      <c r="M187" s="186">
        <f t="shared" si="617"/>
        <v>0</v>
      </c>
      <c r="N187" s="180"/>
      <c r="O187" s="207"/>
      <c r="P187" s="243"/>
      <c r="Q187" s="244"/>
      <c r="R187" s="245"/>
      <c r="S187" s="246"/>
      <c r="T187" s="247"/>
      <c r="U187" s="247"/>
      <c r="V187" s="248"/>
      <c r="W187" s="186">
        <f t="shared" si="618"/>
        <v>0</v>
      </c>
      <c r="X187" s="180"/>
      <c r="Y187" s="180"/>
      <c r="Z187" s="248"/>
      <c r="AA187" s="248"/>
      <c r="AB187" s="248"/>
      <c r="AC187" s="186">
        <f t="shared" si="619"/>
        <v>0</v>
      </c>
      <c r="AD187" s="180"/>
      <c r="AE187" s="179"/>
      <c r="AF187" s="248"/>
      <c r="AG187" s="187"/>
      <c r="AH187" s="248"/>
      <c r="AI187" s="187"/>
      <c r="AJ187" s="248"/>
      <c r="AK187" s="187"/>
      <c r="AL187" s="186">
        <f t="shared" si="626"/>
        <v>0</v>
      </c>
      <c r="AM187" s="264"/>
      <c r="AN187" s="180"/>
      <c r="AO187" s="180"/>
      <c r="AP187" s="180"/>
      <c r="AQ187" s="179"/>
      <c r="AR187" s="186">
        <f t="shared" si="620"/>
        <v>0</v>
      </c>
      <c r="AS187" s="185">
        <f t="shared" si="620"/>
        <v>0</v>
      </c>
      <c r="AT187" s="186">
        <f t="shared" si="620"/>
        <v>0</v>
      </c>
      <c r="AU187" s="186">
        <f t="shared" si="621"/>
        <v>0</v>
      </c>
      <c r="AV187" s="180"/>
      <c r="AX187" s="186">
        <f t="shared" si="622"/>
        <v>0</v>
      </c>
      <c r="AY187" s="187"/>
      <c r="AZ187" s="186">
        <f t="shared" si="623"/>
        <v>0</v>
      </c>
      <c r="BA187" s="187"/>
      <c r="BB187" s="186">
        <f t="shared" si="624"/>
        <v>0</v>
      </c>
      <c r="BC187" s="187"/>
      <c r="BD187" s="186">
        <f t="shared" si="625"/>
        <v>0</v>
      </c>
      <c r="BE187" s="180"/>
    </row>
    <row r="188" spans="1:57" s="197" customFormat="1" x14ac:dyDescent="0.35">
      <c r="A188" s="190">
        <v>6.4</v>
      </c>
      <c r="B188" s="200" t="s">
        <v>169</v>
      </c>
      <c r="C188" s="179"/>
      <c r="D188" s="184">
        <f t="shared" ref="D188:F188" si="627">SUM(D189:D193)</f>
        <v>0</v>
      </c>
      <c r="E188" s="179">
        <f t="shared" si="627"/>
        <v>0</v>
      </c>
      <c r="F188" s="179">
        <f t="shared" si="627"/>
        <v>0</v>
      </c>
      <c r="G188" s="179">
        <f t="shared" ref="G188" si="628">SUM(G189:G193)</f>
        <v>0</v>
      </c>
      <c r="H188" s="179"/>
      <c r="I188" s="206"/>
      <c r="J188" s="184">
        <f t="shared" ref="J188:L188" si="629">SUM(J189:J193)</f>
        <v>0</v>
      </c>
      <c r="K188" s="179">
        <f t="shared" si="629"/>
        <v>0</v>
      </c>
      <c r="L188" s="179">
        <f t="shared" si="629"/>
        <v>0</v>
      </c>
      <c r="M188" s="179">
        <f t="shared" ref="M188" si="630">SUM(M189:M193)</f>
        <v>0</v>
      </c>
      <c r="N188" s="179"/>
      <c r="O188" s="206"/>
      <c r="P188" s="199"/>
      <c r="Q188" s="232"/>
      <c r="R188" s="224"/>
      <c r="S188" s="217"/>
      <c r="T188" s="184">
        <f t="shared" ref="T188:AC188" si="631">SUM(T189:T193)</f>
        <v>0</v>
      </c>
      <c r="U188" s="179">
        <f t="shared" si="631"/>
        <v>0</v>
      </c>
      <c r="V188" s="179">
        <f t="shared" si="631"/>
        <v>0</v>
      </c>
      <c r="W188" s="179">
        <f t="shared" si="631"/>
        <v>0</v>
      </c>
      <c r="X188" s="179"/>
      <c r="Y188" s="179"/>
      <c r="Z188" s="184">
        <f t="shared" si="631"/>
        <v>0</v>
      </c>
      <c r="AA188" s="179">
        <f t="shared" si="631"/>
        <v>0</v>
      </c>
      <c r="AB188" s="179">
        <f t="shared" si="631"/>
        <v>0</v>
      </c>
      <c r="AC188" s="179">
        <f t="shared" si="631"/>
        <v>0</v>
      </c>
      <c r="AD188" s="179"/>
      <c r="AE188" s="179"/>
      <c r="AF188" s="184">
        <f t="shared" ref="AF188" si="632">SUM(AF189:AF193)</f>
        <v>0</v>
      </c>
      <c r="AG188" s="179"/>
      <c r="AH188" s="179">
        <f t="shared" ref="AH188" si="633">SUM(AH189:AH193)</f>
        <v>0</v>
      </c>
      <c r="AI188" s="179"/>
      <c r="AJ188" s="179">
        <f t="shared" ref="AJ188" si="634">SUM(AJ189:AJ193)</f>
        <v>0</v>
      </c>
      <c r="AK188" s="179"/>
      <c r="AL188" s="179">
        <f t="shared" si="626"/>
        <v>0</v>
      </c>
      <c r="AM188" s="206"/>
      <c r="AN188" s="179"/>
      <c r="AO188" s="179"/>
      <c r="AP188" s="179"/>
      <c r="AQ188" s="179"/>
      <c r="AR188" s="184">
        <f>SUM(AR189:AR193)</f>
        <v>0</v>
      </c>
      <c r="AS188" s="179">
        <f>SUM(AS189:AS193)</f>
        <v>0</v>
      </c>
      <c r="AT188" s="179">
        <f>SUM(AT189:AT193)</f>
        <v>0</v>
      </c>
      <c r="AU188" s="179">
        <f t="shared" ref="AU188" si="635">SUM(AU189:AU193)</f>
        <v>0</v>
      </c>
      <c r="AV188" s="179"/>
      <c r="AW188" s="78"/>
      <c r="AX188" s="184">
        <f>SUM(AX189:AX193)</f>
        <v>0</v>
      </c>
      <c r="AY188" s="179"/>
      <c r="AZ188" s="179">
        <f>SUM(AZ189:AZ193)</f>
        <v>0</v>
      </c>
      <c r="BA188" s="179"/>
      <c r="BB188" s="179">
        <f>SUM(BB189:BB193)</f>
        <v>0</v>
      </c>
      <c r="BC188" s="179"/>
      <c r="BD188" s="179">
        <f t="shared" ref="BD188" si="636">SUM(BD189:BD193)</f>
        <v>0</v>
      </c>
      <c r="BE188" s="179"/>
    </row>
    <row r="189" spans="1:57" x14ac:dyDescent="0.35">
      <c r="B189" s="201" t="s">
        <v>191</v>
      </c>
      <c r="C189" s="180"/>
      <c r="D189" s="186"/>
      <c r="E189" s="186"/>
      <c r="F189" s="186"/>
      <c r="G189" s="186">
        <f t="shared" ref="G189:G193" si="637">SUM(D189:F189)</f>
        <v>0</v>
      </c>
      <c r="H189" s="180"/>
      <c r="I189" s="207"/>
      <c r="J189" s="186"/>
      <c r="K189" s="186"/>
      <c r="L189" s="186"/>
      <c r="M189" s="186">
        <f t="shared" ref="M189:M193" si="638">SUM(J189:L189)</f>
        <v>0</v>
      </c>
      <c r="N189" s="180"/>
      <c r="O189" s="207"/>
      <c r="P189" s="243"/>
      <c r="Q189" s="244"/>
      <c r="R189" s="245"/>
      <c r="S189" s="246"/>
      <c r="T189" s="247"/>
      <c r="U189" s="247"/>
      <c r="V189" s="248"/>
      <c r="W189" s="186">
        <f t="shared" ref="W189:W193" si="639">SUM(T189:V189)</f>
        <v>0</v>
      </c>
      <c r="X189" s="180"/>
      <c r="Y189" s="180"/>
      <c r="Z189" s="248"/>
      <c r="AA189" s="248"/>
      <c r="AB189" s="248"/>
      <c r="AC189" s="186">
        <f t="shared" ref="AC189:AC193" si="640">SUM(Z189:AB189)</f>
        <v>0</v>
      </c>
      <c r="AD189" s="180"/>
      <c r="AE189" s="179"/>
      <c r="AF189" s="248"/>
      <c r="AG189" s="187"/>
      <c r="AH189" s="248"/>
      <c r="AI189" s="187"/>
      <c r="AJ189" s="248"/>
      <c r="AK189" s="187"/>
      <c r="AL189" s="186">
        <f t="shared" si="626"/>
        <v>0</v>
      </c>
      <c r="AM189" s="264"/>
      <c r="AN189" s="180"/>
      <c r="AO189" s="180"/>
      <c r="AP189" s="180"/>
      <c r="AQ189" s="179"/>
      <c r="AR189" s="186">
        <f t="shared" ref="AR189:AT193" si="641">D189+J189+T189</f>
        <v>0</v>
      </c>
      <c r="AS189" s="185">
        <f t="shared" si="641"/>
        <v>0</v>
      </c>
      <c r="AT189" s="186">
        <f t="shared" si="641"/>
        <v>0</v>
      </c>
      <c r="AU189" s="186">
        <f t="shared" ref="AU189:AU193" si="642">SUM(AR189:AT189)</f>
        <v>0</v>
      </c>
      <c r="AV189" s="180"/>
      <c r="AX189" s="186">
        <f t="shared" ref="AX189:AX193" si="643">D189+J189+AF189</f>
        <v>0</v>
      </c>
      <c r="AY189" s="187"/>
      <c r="AZ189" s="186">
        <f t="shared" ref="AZ189:AZ193" si="644">E189+K189+AH189</f>
        <v>0</v>
      </c>
      <c r="BA189" s="187"/>
      <c r="BB189" s="186">
        <f t="shared" ref="BB189:BB193" si="645">F189+L189+AJ189</f>
        <v>0</v>
      </c>
      <c r="BC189" s="187"/>
      <c r="BD189" s="186">
        <f>AX189+AZ189+BB189</f>
        <v>0</v>
      </c>
      <c r="BE189" s="180"/>
    </row>
    <row r="190" spans="1:57" x14ac:dyDescent="0.35">
      <c r="B190" s="201" t="s">
        <v>191</v>
      </c>
      <c r="C190" s="180"/>
      <c r="D190" s="186"/>
      <c r="E190" s="186"/>
      <c r="F190" s="186"/>
      <c r="G190" s="186">
        <f t="shared" si="637"/>
        <v>0</v>
      </c>
      <c r="H190" s="180"/>
      <c r="I190" s="207"/>
      <c r="J190" s="186"/>
      <c r="K190" s="186"/>
      <c r="L190" s="186"/>
      <c r="M190" s="186">
        <f t="shared" si="638"/>
        <v>0</v>
      </c>
      <c r="N190" s="180"/>
      <c r="O190" s="207"/>
      <c r="P190" s="243"/>
      <c r="Q190" s="244"/>
      <c r="R190" s="245"/>
      <c r="S190" s="246"/>
      <c r="T190" s="247"/>
      <c r="U190" s="247"/>
      <c r="V190" s="248"/>
      <c r="W190" s="186">
        <f t="shared" si="639"/>
        <v>0</v>
      </c>
      <c r="X190" s="180"/>
      <c r="Y190" s="180"/>
      <c r="Z190" s="248"/>
      <c r="AA190" s="248"/>
      <c r="AB190" s="248"/>
      <c r="AC190" s="186">
        <f t="shared" si="640"/>
        <v>0</v>
      </c>
      <c r="AD190" s="180"/>
      <c r="AE190" s="179"/>
      <c r="AF190" s="248"/>
      <c r="AG190" s="187"/>
      <c r="AH190" s="248"/>
      <c r="AI190" s="187"/>
      <c r="AJ190" s="248"/>
      <c r="AK190" s="187"/>
      <c r="AL190" s="186"/>
      <c r="AM190" s="264"/>
      <c r="AN190" s="180"/>
      <c r="AO190" s="180"/>
      <c r="AP190" s="180"/>
      <c r="AQ190" s="179"/>
      <c r="AR190" s="186">
        <f t="shared" si="641"/>
        <v>0</v>
      </c>
      <c r="AS190" s="185">
        <f t="shared" si="641"/>
        <v>0</v>
      </c>
      <c r="AT190" s="186">
        <f t="shared" si="641"/>
        <v>0</v>
      </c>
      <c r="AU190" s="186">
        <f t="shared" si="642"/>
        <v>0</v>
      </c>
      <c r="AV190" s="180"/>
      <c r="AX190" s="186">
        <f t="shared" si="643"/>
        <v>0</v>
      </c>
      <c r="AY190" s="187"/>
      <c r="AZ190" s="186">
        <f t="shared" si="644"/>
        <v>0</v>
      </c>
      <c r="BA190" s="187"/>
      <c r="BB190" s="186">
        <f t="shared" si="645"/>
        <v>0</v>
      </c>
      <c r="BC190" s="187"/>
      <c r="BD190" s="186">
        <f t="shared" ref="BD190:BD193" si="646">AX190+AZ190+BB190</f>
        <v>0</v>
      </c>
      <c r="BE190" s="180"/>
    </row>
    <row r="191" spans="1:57" x14ac:dyDescent="0.35">
      <c r="B191" s="201" t="s">
        <v>191</v>
      </c>
      <c r="C191" s="180"/>
      <c r="D191" s="186"/>
      <c r="E191" s="186"/>
      <c r="F191" s="186"/>
      <c r="G191" s="186">
        <f t="shared" si="637"/>
        <v>0</v>
      </c>
      <c r="H191" s="180"/>
      <c r="I191" s="207"/>
      <c r="J191" s="186"/>
      <c r="K191" s="186"/>
      <c r="L191" s="186"/>
      <c r="M191" s="186">
        <f t="shared" si="638"/>
        <v>0</v>
      </c>
      <c r="N191" s="180"/>
      <c r="O191" s="207"/>
      <c r="P191" s="243"/>
      <c r="Q191" s="244"/>
      <c r="R191" s="245"/>
      <c r="S191" s="246"/>
      <c r="T191" s="247"/>
      <c r="U191" s="247"/>
      <c r="V191" s="248"/>
      <c r="W191" s="186">
        <f t="shared" si="639"/>
        <v>0</v>
      </c>
      <c r="X191" s="180"/>
      <c r="Y191" s="180"/>
      <c r="Z191" s="248"/>
      <c r="AA191" s="248"/>
      <c r="AB191" s="248"/>
      <c r="AC191" s="186">
        <f t="shared" si="640"/>
        <v>0</v>
      </c>
      <c r="AD191" s="180"/>
      <c r="AE191" s="179"/>
      <c r="AF191" s="248"/>
      <c r="AG191" s="187"/>
      <c r="AH191" s="248"/>
      <c r="AI191" s="187"/>
      <c r="AJ191" s="248"/>
      <c r="AK191" s="187"/>
      <c r="AL191" s="186"/>
      <c r="AM191" s="264"/>
      <c r="AN191" s="180"/>
      <c r="AO191" s="180"/>
      <c r="AP191" s="180"/>
      <c r="AQ191" s="179"/>
      <c r="AR191" s="186">
        <f t="shared" si="641"/>
        <v>0</v>
      </c>
      <c r="AS191" s="185">
        <f t="shared" si="641"/>
        <v>0</v>
      </c>
      <c r="AT191" s="186">
        <f t="shared" si="641"/>
        <v>0</v>
      </c>
      <c r="AU191" s="186">
        <f t="shared" si="642"/>
        <v>0</v>
      </c>
      <c r="AV191" s="180"/>
      <c r="AX191" s="186">
        <f t="shared" si="643"/>
        <v>0</v>
      </c>
      <c r="AY191" s="187"/>
      <c r="AZ191" s="186">
        <f t="shared" si="644"/>
        <v>0</v>
      </c>
      <c r="BA191" s="187"/>
      <c r="BB191" s="186">
        <f t="shared" si="645"/>
        <v>0</v>
      </c>
      <c r="BC191" s="187"/>
      <c r="BD191" s="186">
        <f t="shared" si="646"/>
        <v>0</v>
      </c>
      <c r="BE191" s="180"/>
    </row>
    <row r="192" spans="1:57" x14ac:dyDescent="0.35">
      <c r="B192" s="201" t="s">
        <v>191</v>
      </c>
      <c r="C192" s="180"/>
      <c r="D192" s="186"/>
      <c r="E192" s="186"/>
      <c r="F192" s="186"/>
      <c r="G192" s="186">
        <f t="shared" si="637"/>
        <v>0</v>
      </c>
      <c r="H192" s="180"/>
      <c r="I192" s="207"/>
      <c r="J192" s="186"/>
      <c r="K192" s="186"/>
      <c r="L192" s="186"/>
      <c r="M192" s="186">
        <f t="shared" si="638"/>
        <v>0</v>
      </c>
      <c r="N192" s="180"/>
      <c r="O192" s="207"/>
      <c r="P192" s="243"/>
      <c r="Q192" s="244"/>
      <c r="R192" s="245"/>
      <c r="S192" s="246"/>
      <c r="T192" s="247"/>
      <c r="U192" s="247"/>
      <c r="V192" s="248"/>
      <c r="W192" s="186">
        <f t="shared" si="639"/>
        <v>0</v>
      </c>
      <c r="X192" s="180"/>
      <c r="Y192" s="180"/>
      <c r="Z192" s="248"/>
      <c r="AA192" s="248"/>
      <c r="AB192" s="248"/>
      <c r="AC192" s="186">
        <f t="shared" si="640"/>
        <v>0</v>
      </c>
      <c r="AD192" s="180"/>
      <c r="AE192" s="179"/>
      <c r="AF192" s="248"/>
      <c r="AG192" s="187"/>
      <c r="AH192" s="248"/>
      <c r="AI192" s="187"/>
      <c r="AJ192" s="248"/>
      <c r="AK192" s="187"/>
      <c r="AL192" s="186">
        <f t="shared" ref="AL192:AL195" si="647">AF192+AH192+AJ192</f>
        <v>0</v>
      </c>
      <c r="AM192" s="264"/>
      <c r="AN192" s="180"/>
      <c r="AO192" s="180"/>
      <c r="AP192" s="180"/>
      <c r="AQ192" s="179"/>
      <c r="AR192" s="186">
        <f t="shared" si="641"/>
        <v>0</v>
      </c>
      <c r="AS192" s="185">
        <f t="shared" si="641"/>
        <v>0</v>
      </c>
      <c r="AT192" s="186">
        <f t="shared" si="641"/>
        <v>0</v>
      </c>
      <c r="AU192" s="186">
        <f t="shared" si="642"/>
        <v>0</v>
      </c>
      <c r="AV192" s="180"/>
      <c r="AX192" s="186">
        <f t="shared" si="643"/>
        <v>0</v>
      </c>
      <c r="AY192" s="187"/>
      <c r="AZ192" s="186">
        <f t="shared" si="644"/>
        <v>0</v>
      </c>
      <c r="BA192" s="187"/>
      <c r="BB192" s="186">
        <f t="shared" si="645"/>
        <v>0</v>
      </c>
      <c r="BC192" s="187"/>
      <c r="BD192" s="186">
        <f t="shared" si="646"/>
        <v>0</v>
      </c>
      <c r="BE192" s="180"/>
    </row>
    <row r="193" spans="1:57" x14ac:dyDescent="0.35">
      <c r="B193" s="201" t="s">
        <v>191</v>
      </c>
      <c r="C193" s="180"/>
      <c r="D193" s="186"/>
      <c r="E193" s="186"/>
      <c r="F193" s="186"/>
      <c r="G193" s="186">
        <f t="shared" si="637"/>
        <v>0</v>
      </c>
      <c r="H193" s="180"/>
      <c r="I193" s="207"/>
      <c r="J193" s="186"/>
      <c r="K193" s="186"/>
      <c r="L193" s="186"/>
      <c r="M193" s="186">
        <f t="shared" si="638"/>
        <v>0</v>
      </c>
      <c r="N193" s="180"/>
      <c r="O193" s="207"/>
      <c r="P193" s="243"/>
      <c r="Q193" s="244"/>
      <c r="R193" s="245"/>
      <c r="S193" s="246"/>
      <c r="T193" s="247"/>
      <c r="U193" s="247"/>
      <c r="V193" s="248"/>
      <c r="W193" s="186">
        <f t="shared" si="639"/>
        <v>0</v>
      </c>
      <c r="X193" s="180"/>
      <c r="Y193" s="180"/>
      <c r="Z193" s="248"/>
      <c r="AA193" s="248"/>
      <c r="AB193" s="248"/>
      <c r="AC193" s="186">
        <f t="shared" si="640"/>
        <v>0</v>
      </c>
      <c r="AD193" s="180"/>
      <c r="AE193" s="179"/>
      <c r="AF193" s="248"/>
      <c r="AG193" s="187"/>
      <c r="AH193" s="248"/>
      <c r="AI193" s="187"/>
      <c r="AJ193" s="248"/>
      <c r="AK193" s="187"/>
      <c r="AL193" s="186">
        <f t="shared" si="647"/>
        <v>0</v>
      </c>
      <c r="AM193" s="264"/>
      <c r="AN193" s="180"/>
      <c r="AO193" s="180"/>
      <c r="AP193" s="180"/>
      <c r="AQ193" s="179"/>
      <c r="AR193" s="186">
        <f t="shared" si="641"/>
        <v>0</v>
      </c>
      <c r="AS193" s="185">
        <f t="shared" si="641"/>
        <v>0</v>
      </c>
      <c r="AT193" s="186">
        <f t="shared" si="641"/>
        <v>0</v>
      </c>
      <c r="AU193" s="186">
        <f t="shared" si="642"/>
        <v>0</v>
      </c>
      <c r="AV193" s="180"/>
      <c r="AX193" s="186">
        <f t="shared" si="643"/>
        <v>0</v>
      </c>
      <c r="AY193" s="187"/>
      <c r="AZ193" s="186">
        <f t="shared" si="644"/>
        <v>0</v>
      </c>
      <c r="BA193" s="187"/>
      <c r="BB193" s="186">
        <f t="shared" si="645"/>
        <v>0</v>
      </c>
      <c r="BC193" s="187"/>
      <c r="BD193" s="186">
        <f t="shared" si="646"/>
        <v>0</v>
      </c>
      <c r="BE193" s="180"/>
    </row>
    <row r="194" spans="1:57" s="197" customFormat="1" x14ac:dyDescent="0.35">
      <c r="A194" s="190">
        <v>6.5</v>
      </c>
      <c r="B194" s="200" t="s">
        <v>169</v>
      </c>
      <c r="C194" s="179"/>
      <c r="D194" s="184">
        <f t="shared" ref="D194:F194" si="648">SUM(D195:D199)</f>
        <v>0</v>
      </c>
      <c r="E194" s="179">
        <f t="shared" si="648"/>
        <v>0</v>
      </c>
      <c r="F194" s="179">
        <f t="shared" si="648"/>
        <v>0</v>
      </c>
      <c r="G194" s="179">
        <f t="shared" ref="G194" si="649">SUM(G195:G199)</f>
        <v>0</v>
      </c>
      <c r="H194" s="179"/>
      <c r="I194" s="206"/>
      <c r="J194" s="184">
        <f t="shared" ref="J194:L194" si="650">SUM(J195:J199)</f>
        <v>0</v>
      </c>
      <c r="K194" s="179">
        <f t="shared" si="650"/>
        <v>0</v>
      </c>
      <c r="L194" s="179">
        <f t="shared" si="650"/>
        <v>0</v>
      </c>
      <c r="M194" s="179">
        <f t="shared" ref="M194" si="651">SUM(M195:M199)</f>
        <v>0</v>
      </c>
      <c r="N194" s="179"/>
      <c r="O194" s="206"/>
      <c r="P194" s="199"/>
      <c r="Q194" s="232"/>
      <c r="R194" s="224"/>
      <c r="S194" s="217"/>
      <c r="T194" s="179">
        <f t="shared" ref="T194:AC194" si="652">SUM(T195:T199)</f>
        <v>0</v>
      </c>
      <c r="U194" s="179">
        <f t="shared" si="652"/>
        <v>0</v>
      </c>
      <c r="V194" s="179">
        <f t="shared" si="652"/>
        <v>0</v>
      </c>
      <c r="W194" s="179">
        <f t="shared" si="652"/>
        <v>0</v>
      </c>
      <c r="X194" s="179"/>
      <c r="Y194" s="179"/>
      <c r="Z194" s="184">
        <f t="shared" si="652"/>
        <v>0</v>
      </c>
      <c r="AA194" s="179">
        <f t="shared" si="652"/>
        <v>0</v>
      </c>
      <c r="AB194" s="179">
        <f t="shared" si="652"/>
        <v>0</v>
      </c>
      <c r="AC194" s="179">
        <f t="shared" si="652"/>
        <v>0</v>
      </c>
      <c r="AD194" s="179"/>
      <c r="AE194" s="179"/>
      <c r="AF194" s="184">
        <f t="shared" ref="AF194" si="653">SUM(AF195:AF199)</f>
        <v>0</v>
      </c>
      <c r="AG194" s="179"/>
      <c r="AH194" s="179">
        <f t="shared" ref="AH194" si="654">SUM(AH195:AH199)</f>
        <v>0</v>
      </c>
      <c r="AI194" s="179"/>
      <c r="AJ194" s="179">
        <f t="shared" ref="AJ194" si="655">SUM(AJ195:AJ199)</f>
        <v>0</v>
      </c>
      <c r="AK194" s="179"/>
      <c r="AL194" s="179">
        <f t="shared" si="647"/>
        <v>0</v>
      </c>
      <c r="AM194" s="206"/>
      <c r="AN194" s="179"/>
      <c r="AO194" s="179"/>
      <c r="AP194" s="179"/>
      <c r="AQ194" s="179"/>
      <c r="AR194" s="179">
        <f>SUM(AR195:AR199)</f>
        <v>0</v>
      </c>
      <c r="AS194" s="179">
        <f>SUM(AS195:AS199)</f>
        <v>0</v>
      </c>
      <c r="AT194" s="179">
        <f>SUM(AT195:AT199)</f>
        <v>0</v>
      </c>
      <c r="AU194" s="179">
        <f t="shared" ref="AU194" si="656">SUM(AU195:AU199)</f>
        <v>0</v>
      </c>
      <c r="AV194" s="179"/>
      <c r="AW194" s="78"/>
      <c r="AX194" s="184">
        <f>SUM(AX195:AX199)</f>
        <v>0</v>
      </c>
      <c r="AY194" s="179"/>
      <c r="AZ194" s="179">
        <f>SUM(AZ195:AZ199)</f>
        <v>0</v>
      </c>
      <c r="BA194" s="179"/>
      <c r="BB194" s="179">
        <f>SUM(BB195:BB199)</f>
        <v>0</v>
      </c>
      <c r="BC194" s="179"/>
      <c r="BD194" s="179">
        <f t="shared" ref="BD194" si="657">SUM(BD195:BD199)</f>
        <v>0</v>
      </c>
      <c r="BE194" s="179"/>
    </row>
    <row r="195" spans="1:57" x14ac:dyDescent="0.35">
      <c r="B195" s="201" t="s">
        <v>191</v>
      </c>
      <c r="C195" s="180"/>
      <c r="D195" s="186"/>
      <c r="E195" s="186"/>
      <c r="F195" s="186"/>
      <c r="G195" s="186">
        <f t="shared" ref="G195:G199" si="658">SUM(D195:F195)</f>
        <v>0</v>
      </c>
      <c r="H195" s="180"/>
      <c r="I195" s="207"/>
      <c r="J195" s="186"/>
      <c r="K195" s="186"/>
      <c r="L195" s="186"/>
      <c r="M195" s="186">
        <f t="shared" ref="M195:M199" si="659">SUM(J195:L195)</f>
        <v>0</v>
      </c>
      <c r="N195" s="180"/>
      <c r="O195" s="207"/>
      <c r="P195" s="243"/>
      <c r="Q195" s="244"/>
      <c r="R195" s="245"/>
      <c r="S195" s="246"/>
      <c r="T195" s="247"/>
      <c r="U195" s="247"/>
      <c r="V195" s="248"/>
      <c r="W195" s="186">
        <f t="shared" ref="W195:W199" si="660">SUM(T195:V195)</f>
        <v>0</v>
      </c>
      <c r="X195" s="180"/>
      <c r="Y195" s="180"/>
      <c r="Z195" s="248"/>
      <c r="AA195" s="248"/>
      <c r="AB195" s="248"/>
      <c r="AC195" s="186">
        <f t="shared" ref="AC195:AC199" si="661">SUM(Z195:AB195)</f>
        <v>0</v>
      </c>
      <c r="AD195" s="180"/>
      <c r="AE195" s="179"/>
      <c r="AF195" s="248"/>
      <c r="AG195" s="187"/>
      <c r="AH195" s="248"/>
      <c r="AI195" s="187"/>
      <c r="AJ195" s="248"/>
      <c r="AK195" s="187"/>
      <c r="AL195" s="186">
        <f t="shared" si="647"/>
        <v>0</v>
      </c>
      <c r="AM195" s="264"/>
      <c r="AN195" s="180"/>
      <c r="AO195" s="180"/>
      <c r="AP195" s="180"/>
      <c r="AQ195" s="179"/>
      <c r="AR195" s="186">
        <f t="shared" ref="AR195:AT199" si="662">D195+J195+T195</f>
        <v>0</v>
      </c>
      <c r="AS195" s="185">
        <f t="shared" si="662"/>
        <v>0</v>
      </c>
      <c r="AT195" s="186">
        <f t="shared" si="662"/>
        <v>0</v>
      </c>
      <c r="AU195" s="186">
        <f t="shared" ref="AU195:AU199" si="663">SUM(AR195:AT195)</f>
        <v>0</v>
      </c>
      <c r="AV195" s="180"/>
      <c r="AX195" s="186">
        <f t="shared" ref="AX195:AX199" si="664">D195+J195+AF195</f>
        <v>0</v>
      </c>
      <c r="AY195" s="187"/>
      <c r="AZ195" s="186">
        <f t="shared" ref="AZ195:AZ199" si="665">E195+K195+AH195</f>
        <v>0</v>
      </c>
      <c r="BA195" s="187"/>
      <c r="BB195" s="186">
        <f t="shared" ref="BB195:BB199" si="666">F195+L195+AJ195</f>
        <v>0</v>
      </c>
      <c r="BC195" s="187"/>
      <c r="BD195" s="186">
        <f>AX195+AZ195+BB195</f>
        <v>0</v>
      </c>
      <c r="BE195" s="180"/>
    </row>
    <row r="196" spans="1:57" x14ac:dyDescent="0.35">
      <c r="B196" s="201" t="s">
        <v>191</v>
      </c>
      <c r="C196" s="180"/>
      <c r="D196" s="186"/>
      <c r="E196" s="186"/>
      <c r="F196" s="186"/>
      <c r="G196" s="186">
        <f t="shared" si="658"/>
        <v>0</v>
      </c>
      <c r="H196" s="180"/>
      <c r="I196" s="207"/>
      <c r="J196" s="186"/>
      <c r="K196" s="186"/>
      <c r="L196" s="186"/>
      <c r="M196" s="186">
        <f t="shared" si="659"/>
        <v>0</v>
      </c>
      <c r="N196" s="180"/>
      <c r="O196" s="207"/>
      <c r="P196" s="243"/>
      <c r="Q196" s="244"/>
      <c r="R196" s="245"/>
      <c r="S196" s="246"/>
      <c r="T196" s="247"/>
      <c r="U196" s="247"/>
      <c r="V196" s="248"/>
      <c r="W196" s="186">
        <f t="shared" si="660"/>
        <v>0</v>
      </c>
      <c r="X196" s="180"/>
      <c r="Y196" s="180"/>
      <c r="Z196" s="248"/>
      <c r="AA196" s="248"/>
      <c r="AB196" s="248"/>
      <c r="AC196" s="186">
        <f t="shared" si="661"/>
        <v>0</v>
      </c>
      <c r="AD196" s="180"/>
      <c r="AE196" s="179"/>
      <c r="AF196" s="248"/>
      <c r="AG196" s="187"/>
      <c r="AH196" s="248"/>
      <c r="AI196" s="187"/>
      <c r="AJ196" s="248"/>
      <c r="AK196" s="187"/>
      <c r="AL196" s="186"/>
      <c r="AM196" s="264"/>
      <c r="AN196" s="180"/>
      <c r="AO196" s="180"/>
      <c r="AP196" s="180"/>
      <c r="AQ196" s="179"/>
      <c r="AR196" s="186">
        <f t="shared" si="662"/>
        <v>0</v>
      </c>
      <c r="AS196" s="185">
        <f t="shared" si="662"/>
        <v>0</v>
      </c>
      <c r="AT196" s="186">
        <f t="shared" si="662"/>
        <v>0</v>
      </c>
      <c r="AU196" s="186">
        <f t="shared" si="663"/>
        <v>0</v>
      </c>
      <c r="AV196" s="180"/>
      <c r="AX196" s="186">
        <f t="shared" si="664"/>
        <v>0</v>
      </c>
      <c r="AY196" s="187"/>
      <c r="AZ196" s="186">
        <f t="shared" si="665"/>
        <v>0</v>
      </c>
      <c r="BA196" s="187"/>
      <c r="BB196" s="186">
        <f t="shared" si="666"/>
        <v>0</v>
      </c>
      <c r="BC196" s="187"/>
      <c r="BD196" s="186">
        <f t="shared" ref="BD196:BD199" si="667">AX196+AZ196+BB196</f>
        <v>0</v>
      </c>
      <c r="BE196" s="180"/>
    </row>
    <row r="197" spans="1:57" x14ac:dyDescent="0.35">
      <c r="B197" s="201" t="s">
        <v>191</v>
      </c>
      <c r="C197" s="180"/>
      <c r="D197" s="186"/>
      <c r="E197" s="186"/>
      <c r="F197" s="186"/>
      <c r="G197" s="186">
        <f t="shared" si="658"/>
        <v>0</v>
      </c>
      <c r="H197" s="180"/>
      <c r="I197" s="207"/>
      <c r="J197" s="186"/>
      <c r="K197" s="186"/>
      <c r="L197" s="186"/>
      <c r="M197" s="186">
        <f t="shared" si="659"/>
        <v>0</v>
      </c>
      <c r="N197" s="180"/>
      <c r="O197" s="207"/>
      <c r="P197" s="243"/>
      <c r="Q197" s="244"/>
      <c r="R197" s="245"/>
      <c r="S197" s="246"/>
      <c r="T197" s="247"/>
      <c r="U197" s="247"/>
      <c r="V197" s="248"/>
      <c r="W197" s="186">
        <f t="shared" si="660"/>
        <v>0</v>
      </c>
      <c r="X197" s="180"/>
      <c r="Y197" s="180"/>
      <c r="Z197" s="248"/>
      <c r="AA197" s="248"/>
      <c r="AB197" s="248"/>
      <c r="AC197" s="186">
        <f t="shared" si="661"/>
        <v>0</v>
      </c>
      <c r="AD197" s="180"/>
      <c r="AE197" s="179"/>
      <c r="AF197" s="248"/>
      <c r="AG197" s="187"/>
      <c r="AH197" s="248"/>
      <c r="AI197" s="187"/>
      <c r="AJ197" s="248"/>
      <c r="AK197" s="187"/>
      <c r="AL197" s="186"/>
      <c r="AM197" s="264"/>
      <c r="AN197" s="180"/>
      <c r="AO197" s="180"/>
      <c r="AP197" s="180"/>
      <c r="AQ197" s="179"/>
      <c r="AR197" s="186">
        <f t="shared" si="662"/>
        <v>0</v>
      </c>
      <c r="AS197" s="185">
        <f t="shared" si="662"/>
        <v>0</v>
      </c>
      <c r="AT197" s="186">
        <f t="shared" si="662"/>
        <v>0</v>
      </c>
      <c r="AU197" s="186">
        <f t="shared" si="663"/>
        <v>0</v>
      </c>
      <c r="AV197" s="180"/>
      <c r="AX197" s="186">
        <f t="shared" si="664"/>
        <v>0</v>
      </c>
      <c r="AY197" s="187"/>
      <c r="AZ197" s="186">
        <f t="shared" si="665"/>
        <v>0</v>
      </c>
      <c r="BA197" s="187"/>
      <c r="BB197" s="186">
        <f t="shared" si="666"/>
        <v>0</v>
      </c>
      <c r="BC197" s="187"/>
      <c r="BD197" s="186">
        <f t="shared" si="667"/>
        <v>0</v>
      </c>
      <c r="BE197" s="180"/>
    </row>
    <row r="198" spans="1:57" x14ac:dyDescent="0.35">
      <c r="B198" s="201" t="s">
        <v>191</v>
      </c>
      <c r="C198" s="180"/>
      <c r="D198" s="186"/>
      <c r="E198" s="186"/>
      <c r="F198" s="186"/>
      <c r="G198" s="186">
        <f t="shared" si="658"/>
        <v>0</v>
      </c>
      <c r="H198" s="180"/>
      <c r="I198" s="207"/>
      <c r="J198" s="186"/>
      <c r="K198" s="186"/>
      <c r="L198" s="186"/>
      <c r="M198" s="186">
        <f t="shared" si="659"/>
        <v>0</v>
      </c>
      <c r="N198" s="180"/>
      <c r="O198" s="207"/>
      <c r="P198" s="243"/>
      <c r="Q198" s="244"/>
      <c r="R198" s="245"/>
      <c r="S198" s="246"/>
      <c r="T198" s="247"/>
      <c r="U198" s="247"/>
      <c r="V198" s="248"/>
      <c r="W198" s="186">
        <f t="shared" si="660"/>
        <v>0</v>
      </c>
      <c r="X198" s="180"/>
      <c r="Y198" s="180"/>
      <c r="Z198" s="248"/>
      <c r="AA198" s="248"/>
      <c r="AB198" s="248"/>
      <c r="AC198" s="186">
        <f t="shared" si="661"/>
        <v>0</v>
      </c>
      <c r="AD198" s="180"/>
      <c r="AE198" s="179"/>
      <c r="AF198" s="248"/>
      <c r="AG198" s="187"/>
      <c r="AH198" s="248"/>
      <c r="AI198" s="187"/>
      <c r="AJ198" s="248"/>
      <c r="AK198" s="187"/>
      <c r="AL198" s="186">
        <f t="shared" ref="AL198:AL199" si="668">AF198+AH198+AJ198</f>
        <v>0</v>
      </c>
      <c r="AM198" s="264"/>
      <c r="AN198" s="180"/>
      <c r="AO198" s="180"/>
      <c r="AP198" s="180"/>
      <c r="AQ198" s="179"/>
      <c r="AR198" s="186">
        <f t="shared" si="662"/>
        <v>0</v>
      </c>
      <c r="AS198" s="185">
        <f t="shared" si="662"/>
        <v>0</v>
      </c>
      <c r="AT198" s="186">
        <f t="shared" si="662"/>
        <v>0</v>
      </c>
      <c r="AU198" s="186">
        <f t="shared" si="663"/>
        <v>0</v>
      </c>
      <c r="AV198" s="180"/>
      <c r="AX198" s="186">
        <f t="shared" si="664"/>
        <v>0</v>
      </c>
      <c r="AY198" s="187"/>
      <c r="AZ198" s="186">
        <f t="shared" si="665"/>
        <v>0</v>
      </c>
      <c r="BA198" s="187"/>
      <c r="BB198" s="186">
        <f t="shared" si="666"/>
        <v>0</v>
      </c>
      <c r="BC198" s="187"/>
      <c r="BD198" s="186">
        <f t="shared" si="667"/>
        <v>0</v>
      </c>
      <c r="BE198" s="180"/>
    </row>
    <row r="199" spans="1:57" x14ac:dyDescent="0.35">
      <c r="B199" s="201" t="s">
        <v>191</v>
      </c>
      <c r="C199" s="180"/>
      <c r="D199" s="186"/>
      <c r="E199" s="186"/>
      <c r="F199" s="186"/>
      <c r="G199" s="186">
        <f t="shared" si="658"/>
        <v>0</v>
      </c>
      <c r="H199" s="180"/>
      <c r="I199" s="207"/>
      <c r="J199" s="186"/>
      <c r="K199" s="186"/>
      <c r="L199" s="186"/>
      <c r="M199" s="186">
        <f t="shared" si="659"/>
        <v>0</v>
      </c>
      <c r="N199" s="180"/>
      <c r="O199" s="207"/>
      <c r="P199" s="243"/>
      <c r="Q199" s="244"/>
      <c r="R199" s="245"/>
      <c r="S199" s="246"/>
      <c r="T199" s="247"/>
      <c r="U199" s="247"/>
      <c r="V199" s="248"/>
      <c r="W199" s="186">
        <f t="shared" si="660"/>
        <v>0</v>
      </c>
      <c r="X199" s="180"/>
      <c r="Y199" s="180"/>
      <c r="Z199" s="248"/>
      <c r="AA199" s="248"/>
      <c r="AB199" s="248"/>
      <c r="AC199" s="186">
        <f t="shared" si="661"/>
        <v>0</v>
      </c>
      <c r="AD199" s="180"/>
      <c r="AE199" s="179"/>
      <c r="AF199" s="248"/>
      <c r="AG199" s="187"/>
      <c r="AH199" s="248"/>
      <c r="AI199" s="187"/>
      <c r="AJ199" s="248"/>
      <c r="AK199" s="187"/>
      <c r="AL199" s="186">
        <f t="shared" si="668"/>
        <v>0</v>
      </c>
      <c r="AM199" s="264"/>
      <c r="AN199" s="180"/>
      <c r="AO199" s="180"/>
      <c r="AP199" s="180"/>
      <c r="AQ199" s="179"/>
      <c r="AR199" s="186">
        <f t="shared" si="662"/>
        <v>0</v>
      </c>
      <c r="AS199" s="185">
        <f t="shared" si="662"/>
        <v>0</v>
      </c>
      <c r="AT199" s="186">
        <f t="shared" si="662"/>
        <v>0</v>
      </c>
      <c r="AU199" s="186">
        <f t="shared" si="663"/>
        <v>0</v>
      </c>
      <c r="AV199" s="180"/>
      <c r="AX199" s="186">
        <f t="shared" si="664"/>
        <v>0</v>
      </c>
      <c r="AY199" s="187"/>
      <c r="AZ199" s="186">
        <f t="shared" si="665"/>
        <v>0</v>
      </c>
      <c r="BA199" s="187"/>
      <c r="BB199" s="186">
        <f t="shared" si="666"/>
        <v>0</v>
      </c>
      <c r="BC199" s="187"/>
      <c r="BD199" s="186">
        <f t="shared" si="667"/>
        <v>0</v>
      </c>
      <c r="BE199" s="180"/>
    </row>
    <row r="200" spans="1:57" x14ac:dyDescent="0.35">
      <c r="C200" s="179"/>
      <c r="D200" s="159"/>
      <c r="E200" s="159"/>
      <c r="F200" s="159"/>
      <c r="G200" s="179"/>
      <c r="H200" s="179"/>
      <c r="I200" s="206"/>
      <c r="J200" s="159"/>
      <c r="K200" s="159"/>
      <c r="L200" s="159"/>
      <c r="M200" s="179"/>
      <c r="N200" s="179"/>
      <c r="O200" s="206"/>
      <c r="T200" s="159"/>
      <c r="U200" s="159"/>
      <c r="V200" s="159"/>
      <c r="W200" s="179"/>
      <c r="X200" s="179"/>
      <c r="Y200" s="179"/>
      <c r="Z200" s="159"/>
      <c r="AA200" s="159"/>
      <c r="AB200" s="159"/>
      <c r="AC200" s="179"/>
      <c r="AD200" s="179"/>
      <c r="AE200" s="179"/>
      <c r="AF200" s="159"/>
      <c r="AG200" s="159"/>
      <c r="AH200" s="159"/>
      <c r="AI200" s="159"/>
      <c r="AJ200" s="159"/>
      <c r="AK200" s="159"/>
      <c r="AL200" s="179"/>
      <c r="AM200" s="207"/>
      <c r="AN200" s="179"/>
      <c r="AO200" s="179"/>
      <c r="AP200" s="179"/>
      <c r="AQ200" s="179"/>
      <c r="AR200" s="159"/>
      <c r="AS200" s="159"/>
      <c r="AT200" s="159"/>
      <c r="AU200" s="179"/>
      <c r="AV200" s="179"/>
      <c r="AX200" s="159"/>
      <c r="AY200" s="159"/>
      <c r="AZ200" s="159"/>
      <c r="BA200" s="159"/>
      <c r="BB200" s="159"/>
      <c r="BC200" s="159"/>
      <c r="BD200" s="179"/>
      <c r="BE200" s="179"/>
    </row>
    <row r="201" spans="1:57" s="197" customFormat="1" x14ac:dyDescent="0.35">
      <c r="A201" s="190">
        <v>7</v>
      </c>
      <c r="B201" s="79" t="s">
        <v>168</v>
      </c>
      <c r="C201" s="178"/>
      <c r="D201" s="250">
        <f>D202+D208+D214+D220+D226</f>
        <v>16500</v>
      </c>
      <c r="E201" s="250">
        <f t="shared" ref="E201:G201" si="669">E202+E208+E214+E220+E226</f>
        <v>15000</v>
      </c>
      <c r="F201" s="250">
        <f t="shared" si="669"/>
        <v>0</v>
      </c>
      <c r="G201" s="250">
        <f t="shared" si="669"/>
        <v>31500</v>
      </c>
      <c r="H201" s="178"/>
      <c r="I201" s="205"/>
      <c r="J201" s="250">
        <f>J202+J208+J214+J220+J226</f>
        <v>16500</v>
      </c>
      <c r="K201" s="250">
        <f t="shared" ref="K201:M201" si="670">K202+K208+K214+K220+K226</f>
        <v>15000</v>
      </c>
      <c r="L201" s="250">
        <f t="shared" si="670"/>
        <v>0</v>
      </c>
      <c r="M201" s="250">
        <f t="shared" si="670"/>
        <v>31500</v>
      </c>
      <c r="N201" s="178"/>
      <c r="O201" s="205"/>
      <c r="P201" s="251"/>
      <c r="Q201" s="251"/>
      <c r="R201" s="251"/>
      <c r="S201" s="251"/>
      <c r="T201" s="250">
        <f>T202+T208+T214+T220+T226</f>
        <v>0</v>
      </c>
      <c r="U201" s="250">
        <f t="shared" ref="U201:W201" si="671">U202+U208+U214+U220+U226</f>
        <v>0</v>
      </c>
      <c r="V201" s="250">
        <f t="shared" si="671"/>
        <v>0</v>
      </c>
      <c r="W201" s="250">
        <f t="shared" si="671"/>
        <v>0</v>
      </c>
      <c r="X201" s="178"/>
      <c r="Y201" s="178"/>
      <c r="Z201" s="250">
        <f>Z202+Z208+Z214+Z220+Z226</f>
        <v>0</v>
      </c>
      <c r="AA201" s="250">
        <f t="shared" ref="AA201:AC201" si="672">AA202+AA208+AA214+AA220+AA226</f>
        <v>0</v>
      </c>
      <c r="AB201" s="250">
        <f t="shared" si="672"/>
        <v>0</v>
      </c>
      <c r="AC201" s="250">
        <f t="shared" si="672"/>
        <v>0</v>
      </c>
      <c r="AD201" s="178"/>
      <c r="AE201" s="179"/>
      <c r="AF201" s="250">
        <f>AF202+AF208+AF214+AF220+AF226</f>
        <v>0</v>
      </c>
      <c r="AG201" s="249">
        <f>IFERROR((AF201-T201)/T201,0)</f>
        <v>0</v>
      </c>
      <c r="AH201" s="250">
        <f>AH202+AH208+AH214+AH220+AH226</f>
        <v>0</v>
      </c>
      <c r="AI201" s="249">
        <f>IFERROR((AH201-U201)/U201,0)</f>
        <v>0</v>
      </c>
      <c r="AJ201" s="250">
        <f>AJ202+AJ208+AJ214+AJ220+AJ226</f>
        <v>0</v>
      </c>
      <c r="AK201" s="249">
        <f>IFERROR((AJ201-V201)/V201,0)</f>
        <v>0</v>
      </c>
      <c r="AL201" s="250">
        <f>AL202+AL208+AL214+AL220+AL226</f>
        <v>0</v>
      </c>
      <c r="AM201" s="249">
        <f>IFERROR((AL201-W201)/W201,0)</f>
        <v>0</v>
      </c>
      <c r="AN201" s="268"/>
      <c r="AO201" s="186" t="s">
        <v>193</v>
      </c>
      <c r="AP201" s="178"/>
      <c r="AQ201" s="179"/>
      <c r="AR201" s="250">
        <f>AR202+AR208+AR214+AR220+AR226</f>
        <v>33000</v>
      </c>
      <c r="AS201" s="250">
        <f t="shared" ref="AS201:AU201" si="673">AS202+AS208+AS214+AS220+AS226</f>
        <v>30000</v>
      </c>
      <c r="AT201" s="250">
        <f t="shared" si="673"/>
        <v>0</v>
      </c>
      <c r="AU201" s="250">
        <f t="shared" si="673"/>
        <v>63000</v>
      </c>
      <c r="AV201" s="178"/>
      <c r="AW201" s="78"/>
      <c r="AX201" s="250">
        <f>AX202+AX208+AX214+AX220+AX226</f>
        <v>33000</v>
      </c>
      <c r="AY201" s="249">
        <f>IFERROR((AX201-AR201)/AR201,0)</f>
        <v>0</v>
      </c>
      <c r="AZ201" s="250">
        <f>AZ202+AZ208+AZ214+AZ220+AZ226</f>
        <v>30000</v>
      </c>
      <c r="BA201" s="249">
        <f>IFERROR((AZ201-AS201)/AS201,0)</f>
        <v>0</v>
      </c>
      <c r="BB201" s="250">
        <f>BB202+BB208+BB214+BB220+BB226</f>
        <v>0</v>
      </c>
      <c r="BC201" s="249">
        <f>IFERROR((BB201-AT201)/AT201,0)</f>
        <v>0</v>
      </c>
      <c r="BD201" s="250">
        <f>BD202+BD208+BD214+BD220+BD226</f>
        <v>63000</v>
      </c>
      <c r="BE201" s="178"/>
    </row>
    <row r="202" spans="1:57" s="197" customFormat="1" x14ac:dyDescent="0.35">
      <c r="A202" s="190">
        <v>7.1</v>
      </c>
      <c r="B202" s="200" t="s">
        <v>138</v>
      </c>
      <c r="C202" s="179"/>
      <c r="D202" s="203">
        <f t="shared" ref="D202:F202" si="674">SUM(D203:D207)</f>
        <v>16500</v>
      </c>
      <c r="E202" s="179">
        <f t="shared" si="674"/>
        <v>15000</v>
      </c>
      <c r="F202" s="179">
        <f t="shared" si="674"/>
        <v>0</v>
      </c>
      <c r="G202" s="179">
        <f t="shared" ref="G202" si="675">SUM(G203:G207)</f>
        <v>31500</v>
      </c>
      <c r="H202" s="179"/>
      <c r="I202" s="206"/>
      <c r="J202" s="203">
        <f t="shared" ref="J202:L202" si="676">SUM(J203:J207)</f>
        <v>16500</v>
      </c>
      <c r="K202" s="179">
        <f t="shared" si="676"/>
        <v>15000</v>
      </c>
      <c r="L202" s="179">
        <f t="shared" si="676"/>
        <v>0</v>
      </c>
      <c r="M202" s="179">
        <f t="shared" ref="M202" si="677">SUM(M203:M207)</f>
        <v>31500</v>
      </c>
      <c r="N202" s="179"/>
      <c r="O202" s="206"/>
      <c r="P202" s="202"/>
      <c r="Q202" s="232"/>
      <c r="R202" s="224"/>
      <c r="S202" s="217"/>
      <c r="T202" s="203">
        <f t="shared" ref="T202:AC202" si="678">SUM(T203:T207)</f>
        <v>0</v>
      </c>
      <c r="U202" s="179">
        <f t="shared" si="678"/>
        <v>0</v>
      </c>
      <c r="V202" s="179">
        <f t="shared" si="678"/>
        <v>0</v>
      </c>
      <c r="W202" s="179">
        <f t="shared" si="678"/>
        <v>0</v>
      </c>
      <c r="X202" s="179"/>
      <c r="Y202" s="179"/>
      <c r="Z202" s="203">
        <f t="shared" si="678"/>
        <v>0</v>
      </c>
      <c r="AA202" s="179">
        <f t="shared" si="678"/>
        <v>0</v>
      </c>
      <c r="AB202" s="179">
        <f t="shared" si="678"/>
        <v>0</v>
      </c>
      <c r="AC202" s="179">
        <f t="shared" si="678"/>
        <v>0</v>
      </c>
      <c r="AD202" s="179"/>
      <c r="AE202" s="179"/>
      <c r="AF202" s="203">
        <f t="shared" ref="AF202" si="679">SUM(AF203:AF207)</f>
        <v>0</v>
      </c>
      <c r="AG202" s="179"/>
      <c r="AH202" s="179">
        <f t="shared" ref="AH202" si="680">SUM(AH203:AH207)</f>
        <v>0</v>
      </c>
      <c r="AI202" s="179"/>
      <c r="AJ202" s="179">
        <f t="shared" ref="AJ202" si="681">SUM(AJ203:AJ207)</f>
        <v>0</v>
      </c>
      <c r="AK202" s="179"/>
      <c r="AL202" s="179">
        <f t="shared" ref="AL202" si="682">AF202+AH202+AJ202</f>
        <v>0</v>
      </c>
      <c r="AM202" s="206"/>
      <c r="AN202" s="179"/>
      <c r="AO202" s="179"/>
      <c r="AP202" s="179"/>
      <c r="AQ202" s="179"/>
      <c r="AR202" s="203">
        <f>SUM(AR203:AR207)</f>
        <v>33000</v>
      </c>
      <c r="AS202" s="179">
        <f>SUM(AS203:AS207)</f>
        <v>30000</v>
      </c>
      <c r="AT202" s="179">
        <f>SUM(AT203:AT207)</f>
        <v>0</v>
      </c>
      <c r="AU202" s="179">
        <f t="shared" ref="AU202" si="683">SUM(AU203:AU207)</f>
        <v>63000</v>
      </c>
      <c r="AV202" s="179"/>
      <c r="AW202" s="78"/>
      <c r="AX202" s="203">
        <f>SUM(AX203:AX207)</f>
        <v>33000</v>
      </c>
      <c r="AY202" s="179"/>
      <c r="AZ202" s="179">
        <f>SUM(AZ203:AZ207)</f>
        <v>30000</v>
      </c>
      <c r="BA202" s="179"/>
      <c r="BB202" s="179">
        <f>SUM(BB203:BB207)</f>
        <v>0</v>
      </c>
      <c r="BC202" s="179"/>
      <c r="BD202" s="179">
        <f t="shared" ref="BD202" si="684">SUM(BD203:BD207)</f>
        <v>63000</v>
      </c>
      <c r="BE202" s="179"/>
    </row>
    <row r="203" spans="1:57" s="197" customFormat="1" ht="29" x14ac:dyDescent="0.35">
      <c r="A203" s="190"/>
      <c r="B203" s="201" t="s">
        <v>107</v>
      </c>
      <c r="C203" s="180"/>
      <c r="D203" s="186">
        <v>15000</v>
      </c>
      <c r="E203" s="186">
        <v>15000</v>
      </c>
      <c r="F203" s="186"/>
      <c r="G203" s="186">
        <f t="shared" ref="G203:G207" si="685">SUM(D203:F203)</f>
        <v>30000</v>
      </c>
      <c r="H203" s="180"/>
      <c r="I203" s="207"/>
      <c r="J203" s="186">
        <v>15000</v>
      </c>
      <c r="K203" s="186">
        <v>15000</v>
      </c>
      <c r="L203" s="186"/>
      <c r="M203" s="186">
        <f t="shared" ref="M203:M207" si="686">SUM(J203:L203)</f>
        <v>30000</v>
      </c>
      <c r="N203" s="180"/>
      <c r="O203" s="207"/>
      <c r="P203" s="243" t="s">
        <v>135</v>
      </c>
      <c r="Q203" s="244"/>
      <c r="R203" s="245"/>
      <c r="S203" s="246"/>
      <c r="T203" s="247"/>
      <c r="U203" s="247"/>
      <c r="V203" s="248"/>
      <c r="W203" s="186">
        <f t="shared" ref="W203:W207" si="687">SUM(T203:V203)</f>
        <v>0</v>
      </c>
      <c r="X203" s="180"/>
      <c r="Y203" s="180"/>
      <c r="Z203" s="248"/>
      <c r="AA203" s="248"/>
      <c r="AB203" s="248"/>
      <c r="AC203" s="186">
        <f t="shared" ref="AC203:AC207" si="688">SUM(Z203:AB203)</f>
        <v>0</v>
      </c>
      <c r="AD203" s="180"/>
      <c r="AE203" s="179"/>
      <c r="AF203" s="248"/>
      <c r="AG203" s="187"/>
      <c r="AH203" s="248"/>
      <c r="AI203" s="187"/>
      <c r="AJ203" s="248"/>
      <c r="AK203" s="187"/>
      <c r="AL203" s="186"/>
      <c r="AM203" s="264"/>
      <c r="AN203" s="180"/>
      <c r="AO203" s="180"/>
      <c r="AP203" s="180"/>
      <c r="AQ203" s="179"/>
      <c r="AR203" s="186">
        <f t="shared" ref="AR203:AT207" si="689">D203+J203+T203</f>
        <v>30000</v>
      </c>
      <c r="AS203" s="185">
        <f t="shared" si="689"/>
        <v>30000</v>
      </c>
      <c r="AT203" s="186">
        <f t="shared" si="689"/>
        <v>0</v>
      </c>
      <c r="AU203" s="186">
        <f t="shared" ref="AU203:AU207" si="690">SUM(AR203:AT203)</f>
        <v>60000</v>
      </c>
      <c r="AV203" s="180"/>
      <c r="AW203" s="78"/>
      <c r="AX203" s="186">
        <f>D203+J203+AF203</f>
        <v>30000</v>
      </c>
      <c r="AY203" s="187"/>
      <c r="AZ203" s="186">
        <f>E203+K203+AH203</f>
        <v>30000</v>
      </c>
      <c r="BA203" s="187"/>
      <c r="BB203" s="186">
        <f>F203+L203+AJ203</f>
        <v>0</v>
      </c>
      <c r="BC203" s="187"/>
      <c r="BD203" s="186">
        <f>AX203+AZ203+BB203</f>
        <v>60000</v>
      </c>
      <c r="BE203" s="180"/>
    </row>
    <row r="204" spans="1:57" s="197" customFormat="1" ht="29" x14ac:dyDescent="0.35">
      <c r="A204" s="190"/>
      <c r="B204" s="201" t="s">
        <v>109</v>
      </c>
      <c r="C204" s="180"/>
      <c r="D204" s="186">
        <v>1500</v>
      </c>
      <c r="E204" s="186"/>
      <c r="F204" s="186"/>
      <c r="G204" s="186">
        <f t="shared" si="685"/>
        <v>1500</v>
      </c>
      <c r="H204" s="180"/>
      <c r="I204" s="207"/>
      <c r="J204" s="186">
        <v>1500</v>
      </c>
      <c r="K204" s="186"/>
      <c r="L204" s="186"/>
      <c r="M204" s="186">
        <f t="shared" si="686"/>
        <v>1500</v>
      </c>
      <c r="N204" s="180"/>
      <c r="O204" s="207"/>
      <c r="P204" s="243"/>
      <c r="Q204" s="244"/>
      <c r="R204" s="245"/>
      <c r="S204" s="246"/>
      <c r="T204" s="247"/>
      <c r="U204" s="247"/>
      <c r="V204" s="248"/>
      <c r="W204" s="186">
        <f t="shared" si="687"/>
        <v>0</v>
      </c>
      <c r="X204" s="180"/>
      <c r="Y204" s="180"/>
      <c r="Z204" s="248"/>
      <c r="AA204" s="248"/>
      <c r="AB204" s="248"/>
      <c r="AC204" s="186">
        <f t="shared" si="688"/>
        <v>0</v>
      </c>
      <c r="AD204" s="180"/>
      <c r="AE204" s="179"/>
      <c r="AF204" s="248"/>
      <c r="AG204" s="187"/>
      <c r="AH204" s="248"/>
      <c r="AI204" s="187"/>
      <c r="AJ204" s="248"/>
      <c r="AK204" s="187"/>
      <c r="AL204" s="186"/>
      <c r="AM204" s="264"/>
      <c r="AN204" s="180"/>
      <c r="AO204" s="180"/>
      <c r="AP204" s="180"/>
      <c r="AQ204" s="179"/>
      <c r="AR204" s="186">
        <f t="shared" si="689"/>
        <v>3000</v>
      </c>
      <c r="AS204" s="185">
        <f t="shared" si="689"/>
        <v>0</v>
      </c>
      <c r="AT204" s="186">
        <f t="shared" si="689"/>
        <v>0</v>
      </c>
      <c r="AU204" s="186">
        <f t="shared" si="690"/>
        <v>3000</v>
      </c>
      <c r="AV204" s="180"/>
      <c r="AW204" s="78"/>
      <c r="AX204" s="186">
        <f t="shared" ref="AX204:AX207" si="691">D204+J204+AF204</f>
        <v>3000</v>
      </c>
      <c r="AY204" s="187"/>
      <c r="AZ204" s="186">
        <f t="shared" ref="AZ204:AZ207" si="692">E204+K204+AH204</f>
        <v>0</v>
      </c>
      <c r="BA204" s="187"/>
      <c r="BB204" s="186">
        <f t="shared" ref="BB204:BB207" si="693">F204+L204+AJ204</f>
        <v>0</v>
      </c>
      <c r="BC204" s="187"/>
      <c r="BD204" s="186">
        <f t="shared" ref="BD204:BD207" si="694">AX204+AZ204+BB204</f>
        <v>3000</v>
      </c>
      <c r="BE204" s="180"/>
    </row>
    <row r="205" spans="1:57" s="197" customFormat="1" x14ac:dyDescent="0.35">
      <c r="A205" s="190"/>
      <c r="B205" s="201" t="s">
        <v>191</v>
      </c>
      <c r="C205" s="180"/>
      <c r="D205" s="186"/>
      <c r="E205" s="186"/>
      <c r="F205" s="186"/>
      <c r="G205" s="186">
        <f t="shared" si="685"/>
        <v>0</v>
      </c>
      <c r="H205" s="180"/>
      <c r="I205" s="207"/>
      <c r="J205" s="186"/>
      <c r="K205" s="186"/>
      <c r="L205" s="186"/>
      <c r="M205" s="186">
        <f t="shared" si="686"/>
        <v>0</v>
      </c>
      <c r="N205" s="180"/>
      <c r="O205" s="207"/>
      <c r="P205" s="243"/>
      <c r="Q205" s="244"/>
      <c r="R205" s="245"/>
      <c r="S205" s="246"/>
      <c r="T205" s="247"/>
      <c r="U205" s="247"/>
      <c r="V205" s="248"/>
      <c r="W205" s="186">
        <f t="shared" si="687"/>
        <v>0</v>
      </c>
      <c r="X205" s="180"/>
      <c r="Y205" s="180"/>
      <c r="Z205" s="248"/>
      <c r="AA205" s="248"/>
      <c r="AB205" s="248"/>
      <c r="AC205" s="186">
        <f t="shared" si="688"/>
        <v>0</v>
      </c>
      <c r="AD205" s="180"/>
      <c r="AE205" s="179"/>
      <c r="AF205" s="248"/>
      <c r="AG205" s="187"/>
      <c r="AH205" s="248"/>
      <c r="AI205" s="187"/>
      <c r="AJ205" s="248"/>
      <c r="AK205" s="187"/>
      <c r="AL205" s="186"/>
      <c r="AM205" s="264"/>
      <c r="AN205" s="180"/>
      <c r="AO205" s="180"/>
      <c r="AP205" s="180"/>
      <c r="AQ205" s="179"/>
      <c r="AR205" s="186">
        <f t="shared" si="689"/>
        <v>0</v>
      </c>
      <c r="AS205" s="185">
        <f t="shared" si="689"/>
        <v>0</v>
      </c>
      <c r="AT205" s="186">
        <f t="shared" si="689"/>
        <v>0</v>
      </c>
      <c r="AU205" s="186">
        <f t="shared" si="690"/>
        <v>0</v>
      </c>
      <c r="AV205" s="180"/>
      <c r="AW205" s="78"/>
      <c r="AX205" s="186">
        <f t="shared" si="691"/>
        <v>0</v>
      </c>
      <c r="AY205" s="187"/>
      <c r="AZ205" s="186">
        <f t="shared" si="692"/>
        <v>0</v>
      </c>
      <c r="BA205" s="187"/>
      <c r="BB205" s="186">
        <f t="shared" si="693"/>
        <v>0</v>
      </c>
      <c r="BC205" s="187"/>
      <c r="BD205" s="186">
        <f t="shared" si="694"/>
        <v>0</v>
      </c>
      <c r="BE205" s="180"/>
    </row>
    <row r="206" spans="1:57" s="197" customFormat="1" x14ac:dyDescent="0.35">
      <c r="A206" s="190"/>
      <c r="B206" s="201" t="s">
        <v>191</v>
      </c>
      <c r="C206" s="180"/>
      <c r="D206" s="186"/>
      <c r="E206" s="186"/>
      <c r="F206" s="186"/>
      <c r="G206" s="186">
        <f t="shared" si="685"/>
        <v>0</v>
      </c>
      <c r="H206" s="180"/>
      <c r="I206" s="207"/>
      <c r="J206" s="186"/>
      <c r="K206" s="186"/>
      <c r="L206" s="186"/>
      <c r="M206" s="186">
        <f t="shared" si="686"/>
        <v>0</v>
      </c>
      <c r="N206" s="180"/>
      <c r="O206" s="207"/>
      <c r="P206" s="243"/>
      <c r="Q206" s="244"/>
      <c r="R206" s="245"/>
      <c r="S206" s="246"/>
      <c r="T206" s="247"/>
      <c r="U206" s="247"/>
      <c r="V206" s="248"/>
      <c r="W206" s="186">
        <f t="shared" si="687"/>
        <v>0</v>
      </c>
      <c r="X206" s="180"/>
      <c r="Y206" s="180"/>
      <c r="Z206" s="248"/>
      <c r="AA206" s="248"/>
      <c r="AB206" s="248"/>
      <c r="AC206" s="186">
        <f t="shared" si="688"/>
        <v>0</v>
      </c>
      <c r="AD206" s="180"/>
      <c r="AE206" s="179"/>
      <c r="AF206" s="248"/>
      <c r="AG206" s="187"/>
      <c r="AH206" s="248"/>
      <c r="AI206" s="187"/>
      <c r="AJ206" s="248"/>
      <c r="AK206" s="187"/>
      <c r="AL206" s="186"/>
      <c r="AM206" s="264"/>
      <c r="AN206" s="180"/>
      <c r="AO206" s="180"/>
      <c r="AP206" s="180"/>
      <c r="AQ206" s="179"/>
      <c r="AR206" s="186">
        <f t="shared" si="689"/>
        <v>0</v>
      </c>
      <c r="AS206" s="185">
        <f t="shared" si="689"/>
        <v>0</v>
      </c>
      <c r="AT206" s="186">
        <f t="shared" si="689"/>
        <v>0</v>
      </c>
      <c r="AU206" s="186">
        <f t="shared" si="690"/>
        <v>0</v>
      </c>
      <c r="AV206" s="180"/>
      <c r="AW206" s="78"/>
      <c r="AX206" s="186">
        <f t="shared" si="691"/>
        <v>0</v>
      </c>
      <c r="AY206" s="187"/>
      <c r="AZ206" s="186">
        <f t="shared" si="692"/>
        <v>0</v>
      </c>
      <c r="BA206" s="187"/>
      <c r="BB206" s="186">
        <f t="shared" si="693"/>
        <v>0</v>
      </c>
      <c r="BC206" s="187"/>
      <c r="BD206" s="186">
        <f t="shared" si="694"/>
        <v>0</v>
      </c>
      <c r="BE206" s="180"/>
    </row>
    <row r="207" spans="1:57" s="197" customFormat="1" x14ac:dyDescent="0.35">
      <c r="A207" s="190"/>
      <c r="B207" s="201" t="s">
        <v>191</v>
      </c>
      <c r="C207" s="180"/>
      <c r="D207" s="186"/>
      <c r="E207" s="186"/>
      <c r="F207" s="186"/>
      <c r="G207" s="186">
        <f t="shared" si="685"/>
        <v>0</v>
      </c>
      <c r="H207" s="180"/>
      <c r="I207" s="207"/>
      <c r="J207" s="186"/>
      <c r="K207" s="186"/>
      <c r="L207" s="186"/>
      <c r="M207" s="186">
        <f t="shared" si="686"/>
        <v>0</v>
      </c>
      <c r="N207" s="180"/>
      <c r="O207" s="207"/>
      <c r="P207" s="243"/>
      <c r="Q207" s="244"/>
      <c r="R207" s="245"/>
      <c r="S207" s="246"/>
      <c r="T207" s="247"/>
      <c r="U207" s="247"/>
      <c r="V207" s="248"/>
      <c r="W207" s="186">
        <f t="shared" si="687"/>
        <v>0</v>
      </c>
      <c r="X207" s="180"/>
      <c r="Y207" s="180"/>
      <c r="Z207" s="248"/>
      <c r="AA207" s="248"/>
      <c r="AB207" s="248"/>
      <c r="AC207" s="186">
        <f t="shared" si="688"/>
        <v>0</v>
      </c>
      <c r="AD207" s="180"/>
      <c r="AE207" s="179"/>
      <c r="AF207" s="248"/>
      <c r="AG207" s="187"/>
      <c r="AH207" s="248"/>
      <c r="AI207" s="187"/>
      <c r="AJ207" s="248"/>
      <c r="AK207" s="187"/>
      <c r="AL207" s="186"/>
      <c r="AM207" s="264"/>
      <c r="AN207" s="180"/>
      <c r="AO207" s="180"/>
      <c r="AP207" s="180"/>
      <c r="AQ207" s="179"/>
      <c r="AR207" s="186">
        <f t="shared" si="689"/>
        <v>0</v>
      </c>
      <c r="AS207" s="185">
        <f t="shared" si="689"/>
        <v>0</v>
      </c>
      <c r="AT207" s="186">
        <f t="shared" si="689"/>
        <v>0</v>
      </c>
      <c r="AU207" s="186">
        <f t="shared" si="690"/>
        <v>0</v>
      </c>
      <c r="AV207" s="180"/>
      <c r="AW207" s="78"/>
      <c r="AX207" s="186">
        <f t="shared" si="691"/>
        <v>0</v>
      </c>
      <c r="AY207" s="187"/>
      <c r="AZ207" s="186">
        <f t="shared" si="692"/>
        <v>0</v>
      </c>
      <c r="BA207" s="187"/>
      <c r="BB207" s="186">
        <f t="shared" si="693"/>
        <v>0</v>
      </c>
      <c r="BC207" s="187"/>
      <c r="BD207" s="186">
        <f t="shared" si="694"/>
        <v>0</v>
      </c>
      <c r="BE207" s="180"/>
    </row>
    <row r="208" spans="1:57" s="197" customFormat="1" x14ac:dyDescent="0.35">
      <c r="A208" s="190">
        <v>7.2</v>
      </c>
      <c r="B208" s="200" t="s">
        <v>169</v>
      </c>
      <c r="C208" s="179"/>
      <c r="D208" s="184">
        <f t="shared" ref="D208:F208" si="695">SUM(D209:D213)</f>
        <v>0</v>
      </c>
      <c r="E208" s="179">
        <f t="shared" si="695"/>
        <v>0</v>
      </c>
      <c r="F208" s="179">
        <f t="shared" si="695"/>
        <v>0</v>
      </c>
      <c r="G208" s="179">
        <f t="shared" ref="G208" si="696">SUM(G209:G213)</f>
        <v>0</v>
      </c>
      <c r="H208" s="179"/>
      <c r="I208" s="206"/>
      <c r="J208" s="184">
        <f t="shared" ref="J208:L208" si="697">SUM(J209:J213)</f>
        <v>0</v>
      </c>
      <c r="K208" s="179">
        <f t="shared" si="697"/>
        <v>0</v>
      </c>
      <c r="L208" s="179">
        <f t="shared" si="697"/>
        <v>0</v>
      </c>
      <c r="M208" s="179">
        <f t="shared" ref="M208" si="698">SUM(M209:M213)</f>
        <v>0</v>
      </c>
      <c r="N208" s="179"/>
      <c r="O208" s="206"/>
      <c r="P208" s="199"/>
      <c r="Q208" s="232"/>
      <c r="R208" s="224"/>
      <c r="S208" s="217"/>
      <c r="T208" s="184">
        <f t="shared" ref="T208:AC208" si="699">SUM(T209:T213)</f>
        <v>0</v>
      </c>
      <c r="U208" s="179">
        <f t="shared" si="699"/>
        <v>0</v>
      </c>
      <c r="V208" s="179">
        <f t="shared" si="699"/>
        <v>0</v>
      </c>
      <c r="W208" s="179">
        <f t="shared" si="699"/>
        <v>0</v>
      </c>
      <c r="X208" s="179"/>
      <c r="Y208" s="179"/>
      <c r="Z208" s="184">
        <f t="shared" si="699"/>
        <v>0</v>
      </c>
      <c r="AA208" s="179">
        <f t="shared" si="699"/>
        <v>0</v>
      </c>
      <c r="AB208" s="179">
        <f t="shared" si="699"/>
        <v>0</v>
      </c>
      <c r="AC208" s="179">
        <f t="shared" si="699"/>
        <v>0</v>
      </c>
      <c r="AD208" s="179"/>
      <c r="AE208" s="179"/>
      <c r="AF208" s="184">
        <f t="shared" ref="AF208" si="700">SUM(AF209:AF213)</f>
        <v>0</v>
      </c>
      <c r="AG208" s="179"/>
      <c r="AH208" s="179">
        <f t="shared" ref="AH208" si="701">SUM(AH209:AH213)</f>
        <v>0</v>
      </c>
      <c r="AI208" s="179"/>
      <c r="AJ208" s="179">
        <f t="shared" ref="AJ208" si="702">SUM(AJ209:AJ213)</f>
        <v>0</v>
      </c>
      <c r="AK208" s="179"/>
      <c r="AL208" s="179">
        <f t="shared" ref="AL208" si="703">AF208+AH208+AJ208</f>
        <v>0</v>
      </c>
      <c r="AM208" s="206"/>
      <c r="AN208" s="179"/>
      <c r="AO208" s="179"/>
      <c r="AP208" s="179"/>
      <c r="AQ208" s="179"/>
      <c r="AR208" s="184">
        <f>SUM(AR209:AR213)</f>
        <v>0</v>
      </c>
      <c r="AS208" s="179">
        <f>SUM(AS209:AS213)</f>
        <v>0</v>
      </c>
      <c r="AT208" s="179">
        <f>SUM(AT209:AT213)</f>
        <v>0</v>
      </c>
      <c r="AU208" s="179">
        <f t="shared" ref="AU208" si="704">SUM(AU209:AU213)</f>
        <v>0</v>
      </c>
      <c r="AV208" s="179"/>
      <c r="AW208" s="78"/>
      <c r="AX208" s="184">
        <f>SUM(AX209:AX213)</f>
        <v>0</v>
      </c>
      <c r="AY208" s="179"/>
      <c r="AZ208" s="179">
        <f>SUM(AZ209:AZ213)</f>
        <v>0</v>
      </c>
      <c r="BA208" s="179"/>
      <c r="BB208" s="179">
        <f>SUM(BB209:BB213)</f>
        <v>0</v>
      </c>
      <c r="BC208" s="179"/>
      <c r="BD208" s="179">
        <f t="shared" ref="BD208" si="705">SUM(BD209:BD213)</f>
        <v>0</v>
      </c>
      <c r="BE208" s="179"/>
    </row>
    <row r="209" spans="1:57" s="197" customFormat="1" x14ac:dyDescent="0.35">
      <c r="A209" s="190"/>
      <c r="B209" s="201" t="s">
        <v>191</v>
      </c>
      <c r="C209" s="180"/>
      <c r="D209" s="186"/>
      <c r="E209" s="186"/>
      <c r="F209" s="186"/>
      <c r="G209" s="186">
        <f t="shared" ref="G209:G213" si="706">SUM(D209:F209)</f>
        <v>0</v>
      </c>
      <c r="H209" s="180"/>
      <c r="I209" s="207"/>
      <c r="J209" s="186"/>
      <c r="K209" s="186"/>
      <c r="L209" s="186"/>
      <c r="M209" s="186">
        <f t="shared" ref="M209:M213" si="707">SUM(J209:L209)</f>
        <v>0</v>
      </c>
      <c r="N209" s="180"/>
      <c r="O209" s="207"/>
      <c r="P209" s="243"/>
      <c r="Q209" s="244"/>
      <c r="R209" s="245"/>
      <c r="S209" s="246"/>
      <c r="T209" s="247"/>
      <c r="U209" s="247"/>
      <c r="V209" s="248"/>
      <c r="W209" s="186">
        <f t="shared" ref="W209:W213" si="708">SUM(T209:V209)</f>
        <v>0</v>
      </c>
      <c r="X209" s="180"/>
      <c r="Y209" s="180"/>
      <c r="Z209" s="248"/>
      <c r="AA209" s="248"/>
      <c r="AB209" s="248"/>
      <c r="AC209" s="186">
        <f t="shared" ref="AC209:AC213" si="709">SUM(Z209:AB209)</f>
        <v>0</v>
      </c>
      <c r="AD209" s="180"/>
      <c r="AE209" s="179"/>
      <c r="AF209" s="248"/>
      <c r="AG209" s="187"/>
      <c r="AH209" s="248"/>
      <c r="AI209" s="187"/>
      <c r="AJ209" s="248"/>
      <c r="AK209" s="187"/>
      <c r="AL209" s="186"/>
      <c r="AM209" s="264"/>
      <c r="AN209" s="180"/>
      <c r="AO209" s="180"/>
      <c r="AP209" s="180"/>
      <c r="AQ209" s="179"/>
      <c r="AR209" s="186">
        <f t="shared" ref="AR209:AT213" si="710">D209+J209+T209</f>
        <v>0</v>
      </c>
      <c r="AS209" s="185">
        <f t="shared" si="710"/>
        <v>0</v>
      </c>
      <c r="AT209" s="186">
        <f t="shared" si="710"/>
        <v>0</v>
      </c>
      <c r="AU209" s="186">
        <f t="shared" ref="AU209:AU213" si="711">SUM(AR209:AT209)</f>
        <v>0</v>
      </c>
      <c r="AV209" s="180"/>
      <c r="AW209" s="78"/>
      <c r="AX209" s="186">
        <f t="shared" ref="AX209:AX213" si="712">D209+J209+AF209</f>
        <v>0</v>
      </c>
      <c r="AY209" s="187"/>
      <c r="AZ209" s="186">
        <f t="shared" ref="AZ209:AZ213" si="713">E209+K209+AH209</f>
        <v>0</v>
      </c>
      <c r="BA209" s="187"/>
      <c r="BB209" s="186">
        <f t="shared" ref="BB209:BB213" si="714">F209+L209+AJ209</f>
        <v>0</v>
      </c>
      <c r="BC209" s="187"/>
      <c r="BD209" s="186">
        <f>AX209+AZ209+BB209</f>
        <v>0</v>
      </c>
      <c r="BE209" s="180"/>
    </row>
    <row r="210" spans="1:57" s="197" customFormat="1" x14ac:dyDescent="0.35">
      <c r="A210" s="190"/>
      <c r="B210" s="201" t="s">
        <v>191</v>
      </c>
      <c r="C210" s="180"/>
      <c r="D210" s="186"/>
      <c r="E210" s="186"/>
      <c r="F210" s="186"/>
      <c r="G210" s="186">
        <f t="shared" si="706"/>
        <v>0</v>
      </c>
      <c r="H210" s="180"/>
      <c r="I210" s="207"/>
      <c r="J210" s="186"/>
      <c r="K210" s="186"/>
      <c r="L210" s="186"/>
      <c r="M210" s="186">
        <f t="shared" si="707"/>
        <v>0</v>
      </c>
      <c r="N210" s="180"/>
      <c r="O210" s="207"/>
      <c r="P210" s="243"/>
      <c r="Q210" s="244"/>
      <c r="R210" s="245"/>
      <c r="S210" s="246"/>
      <c r="T210" s="247"/>
      <c r="U210" s="247"/>
      <c r="V210" s="248"/>
      <c r="W210" s="186">
        <f t="shared" si="708"/>
        <v>0</v>
      </c>
      <c r="X210" s="180"/>
      <c r="Y210" s="180"/>
      <c r="Z210" s="248"/>
      <c r="AA210" s="248"/>
      <c r="AB210" s="248"/>
      <c r="AC210" s="186">
        <f t="shared" si="709"/>
        <v>0</v>
      </c>
      <c r="AD210" s="180"/>
      <c r="AE210" s="179"/>
      <c r="AF210" s="248"/>
      <c r="AG210" s="187"/>
      <c r="AH210" s="248"/>
      <c r="AI210" s="187"/>
      <c r="AJ210" s="248"/>
      <c r="AK210" s="187"/>
      <c r="AL210" s="186"/>
      <c r="AM210" s="264"/>
      <c r="AN210" s="180"/>
      <c r="AO210" s="180"/>
      <c r="AP210" s="180"/>
      <c r="AQ210" s="179"/>
      <c r="AR210" s="186">
        <f t="shared" si="710"/>
        <v>0</v>
      </c>
      <c r="AS210" s="185">
        <f t="shared" si="710"/>
        <v>0</v>
      </c>
      <c r="AT210" s="186">
        <f t="shared" si="710"/>
        <v>0</v>
      </c>
      <c r="AU210" s="186">
        <f t="shared" si="711"/>
        <v>0</v>
      </c>
      <c r="AV210" s="180"/>
      <c r="AW210" s="78"/>
      <c r="AX210" s="186">
        <f t="shared" si="712"/>
        <v>0</v>
      </c>
      <c r="AY210" s="187"/>
      <c r="AZ210" s="186">
        <f t="shared" si="713"/>
        <v>0</v>
      </c>
      <c r="BA210" s="187"/>
      <c r="BB210" s="186">
        <f t="shared" si="714"/>
        <v>0</v>
      </c>
      <c r="BC210" s="187"/>
      <c r="BD210" s="186">
        <f t="shared" ref="BD210:BD213" si="715">AX210+AZ210+BB210</f>
        <v>0</v>
      </c>
      <c r="BE210" s="180"/>
    </row>
    <row r="211" spans="1:57" s="197" customFormat="1" x14ac:dyDescent="0.35">
      <c r="A211" s="190"/>
      <c r="B211" s="201" t="s">
        <v>191</v>
      </c>
      <c r="C211" s="180"/>
      <c r="D211" s="186"/>
      <c r="E211" s="186"/>
      <c r="F211" s="186"/>
      <c r="G211" s="186">
        <f t="shared" si="706"/>
        <v>0</v>
      </c>
      <c r="H211" s="180"/>
      <c r="I211" s="207"/>
      <c r="J211" s="186"/>
      <c r="K211" s="186"/>
      <c r="L211" s="186"/>
      <c r="M211" s="186">
        <f t="shared" si="707"/>
        <v>0</v>
      </c>
      <c r="N211" s="180"/>
      <c r="O211" s="207"/>
      <c r="P211" s="243"/>
      <c r="Q211" s="244"/>
      <c r="R211" s="245"/>
      <c r="S211" s="246"/>
      <c r="T211" s="247"/>
      <c r="U211" s="247"/>
      <c r="V211" s="248"/>
      <c r="W211" s="186">
        <f t="shared" si="708"/>
        <v>0</v>
      </c>
      <c r="X211" s="180"/>
      <c r="Y211" s="180"/>
      <c r="Z211" s="248"/>
      <c r="AA211" s="248"/>
      <c r="AB211" s="248"/>
      <c r="AC211" s="186">
        <f t="shared" si="709"/>
        <v>0</v>
      </c>
      <c r="AD211" s="180"/>
      <c r="AE211" s="179"/>
      <c r="AF211" s="248"/>
      <c r="AG211" s="187"/>
      <c r="AH211" s="248"/>
      <c r="AI211" s="187"/>
      <c r="AJ211" s="248"/>
      <c r="AK211" s="187"/>
      <c r="AL211" s="186"/>
      <c r="AM211" s="264"/>
      <c r="AN211" s="180"/>
      <c r="AO211" s="180"/>
      <c r="AP211" s="180"/>
      <c r="AQ211" s="179"/>
      <c r="AR211" s="186">
        <f t="shared" si="710"/>
        <v>0</v>
      </c>
      <c r="AS211" s="185">
        <f t="shared" si="710"/>
        <v>0</v>
      </c>
      <c r="AT211" s="186">
        <f t="shared" si="710"/>
        <v>0</v>
      </c>
      <c r="AU211" s="186">
        <f t="shared" si="711"/>
        <v>0</v>
      </c>
      <c r="AV211" s="180"/>
      <c r="AW211" s="78"/>
      <c r="AX211" s="186">
        <f t="shared" si="712"/>
        <v>0</v>
      </c>
      <c r="AY211" s="187"/>
      <c r="AZ211" s="186">
        <f t="shared" si="713"/>
        <v>0</v>
      </c>
      <c r="BA211" s="187"/>
      <c r="BB211" s="186">
        <f t="shared" si="714"/>
        <v>0</v>
      </c>
      <c r="BC211" s="187"/>
      <c r="BD211" s="186">
        <f t="shared" si="715"/>
        <v>0</v>
      </c>
      <c r="BE211" s="180"/>
    </row>
    <row r="212" spans="1:57" s="197" customFormat="1" x14ac:dyDescent="0.35">
      <c r="A212" s="190"/>
      <c r="B212" s="201" t="s">
        <v>191</v>
      </c>
      <c r="C212" s="180"/>
      <c r="D212" s="186"/>
      <c r="E212" s="186"/>
      <c r="F212" s="186"/>
      <c r="G212" s="186">
        <f t="shared" si="706"/>
        <v>0</v>
      </c>
      <c r="H212" s="180"/>
      <c r="I212" s="207"/>
      <c r="J212" s="186"/>
      <c r="K212" s="186"/>
      <c r="L212" s="186"/>
      <c r="M212" s="186">
        <f t="shared" si="707"/>
        <v>0</v>
      </c>
      <c r="N212" s="180"/>
      <c r="O212" s="207"/>
      <c r="P212" s="243"/>
      <c r="Q212" s="244"/>
      <c r="R212" s="245"/>
      <c r="S212" s="246"/>
      <c r="T212" s="247"/>
      <c r="U212" s="247"/>
      <c r="V212" s="248"/>
      <c r="W212" s="186">
        <f t="shared" si="708"/>
        <v>0</v>
      </c>
      <c r="X212" s="180"/>
      <c r="Y212" s="180"/>
      <c r="Z212" s="248"/>
      <c r="AA212" s="248"/>
      <c r="AB212" s="248"/>
      <c r="AC212" s="186">
        <f t="shared" si="709"/>
        <v>0</v>
      </c>
      <c r="AD212" s="180"/>
      <c r="AE212" s="179"/>
      <c r="AF212" s="248"/>
      <c r="AG212" s="187"/>
      <c r="AH212" s="248"/>
      <c r="AI212" s="187"/>
      <c r="AJ212" s="248"/>
      <c r="AK212" s="187"/>
      <c r="AL212" s="186"/>
      <c r="AM212" s="264"/>
      <c r="AN212" s="180"/>
      <c r="AO212" s="180"/>
      <c r="AP212" s="180"/>
      <c r="AQ212" s="179"/>
      <c r="AR212" s="186">
        <f t="shared" si="710"/>
        <v>0</v>
      </c>
      <c r="AS212" s="185">
        <f t="shared" si="710"/>
        <v>0</v>
      </c>
      <c r="AT212" s="186">
        <f t="shared" si="710"/>
        <v>0</v>
      </c>
      <c r="AU212" s="186">
        <f t="shared" si="711"/>
        <v>0</v>
      </c>
      <c r="AV212" s="180"/>
      <c r="AW212" s="78"/>
      <c r="AX212" s="186">
        <f t="shared" si="712"/>
        <v>0</v>
      </c>
      <c r="AY212" s="187"/>
      <c r="AZ212" s="186">
        <f t="shared" si="713"/>
        <v>0</v>
      </c>
      <c r="BA212" s="187"/>
      <c r="BB212" s="186">
        <f t="shared" si="714"/>
        <v>0</v>
      </c>
      <c r="BC212" s="187"/>
      <c r="BD212" s="186">
        <f t="shared" si="715"/>
        <v>0</v>
      </c>
      <c r="BE212" s="180"/>
    </row>
    <row r="213" spans="1:57" s="197" customFormat="1" x14ac:dyDescent="0.35">
      <c r="A213" s="190"/>
      <c r="B213" s="201" t="s">
        <v>191</v>
      </c>
      <c r="C213" s="180"/>
      <c r="D213" s="186"/>
      <c r="E213" s="186"/>
      <c r="F213" s="186"/>
      <c r="G213" s="186">
        <f t="shared" si="706"/>
        <v>0</v>
      </c>
      <c r="H213" s="180"/>
      <c r="I213" s="207"/>
      <c r="J213" s="186"/>
      <c r="K213" s="186"/>
      <c r="L213" s="186"/>
      <c r="M213" s="186">
        <f t="shared" si="707"/>
        <v>0</v>
      </c>
      <c r="N213" s="180"/>
      <c r="O213" s="207"/>
      <c r="P213" s="243"/>
      <c r="Q213" s="244"/>
      <c r="R213" s="245"/>
      <c r="S213" s="246"/>
      <c r="T213" s="247"/>
      <c r="U213" s="247"/>
      <c r="V213" s="248"/>
      <c r="W213" s="186">
        <f t="shared" si="708"/>
        <v>0</v>
      </c>
      <c r="X213" s="180"/>
      <c r="Y213" s="180"/>
      <c r="Z213" s="248"/>
      <c r="AA213" s="248"/>
      <c r="AB213" s="248"/>
      <c r="AC213" s="186">
        <f t="shared" si="709"/>
        <v>0</v>
      </c>
      <c r="AD213" s="180"/>
      <c r="AE213" s="179"/>
      <c r="AF213" s="248"/>
      <c r="AG213" s="187"/>
      <c r="AH213" s="248"/>
      <c r="AI213" s="187"/>
      <c r="AJ213" s="248"/>
      <c r="AK213" s="187"/>
      <c r="AL213" s="186"/>
      <c r="AM213" s="264"/>
      <c r="AN213" s="180"/>
      <c r="AO213" s="180"/>
      <c r="AP213" s="180"/>
      <c r="AQ213" s="179"/>
      <c r="AR213" s="186">
        <f t="shared" si="710"/>
        <v>0</v>
      </c>
      <c r="AS213" s="185">
        <f t="shared" si="710"/>
        <v>0</v>
      </c>
      <c r="AT213" s="186">
        <f t="shared" si="710"/>
        <v>0</v>
      </c>
      <c r="AU213" s="186">
        <f t="shared" si="711"/>
        <v>0</v>
      </c>
      <c r="AV213" s="180"/>
      <c r="AW213" s="78"/>
      <c r="AX213" s="186">
        <f t="shared" si="712"/>
        <v>0</v>
      </c>
      <c r="AY213" s="187"/>
      <c r="AZ213" s="186">
        <f t="shared" si="713"/>
        <v>0</v>
      </c>
      <c r="BA213" s="187"/>
      <c r="BB213" s="186">
        <f t="shared" si="714"/>
        <v>0</v>
      </c>
      <c r="BC213" s="187"/>
      <c r="BD213" s="186">
        <f t="shared" si="715"/>
        <v>0</v>
      </c>
      <c r="BE213" s="180"/>
    </row>
    <row r="214" spans="1:57" s="197" customFormat="1" x14ac:dyDescent="0.35">
      <c r="A214" s="190">
        <v>7.3</v>
      </c>
      <c r="B214" s="200" t="s">
        <v>169</v>
      </c>
      <c r="C214" s="179"/>
      <c r="D214" s="184">
        <f t="shared" ref="D214:F214" si="716">SUM(D215:D219)</f>
        <v>0</v>
      </c>
      <c r="E214" s="179">
        <f t="shared" si="716"/>
        <v>0</v>
      </c>
      <c r="F214" s="179">
        <f t="shared" si="716"/>
        <v>0</v>
      </c>
      <c r="G214" s="179">
        <f t="shared" ref="G214" si="717">SUM(G215:G219)</f>
        <v>0</v>
      </c>
      <c r="H214" s="179"/>
      <c r="I214" s="206"/>
      <c r="J214" s="184">
        <f t="shared" ref="J214:L214" si="718">SUM(J215:J219)</f>
        <v>0</v>
      </c>
      <c r="K214" s="179">
        <f t="shared" si="718"/>
        <v>0</v>
      </c>
      <c r="L214" s="179">
        <f t="shared" si="718"/>
        <v>0</v>
      </c>
      <c r="M214" s="179">
        <f t="shared" ref="M214" si="719">SUM(M215:M219)</f>
        <v>0</v>
      </c>
      <c r="N214" s="179"/>
      <c r="O214" s="206"/>
      <c r="P214" s="199"/>
      <c r="Q214" s="232"/>
      <c r="R214" s="224"/>
      <c r="S214" s="217"/>
      <c r="T214" s="184">
        <f t="shared" ref="T214:AC214" si="720">SUM(T215:T219)</f>
        <v>0</v>
      </c>
      <c r="U214" s="179">
        <f t="shared" si="720"/>
        <v>0</v>
      </c>
      <c r="V214" s="179">
        <f t="shared" si="720"/>
        <v>0</v>
      </c>
      <c r="W214" s="179">
        <f t="shared" si="720"/>
        <v>0</v>
      </c>
      <c r="X214" s="179"/>
      <c r="Y214" s="179"/>
      <c r="Z214" s="184">
        <f t="shared" si="720"/>
        <v>0</v>
      </c>
      <c r="AA214" s="179">
        <f t="shared" si="720"/>
        <v>0</v>
      </c>
      <c r="AB214" s="179">
        <f t="shared" si="720"/>
        <v>0</v>
      </c>
      <c r="AC214" s="179">
        <f t="shared" si="720"/>
        <v>0</v>
      </c>
      <c r="AD214" s="179"/>
      <c r="AE214" s="179"/>
      <c r="AF214" s="184">
        <f t="shared" ref="AF214" si="721">SUM(AF215:AF219)</f>
        <v>0</v>
      </c>
      <c r="AG214" s="179"/>
      <c r="AH214" s="179">
        <f t="shared" ref="AH214" si="722">SUM(AH215:AH219)</f>
        <v>0</v>
      </c>
      <c r="AI214" s="179"/>
      <c r="AJ214" s="179">
        <f t="shared" ref="AJ214" si="723">SUM(AJ215:AJ219)</f>
        <v>0</v>
      </c>
      <c r="AK214" s="179"/>
      <c r="AL214" s="179">
        <f t="shared" ref="AL214:AL215" si="724">AF214+AH214+AJ214</f>
        <v>0</v>
      </c>
      <c r="AM214" s="206"/>
      <c r="AN214" s="179"/>
      <c r="AO214" s="179"/>
      <c r="AP214" s="179"/>
      <c r="AQ214" s="179"/>
      <c r="AR214" s="184">
        <f>SUM(AR215:AR219)</f>
        <v>0</v>
      </c>
      <c r="AS214" s="179">
        <f>SUM(AS215:AS219)</f>
        <v>0</v>
      </c>
      <c r="AT214" s="179">
        <f>SUM(AT215:AT219)</f>
        <v>0</v>
      </c>
      <c r="AU214" s="179">
        <f t="shared" ref="AU214" si="725">SUM(AU215:AU219)</f>
        <v>0</v>
      </c>
      <c r="AV214" s="179"/>
      <c r="AW214" s="78"/>
      <c r="AX214" s="184">
        <f>SUM(AX215:AX219)</f>
        <v>0</v>
      </c>
      <c r="AY214" s="179"/>
      <c r="AZ214" s="179">
        <f>SUM(AZ215:AZ219)</f>
        <v>0</v>
      </c>
      <c r="BA214" s="179"/>
      <c r="BB214" s="179">
        <f>SUM(BB215:BB219)</f>
        <v>0</v>
      </c>
      <c r="BC214" s="179"/>
      <c r="BD214" s="179">
        <f t="shared" ref="BD214" si="726">SUM(BD215:BD219)</f>
        <v>0</v>
      </c>
      <c r="BE214" s="179"/>
    </row>
    <row r="215" spans="1:57" x14ac:dyDescent="0.35">
      <c r="B215" s="201" t="s">
        <v>191</v>
      </c>
      <c r="C215" s="180"/>
      <c r="D215" s="186"/>
      <c r="E215" s="186"/>
      <c r="F215" s="186"/>
      <c r="G215" s="186">
        <f t="shared" ref="G215:G219" si="727">SUM(D215:F215)</f>
        <v>0</v>
      </c>
      <c r="H215" s="180"/>
      <c r="I215" s="207"/>
      <c r="J215" s="186"/>
      <c r="K215" s="186"/>
      <c r="L215" s="186"/>
      <c r="M215" s="186">
        <f t="shared" ref="M215:M219" si="728">SUM(J215:L215)</f>
        <v>0</v>
      </c>
      <c r="N215" s="180"/>
      <c r="O215" s="207"/>
      <c r="P215" s="243"/>
      <c r="Q215" s="244"/>
      <c r="R215" s="245"/>
      <c r="S215" s="246"/>
      <c r="T215" s="247"/>
      <c r="U215" s="247"/>
      <c r="V215" s="248"/>
      <c r="W215" s="186">
        <f t="shared" ref="W215:W219" si="729">SUM(T215:V215)</f>
        <v>0</v>
      </c>
      <c r="X215" s="180"/>
      <c r="Y215" s="180"/>
      <c r="Z215" s="248"/>
      <c r="AA215" s="248"/>
      <c r="AB215" s="248"/>
      <c r="AC215" s="186">
        <f t="shared" ref="AC215:AC219" si="730">SUM(Z215:AB215)</f>
        <v>0</v>
      </c>
      <c r="AD215" s="180"/>
      <c r="AE215" s="179"/>
      <c r="AF215" s="248"/>
      <c r="AG215" s="187"/>
      <c r="AH215" s="248"/>
      <c r="AI215" s="187"/>
      <c r="AJ215" s="248"/>
      <c r="AK215" s="187"/>
      <c r="AL215" s="186">
        <f t="shared" si="724"/>
        <v>0</v>
      </c>
      <c r="AM215" s="264"/>
      <c r="AN215" s="180"/>
      <c r="AO215" s="180"/>
      <c r="AP215" s="180"/>
      <c r="AQ215" s="179"/>
      <c r="AR215" s="186">
        <f t="shared" ref="AR215:AT219" si="731">D215+J215+T215</f>
        <v>0</v>
      </c>
      <c r="AS215" s="185">
        <f t="shared" si="731"/>
        <v>0</v>
      </c>
      <c r="AT215" s="186">
        <f t="shared" si="731"/>
        <v>0</v>
      </c>
      <c r="AU215" s="186">
        <f t="shared" ref="AU215:AU219" si="732">SUM(AR215:AT215)</f>
        <v>0</v>
      </c>
      <c r="AV215" s="180"/>
      <c r="AX215" s="186">
        <f t="shared" ref="AX215:AX219" si="733">D215+J215+AF215</f>
        <v>0</v>
      </c>
      <c r="AY215" s="187"/>
      <c r="AZ215" s="186">
        <f t="shared" ref="AZ215:AZ219" si="734">E215+K215+AH215</f>
        <v>0</v>
      </c>
      <c r="BA215" s="187"/>
      <c r="BB215" s="186">
        <f t="shared" ref="BB215:BB219" si="735">F215+L215+AJ215</f>
        <v>0</v>
      </c>
      <c r="BC215" s="187"/>
      <c r="BD215" s="186">
        <f>AX215+AZ215+BB215</f>
        <v>0</v>
      </c>
      <c r="BE215" s="180"/>
    </row>
    <row r="216" spans="1:57" x14ac:dyDescent="0.35">
      <c r="B216" s="201" t="s">
        <v>191</v>
      </c>
      <c r="C216" s="180"/>
      <c r="D216" s="186"/>
      <c r="E216" s="186"/>
      <c r="F216" s="186"/>
      <c r="G216" s="186">
        <f t="shared" si="727"/>
        <v>0</v>
      </c>
      <c r="H216" s="180"/>
      <c r="I216" s="207"/>
      <c r="J216" s="186"/>
      <c r="K216" s="186"/>
      <c r="L216" s="186"/>
      <c r="M216" s="186">
        <f t="shared" si="728"/>
        <v>0</v>
      </c>
      <c r="N216" s="180"/>
      <c r="O216" s="207"/>
      <c r="P216" s="243"/>
      <c r="Q216" s="244"/>
      <c r="R216" s="245"/>
      <c r="S216" s="246"/>
      <c r="T216" s="247"/>
      <c r="U216" s="247"/>
      <c r="V216" s="248"/>
      <c r="W216" s="186">
        <f t="shared" si="729"/>
        <v>0</v>
      </c>
      <c r="X216" s="180"/>
      <c r="Y216" s="180"/>
      <c r="Z216" s="248"/>
      <c r="AA216" s="248"/>
      <c r="AB216" s="248"/>
      <c r="AC216" s="186">
        <f t="shared" si="730"/>
        <v>0</v>
      </c>
      <c r="AD216" s="180"/>
      <c r="AE216" s="179"/>
      <c r="AF216" s="248"/>
      <c r="AG216" s="187"/>
      <c r="AH216" s="248"/>
      <c r="AI216" s="187"/>
      <c r="AJ216" s="248"/>
      <c r="AK216" s="187"/>
      <c r="AL216" s="186"/>
      <c r="AM216" s="264"/>
      <c r="AN216" s="180"/>
      <c r="AO216" s="180"/>
      <c r="AP216" s="180"/>
      <c r="AQ216" s="179"/>
      <c r="AR216" s="186">
        <f t="shared" si="731"/>
        <v>0</v>
      </c>
      <c r="AS216" s="185">
        <f t="shared" si="731"/>
        <v>0</v>
      </c>
      <c r="AT216" s="186">
        <f t="shared" si="731"/>
        <v>0</v>
      </c>
      <c r="AU216" s="186">
        <f t="shared" si="732"/>
        <v>0</v>
      </c>
      <c r="AV216" s="180"/>
      <c r="AX216" s="186">
        <f t="shared" si="733"/>
        <v>0</v>
      </c>
      <c r="AY216" s="187"/>
      <c r="AZ216" s="186">
        <f t="shared" si="734"/>
        <v>0</v>
      </c>
      <c r="BA216" s="187"/>
      <c r="BB216" s="186">
        <f t="shared" si="735"/>
        <v>0</v>
      </c>
      <c r="BC216" s="187"/>
      <c r="BD216" s="186">
        <f t="shared" ref="BD216:BD219" si="736">AX216+AZ216+BB216</f>
        <v>0</v>
      </c>
      <c r="BE216" s="180"/>
    </row>
    <row r="217" spans="1:57" x14ac:dyDescent="0.35">
      <c r="B217" s="201" t="s">
        <v>191</v>
      </c>
      <c r="C217" s="180"/>
      <c r="D217" s="186"/>
      <c r="E217" s="186"/>
      <c r="F217" s="186"/>
      <c r="G217" s="186">
        <f t="shared" si="727"/>
        <v>0</v>
      </c>
      <c r="H217" s="180"/>
      <c r="I217" s="207"/>
      <c r="J217" s="186"/>
      <c r="K217" s="186"/>
      <c r="L217" s="186"/>
      <c r="M217" s="186">
        <f t="shared" si="728"/>
        <v>0</v>
      </c>
      <c r="N217" s="180"/>
      <c r="O217" s="207"/>
      <c r="P217" s="243"/>
      <c r="Q217" s="244"/>
      <c r="R217" s="245"/>
      <c r="S217" s="246"/>
      <c r="T217" s="247"/>
      <c r="U217" s="247"/>
      <c r="V217" s="248"/>
      <c r="W217" s="186">
        <f t="shared" si="729"/>
        <v>0</v>
      </c>
      <c r="X217" s="180"/>
      <c r="Y217" s="180"/>
      <c r="Z217" s="248"/>
      <c r="AA217" s="248"/>
      <c r="AB217" s="248"/>
      <c r="AC217" s="186">
        <f t="shared" si="730"/>
        <v>0</v>
      </c>
      <c r="AD217" s="180"/>
      <c r="AE217" s="179"/>
      <c r="AF217" s="248"/>
      <c r="AG217" s="187"/>
      <c r="AH217" s="248"/>
      <c r="AI217" s="187"/>
      <c r="AJ217" s="248"/>
      <c r="AK217" s="187"/>
      <c r="AL217" s="186"/>
      <c r="AM217" s="264"/>
      <c r="AN217" s="180"/>
      <c r="AO217" s="180"/>
      <c r="AP217" s="180"/>
      <c r="AQ217" s="179"/>
      <c r="AR217" s="186">
        <f t="shared" si="731"/>
        <v>0</v>
      </c>
      <c r="AS217" s="185">
        <f t="shared" si="731"/>
        <v>0</v>
      </c>
      <c r="AT217" s="186">
        <f t="shared" si="731"/>
        <v>0</v>
      </c>
      <c r="AU217" s="186">
        <f t="shared" si="732"/>
        <v>0</v>
      </c>
      <c r="AV217" s="180"/>
      <c r="AX217" s="186">
        <f t="shared" si="733"/>
        <v>0</v>
      </c>
      <c r="AY217" s="187"/>
      <c r="AZ217" s="186">
        <f t="shared" si="734"/>
        <v>0</v>
      </c>
      <c r="BA217" s="187"/>
      <c r="BB217" s="186">
        <f t="shared" si="735"/>
        <v>0</v>
      </c>
      <c r="BC217" s="187"/>
      <c r="BD217" s="186">
        <f t="shared" si="736"/>
        <v>0</v>
      </c>
      <c r="BE217" s="180"/>
    </row>
    <row r="218" spans="1:57" x14ac:dyDescent="0.35">
      <c r="B218" s="201" t="s">
        <v>191</v>
      </c>
      <c r="C218" s="180"/>
      <c r="D218" s="186"/>
      <c r="E218" s="186"/>
      <c r="F218" s="186"/>
      <c r="G218" s="186">
        <f t="shared" si="727"/>
        <v>0</v>
      </c>
      <c r="H218" s="180"/>
      <c r="I218" s="207"/>
      <c r="J218" s="186"/>
      <c r="K218" s="186"/>
      <c r="L218" s="186"/>
      <c r="M218" s="186">
        <f t="shared" si="728"/>
        <v>0</v>
      </c>
      <c r="N218" s="180"/>
      <c r="O218" s="207"/>
      <c r="P218" s="243"/>
      <c r="Q218" s="244"/>
      <c r="R218" s="245"/>
      <c r="S218" s="246"/>
      <c r="T218" s="247"/>
      <c r="U218" s="247"/>
      <c r="V218" s="248"/>
      <c r="W218" s="186">
        <f t="shared" si="729"/>
        <v>0</v>
      </c>
      <c r="X218" s="180"/>
      <c r="Y218" s="180"/>
      <c r="Z218" s="248"/>
      <c r="AA218" s="248"/>
      <c r="AB218" s="248"/>
      <c r="AC218" s="186">
        <f t="shared" si="730"/>
        <v>0</v>
      </c>
      <c r="AD218" s="180"/>
      <c r="AE218" s="179"/>
      <c r="AF218" s="248"/>
      <c r="AG218" s="187"/>
      <c r="AH218" s="248"/>
      <c r="AI218" s="187"/>
      <c r="AJ218" s="248"/>
      <c r="AK218" s="187"/>
      <c r="AL218" s="186">
        <f t="shared" ref="AL218:AL221" si="737">AF218+AH218+AJ218</f>
        <v>0</v>
      </c>
      <c r="AM218" s="264"/>
      <c r="AN218" s="180"/>
      <c r="AO218" s="180"/>
      <c r="AP218" s="180"/>
      <c r="AQ218" s="179"/>
      <c r="AR218" s="186">
        <f t="shared" si="731"/>
        <v>0</v>
      </c>
      <c r="AS218" s="185">
        <f t="shared" si="731"/>
        <v>0</v>
      </c>
      <c r="AT218" s="186">
        <f t="shared" si="731"/>
        <v>0</v>
      </c>
      <c r="AU218" s="186">
        <f t="shared" si="732"/>
        <v>0</v>
      </c>
      <c r="AV218" s="180"/>
      <c r="AX218" s="186">
        <f t="shared" si="733"/>
        <v>0</v>
      </c>
      <c r="AY218" s="187"/>
      <c r="AZ218" s="186">
        <f t="shared" si="734"/>
        <v>0</v>
      </c>
      <c r="BA218" s="187"/>
      <c r="BB218" s="186">
        <f t="shared" si="735"/>
        <v>0</v>
      </c>
      <c r="BC218" s="187"/>
      <c r="BD218" s="186">
        <f t="shared" si="736"/>
        <v>0</v>
      </c>
      <c r="BE218" s="180"/>
    </row>
    <row r="219" spans="1:57" x14ac:dyDescent="0.35">
      <c r="B219" s="201" t="s">
        <v>191</v>
      </c>
      <c r="C219" s="180"/>
      <c r="D219" s="186"/>
      <c r="E219" s="186"/>
      <c r="F219" s="186"/>
      <c r="G219" s="186">
        <f t="shared" si="727"/>
        <v>0</v>
      </c>
      <c r="H219" s="180"/>
      <c r="I219" s="207"/>
      <c r="J219" s="186"/>
      <c r="K219" s="186"/>
      <c r="L219" s="186"/>
      <c r="M219" s="186">
        <f t="shared" si="728"/>
        <v>0</v>
      </c>
      <c r="N219" s="180"/>
      <c r="O219" s="207"/>
      <c r="P219" s="243"/>
      <c r="Q219" s="244"/>
      <c r="R219" s="245"/>
      <c r="S219" s="246"/>
      <c r="T219" s="247"/>
      <c r="U219" s="247"/>
      <c r="V219" s="248"/>
      <c r="W219" s="186">
        <f t="shared" si="729"/>
        <v>0</v>
      </c>
      <c r="X219" s="180"/>
      <c r="Y219" s="180"/>
      <c r="Z219" s="248"/>
      <c r="AA219" s="248"/>
      <c r="AB219" s="248"/>
      <c r="AC219" s="186">
        <f t="shared" si="730"/>
        <v>0</v>
      </c>
      <c r="AD219" s="180"/>
      <c r="AE219" s="179"/>
      <c r="AF219" s="248"/>
      <c r="AG219" s="187"/>
      <c r="AH219" s="248"/>
      <c r="AI219" s="187"/>
      <c r="AJ219" s="248"/>
      <c r="AK219" s="187"/>
      <c r="AL219" s="186">
        <f t="shared" si="737"/>
        <v>0</v>
      </c>
      <c r="AM219" s="264"/>
      <c r="AN219" s="180"/>
      <c r="AO219" s="180"/>
      <c r="AP219" s="180"/>
      <c r="AQ219" s="179"/>
      <c r="AR219" s="186">
        <f t="shared" si="731"/>
        <v>0</v>
      </c>
      <c r="AS219" s="185">
        <f t="shared" si="731"/>
        <v>0</v>
      </c>
      <c r="AT219" s="186">
        <f t="shared" si="731"/>
        <v>0</v>
      </c>
      <c r="AU219" s="186">
        <f t="shared" si="732"/>
        <v>0</v>
      </c>
      <c r="AV219" s="180"/>
      <c r="AX219" s="186">
        <f t="shared" si="733"/>
        <v>0</v>
      </c>
      <c r="AY219" s="187"/>
      <c r="AZ219" s="186">
        <f t="shared" si="734"/>
        <v>0</v>
      </c>
      <c r="BA219" s="187"/>
      <c r="BB219" s="186">
        <f t="shared" si="735"/>
        <v>0</v>
      </c>
      <c r="BC219" s="187"/>
      <c r="BD219" s="186">
        <f t="shared" si="736"/>
        <v>0</v>
      </c>
      <c r="BE219" s="180"/>
    </row>
    <row r="220" spans="1:57" s="197" customFormat="1" x14ac:dyDescent="0.35">
      <c r="A220" s="190">
        <v>7.4</v>
      </c>
      <c r="B220" s="200" t="s">
        <v>169</v>
      </c>
      <c r="C220" s="179"/>
      <c r="D220" s="184">
        <f t="shared" ref="D220:F220" si="738">SUM(D221:D225)</f>
        <v>0</v>
      </c>
      <c r="E220" s="179">
        <f t="shared" si="738"/>
        <v>0</v>
      </c>
      <c r="F220" s="179">
        <f t="shared" si="738"/>
        <v>0</v>
      </c>
      <c r="G220" s="179">
        <f t="shared" ref="G220" si="739">SUM(G221:G225)</f>
        <v>0</v>
      </c>
      <c r="H220" s="179"/>
      <c r="I220" s="206"/>
      <c r="J220" s="184">
        <f t="shared" ref="J220:L220" si="740">SUM(J221:J225)</f>
        <v>0</v>
      </c>
      <c r="K220" s="179">
        <f t="shared" si="740"/>
        <v>0</v>
      </c>
      <c r="L220" s="179">
        <f t="shared" si="740"/>
        <v>0</v>
      </c>
      <c r="M220" s="179">
        <f t="shared" ref="M220" si="741">SUM(M221:M225)</f>
        <v>0</v>
      </c>
      <c r="N220" s="179"/>
      <c r="O220" s="206"/>
      <c r="P220" s="199"/>
      <c r="Q220" s="232"/>
      <c r="R220" s="224"/>
      <c r="S220" s="217"/>
      <c r="T220" s="184">
        <f t="shared" ref="T220:AC220" si="742">SUM(T221:T225)</f>
        <v>0</v>
      </c>
      <c r="U220" s="179">
        <f t="shared" si="742"/>
        <v>0</v>
      </c>
      <c r="V220" s="179">
        <f t="shared" si="742"/>
        <v>0</v>
      </c>
      <c r="W220" s="179">
        <f t="shared" si="742"/>
        <v>0</v>
      </c>
      <c r="X220" s="179"/>
      <c r="Y220" s="179"/>
      <c r="Z220" s="184">
        <f t="shared" si="742"/>
        <v>0</v>
      </c>
      <c r="AA220" s="179">
        <f t="shared" si="742"/>
        <v>0</v>
      </c>
      <c r="AB220" s="179">
        <f t="shared" si="742"/>
        <v>0</v>
      </c>
      <c r="AC220" s="179">
        <f t="shared" si="742"/>
        <v>0</v>
      </c>
      <c r="AD220" s="179"/>
      <c r="AE220" s="179"/>
      <c r="AF220" s="184">
        <f t="shared" ref="AF220" si="743">SUM(AF221:AF225)</f>
        <v>0</v>
      </c>
      <c r="AG220" s="179"/>
      <c r="AH220" s="179">
        <f t="shared" ref="AH220" si="744">SUM(AH221:AH225)</f>
        <v>0</v>
      </c>
      <c r="AI220" s="179"/>
      <c r="AJ220" s="179">
        <f t="shared" ref="AJ220" si="745">SUM(AJ221:AJ225)</f>
        <v>0</v>
      </c>
      <c r="AK220" s="179"/>
      <c r="AL220" s="179">
        <f t="shared" si="737"/>
        <v>0</v>
      </c>
      <c r="AM220" s="206"/>
      <c r="AN220" s="179"/>
      <c r="AO220" s="179"/>
      <c r="AP220" s="179"/>
      <c r="AQ220" s="179"/>
      <c r="AR220" s="184">
        <f>SUM(AR221:AR225)</f>
        <v>0</v>
      </c>
      <c r="AS220" s="179">
        <f>SUM(AS221:AS225)</f>
        <v>0</v>
      </c>
      <c r="AT220" s="179">
        <f>SUM(AT221:AT225)</f>
        <v>0</v>
      </c>
      <c r="AU220" s="179">
        <f t="shared" ref="AU220" si="746">SUM(AU221:AU225)</f>
        <v>0</v>
      </c>
      <c r="AV220" s="179"/>
      <c r="AW220" s="78"/>
      <c r="AX220" s="184">
        <f>SUM(AX221:AX225)</f>
        <v>0</v>
      </c>
      <c r="AY220" s="179"/>
      <c r="AZ220" s="179">
        <f>SUM(AZ221:AZ225)</f>
        <v>0</v>
      </c>
      <c r="BA220" s="179"/>
      <c r="BB220" s="179">
        <f>SUM(BB221:BB225)</f>
        <v>0</v>
      </c>
      <c r="BC220" s="179"/>
      <c r="BD220" s="179">
        <f t="shared" ref="BD220" si="747">SUM(BD221:BD225)</f>
        <v>0</v>
      </c>
      <c r="BE220" s="179"/>
    </row>
    <row r="221" spans="1:57" x14ac:dyDescent="0.35">
      <c r="B221" s="201" t="s">
        <v>191</v>
      </c>
      <c r="C221" s="180"/>
      <c r="D221" s="186"/>
      <c r="E221" s="186"/>
      <c r="F221" s="186"/>
      <c r="G221" s="186">
        <f t="shared" ref="G221:G225" si="748">SUM(D221:F221)</f>
        <v>0</v>
      </c>
      <c r="H221" s="180"/>
      <c r="I221" s="207"/>
      <c r="J221" s="186"/>
      <c r="K221" s="186"/>
      <c r="L221" s="186"/>
      <c r="M221" s="186">
        <f t="shared" ref="M221:M225" si="749">SUM(J221:L221)</f>
        <v>0</v>
      </c>
      <c r="N221" s="180"/>
      <c r="O221" s="207"/>
      <c r="P221" s="243"/>
      <c r="Q221" s="244"/>
      <c r="R221" s="245"/>
      <c r="S221" s="246"/>
      <c r="T221" s="247"/>
      <c r="U221" s="247"/>
      <c r="V221" s="248"/>
      <c r="W221" s="186">
        <f t="shared" ref="W221:W225" si="750">SUM(T221:V221)</f>
        <v>0</v>
      </c>
      <c r="X221" s="180"/>
      <c r="Y221" s="180"/>
      <c r="Z221" s="248"/>
      <c r="AA221" s="248"/>
      <c r="AB221" s="248"/>
      <c r="AC221" s="186">
        <f t="shared" ref="AC221:AC225" si="751">SUM(Z221:AB221)</f>
        <v>0</v>
      </c>
      <c r="AD221" s="180"/>
      <c r="AE221" s="179"/>
      <c r="AF221" s="248"/>
      <c r="AG221" s="187"/>
      <c r="AH221" s="248"/>
      <c r="AI221" s="187"/>
      <c r="AJ221" s="248"/>
      <c r="AK221" s="187"/>
      <c r="AL221" s="186">
        <f t="shared" si="737"/>
        <v>0</v>
      </c>
      <c r="AM221" s="264"/>
      <c r="AN221" s="180"/>
      <c r="AO221" s="180"/>
      <c r="AP221" s="180"/>
      <c r="AQ221" s="179"/>
      <c r="AR221" s="186">
        <f t="shared" ref="AR221:AT225" si="752">D221+J221+T221</f>
        <v>0</v>
      </c>
      <c r="AS221" s="185">
        <f t="shared" si="752"/>
        <v>0</v>
      </c>
      <c r="AT221" s="186">
        <f t="shared" si="752"/>
        <v>0</v>
      </c>
      <c r="AU221" s="186">
        <f t="shared" ref="AU221:AU225" si="753">SUM(AR221:AT221)</f>
        <v>0</v>
      </c>
      <c r="AV221" s="180"/>
      <c r="AX221" s="186">
        <f t="shared" ref="AX221:AX225" si="754">D221+J221+AF221</f>
        <v>0</v>
      </c>
      <c r="AY221" s="187"/>
      <c r="AZ221" s="186">
        <f t="shared" ref="AZ221:AZ225" si="755">E221+K221+AH221</f>
        <v>0</v>
      </c>
      <c r="BA221" s="187"/>
      <c r="BB221" s="186">
        <f t="shared" ref="BB221:BB225" si="756">F221+L221+AJ221</f>
        <v>0</v>
      </c>
      <c r="BC221" s="187"/>
      <c r="BD221" s="186">
        <f>AX221+AZ221+BB221</f>
        <v>0</v>
      </c>
      <c r="BE221" s="180"/>
    </row>
    <row r="222" spans="1:57" x14ac:dyDescent="0.35">
      <c r="B222" s="201" t="s">
        <v>191</v>
      </c>
      <c r="C222" s="180"/>
      <c r="D222" s="186"/>
      <c r="E222" s="186"/>
      <c r="F222" s="186"/>
      <c r="G222" s="186">
        <f t="shared" si="748"/>
        <v>0</v>
      </c>
      <c r="H222" s="180"/>
      <c r="I222" s="207"/>
      <c r="J222" s="186"/>
      <c r="K222" s="186"/>
      <c r="L222" s="186"/>
      <c r="M222" s="186">
        <f t="shared" si="749"/>
        <v>0</v>
      </c>
      <c r="N222" s="180"/>
      <c r="O222" s="207"/>
      <c r="P222" s="243"/>
      <c r="Q222" s="244"/>
      <c r="R222" s="245"/>
      <c r="S222" s="246"/>
      <c r="T222" s="247"/>
      <c r="U222" s="247"/>
      <c r="V222" s="248"/>
      <c r="W222" s="186">
        <f t="shared" si="750"/>
        <v>0</v>
      </c>
      <c r="X222" s="180"/>
      <c r="Y222" s="180"/>
      <c r="Z222" s="248"/>
      <c r="AA222" s="248"/>
      <c r="AB222" s="248"/>
      <c r="AC222" s="186">
        <f t="shared" si="751"/>
        <v>0</v>
      </c>
      <c r="AD222" s="180"/>
      <c r="AE222" s="179"/>
      <c r="AF222" s="248"/>
      <c r="AG222" s="187"/>
      <c r="AH222" s="248"/>
      <c r="AI222" s="187"/>
      <c r="AJ222" s="248"/>
      <c r="AK222" s="187"/>
      <c r="AL222" s="186"/>
      <c r="AM222" s="264"/>
      <c r="AN222" s="180"/>
      <c r="AO222" s="180"/>
      <c r="AP222" s="180"/>
      <c r="AQ222" s="179"/>
      <c r="AR222" s="186">
        <f t="shared" si="752"/>
        <v>0</v>
      </c>
      <c r="AS222" s="185">
        <f t="shared" si="752"/>
        <v>0</v>
      </c>
      <c r="AT222" s="186">
        <f t="shared" si="752"/>
        <v>0</v>
      </c>
      <c r="AU222" s="186">
        <f t="shared" si="753"/>
        <v>0</v>
      </c>
      <c r="AV222" s="180"/>
      <c r="AX222" s="186">
        <f t="shared" si="754"/>
        <v>0</v>
      </c>
      <c r="AY222" s="187"/>
      <c r="AZ222" s="186">
        <f t="shared" si="755"/>
        <v>0</v>
      </c>
      <c r="BA222" s="187"/>
      <c r="BB222" s="186">
        <f t="shared" si="756"/>
        <v>0</v>
      </c>
      <c r="BC222" s="187"/>
      <c r="BD222" s="186">
        <f t="shared" ref="BD222:BD225" si="757">AX222+AZ222+BB222</f>
        <v>0</v>
      </c>
      <c r="BE222" s="180"/>
    </row>
    <row r="223" spans="1:57" x14ac:dyDescent="0.35">
      <c r="B223" s="201" t="s">
        <v>191</v>
      </c>
      <c r="C223" s="180"/>
      <c r="D223" s="186"/>
      <c r="E223" s="186"/>
      <c r="F223" s="186"/>
      <c r="G223" s="186">
        <f t="shared" si="748"/>
        <v>0</v>
      </c>
      <c r="H223" s="180"/>
      <c r="I223" s="207"/>
      <c r="J223" s="186"/>
      <c r="K223" s="186"/>
      <c r="L223" s="186"/>
      <c r="M223" s="186">
        <f t="shared" si="749"/>
        <v>0</v>
      </c>
      <c r="N223" s="180"/>
      <c r="O223" s="207"/>
      <c r="P223" s="243"/>
      <c r="Q223" s="244"/>
      <c r="R223" s="245"/>
      <c r="S223" s="246"/>
      <c r="T223" s="247"/>
      <c r="U223" s="247"/>
      <c r="V223" s="248"/>
      <c r="W223" s="186">
        <f t="shared" si="750"/>
        <v>0</v>
      </c>
      <c r="X223" s="180"/>
      <c r="Y223" s="180"/>
      <c r="Z223" s="248"/>
      <c r="AA223" s="248"/>
      <c r="AB223" s="248"/>
      <c r="AC223" s="186">
        <f t="shared" si="751"/>
        <v>0</v>
      </c>
      <c r="AD223" s="180"/>
      <c r="AE223" s="179"/>
      <c r="AF223" s="248"/>
      <c r="AG223" s="187"/>
      <c r="AH223" s="248"/>
      <c r="AI223" s="187"/>
      <c r="AJ223" s="248"/>
      <c r="AK223" s="187"/>
      <c r="AL223" s="186"/>
      <c r="AM223" s="264"/>
      <c r="AN223" s="180"/>
      <c r="AO223" s="180"/>
      <c r="AP223" s="180"/>
      <c r="AQ223" s="179"/>
      <c r="AR223" s="186">
        <f t="shared" si="752"/>
        <v>0</v>
      </c>
      <c r="AS223" s="185">
        <f t="shared" si="752"/>
        <v>0</v>
      </c>
      <c r="AT223" s="186">
        <f t="shared" si="752"/>
        <v>0</v>
      </c>
      <c r="AU223" s="186">
        <f t="shared" si="753"/>
        <v>0</v>
      </c>
      <c r="AV223" s="180"/>
      <c r="AX223" s="186">
        <f t="shared" si="754"/>
        <v>0</v>
      </c>
      <c r="AY223" s="187"/>
      <c r="AZ223" s="186">
        <f t="shared" si="755"/>
        <v>0</v>
      </c>
      <c r="BA223" s="187"/>
      <c r="BB223" s="186">
        <f t="shared" si="756"/>
        <v>0</v>
      </c>
      <c r="BC223" s="187"/>
      <c r="BD223" s="186">
        <f t="shared" si="757"/>
        <v>0</v>
      </c>
      <c r="BE223" s="180"/>
    </row>
    <row r="224" spans="1:57" x14ac:dyDescent="0.35">
      <c r="B224" s="201" t="s">
        <v>191</v>
      </c>
      <c r="C224" s="180"/>
      <c r="D224" s="186"/>
      <c r="E224" s="186"/>
      <c r="F224" s="186"/>
      <c r="G224" s="186">
        <f t="shared" si="748"/>
        <v>0</v>
      </c>
      <c r="H224" s="180"/>
      <c r="I224" s="207"/>
      <c r="J224" s="186"/>
      <c r="K224" s="186"/>
      <c r="L224" s="186"/>
      <c r="M224" s="186">
        <f t="shared" si="749"/>
        <v>0</v>
      </c>
      <c r="N224" s="180"/>
      <c r="O224" s="207"/>
      <c r="P224" s="243"/>
      <c r="Q224" s="244"/>
      <c r="R224" s="245"/>
      <c r="S224" s="246"/>
      <c r="T224" s="247"/>
      <c r="U224" s="247"/>
      <c r="V224" s="248"/>
      <c r="W224" s="186">
        <f t="shared" si="750"/>
        <v>0</v>
      </c>
      <c r="X224" s="180"/>
      <c r="Y224" s="180"/>
      <c r="Z224" s="248"/>
      <c r="AA224" s="248"/>
      <c r="AB224" s="248"/>
      <c r="AC224" s="186">
        <f t="shared" si="751"/>
        <v>0</v>
      </c>
      <c r="AD224" s="180"/>
      <c r="AE224" s="179"/>
      <c r="AF224" s="248"/>
      <c r="AG224" s="187"/>
      <c r="AH224" s="248"/>
      <c r="AI224" s="187"/>
      <c r="AJ224" s="248"/>
      <c r="AK224" s="187"/>
      <c r="AL224" s="186">
        <f t="shared" ref="AL224:AL227" si="758">AF224+AH224+AJ224</f>
        <v>0</v>
      </c>
      <c r="AM224" s="264"/>
      <c r="AN224" s="180"/>
      <c r="AO224" s="180"/>
      <c r="AP224" s="180"/>
      <c r="AQ224" s="179"/>
      <c r="AR224" s="186">
        <f t="shared" si="752"/>
        <v>0</v>
      </c>
      <c r="AS224" s="185">
        <f t="shared" si="752"/>
        <v>0</v>
      </c>
      <c r="AT224" s="186">
        <f t="shared" si="752"/>
        <v>0</v>
      </c>
      <c r="AU224" s="186">
        <f t="shared" si="753"/>
        <v>0</v>
      </c>
      <c r="AV224" s="180"/>
      <c r="AX224" s="186">
        <f t="shared" si="754"/>
        <v>0</v>
      </c>
      <c r="AY224" s="187"/>
      <c r="AZ224" s="186">
        <f t="shared" si="755"/>
        <v>0</v>
      </c>
      <c r="BA224" s="187"/>
      <c r="BB224" s="186">
        <f t="shared" si="756"/>
        <v>0</v>
      </c>
      <c r="BC224" s="187"/>
      <c r="BD224" s="186">
        <f t="shared" si="757"/>
        <v>0</v>
      </c>
      <c r="BE224" s="180"/>
    </row>
    <row r="225" spans="1:57" x14ac:dyDescent="0.35">
      <c r="B225" s="201" t="s">
        <v>191</v>
      </c>
      <c r="C225" s="180"/>
      <c r="D225" s="186"/>
      <c r="E225" s="186"/>
      <c r="F225" s="186"/>
      <c r="G225" s="186">
        <f t="shared" si="748"/>
        <v>0</v>
      </c>
      <c r="H225" s="180"/>
      <c r="I225" s="207"/>
      <c r="J225" s="186"/>
      <c r="K225" s="186"/>
      <c r="L225" s="186"/>
      <c r="M225" s="186">
        <f t="shared" si="749"/>
        <v>0</v>
      </c>
      <c r="N225" s="180"/>
      <c r="O225" s="207"/>
      <c r="P225" s="243"/>
      <c r="Q225" s="244"/>
      <c r="R225" s="245"/>
      <c r="S225" s="246"/>
      <c r="T225" s="247"/>
      <c r="U225" s="247"/>
      <c r="V225" s="248"/>
      <c r="W225" s="186">
        <f t="shared" si="750"/>
        <v>0</v>
      </c>
      <c r="X225" s="180"/>
      <c r="Y225" s="180"/>
      <c r="Z225" s="248"/>
      <c r="AA225" s="248"/>
      <c r="AB225" s="248"/>
      <c r="AC225" s="186">
        <f t="shared" si="751"/>
        <v>0</v>
      </c>
      <c r="AD225" s="180"/>
      <c r="AE225" s="179"/>
      <c r="AF225" s="248"/>
      <c r="AG225" s="187"/>
      <c r="AH225" s="248"/>
      <c r="AI225" s="187"/>
      <c r="AJ225" s="248"/>
      <c r="AK225" s="187"/>
      <c r="AL225" s="186">
        <f t="shared" si="758"/>
        <v>0</v>
      </c>
      <c r="AM225" s="264"/>
      <c r="AN225" s="180"/>
      <c r="AO225" s="180"/>
      <c r="AP225" s="180"/>
      <c r="AQ225" s="179"/>
      <c r="AR225" s="186">
        <f t="shared" si="752"/>
        <v>0</v>
      </c>
      <c r="AS225" s="185">
        <f t="shared" si="752"/>
        <v>0</v>
      </c>
      <c r="AT225" s="186">
        <f t="shared" si="752"/>
        <v>0</v>
      </c>
      <c r="AU225" s="186">
        <f t="shared" si="753"/>
        <v>0</v>
      </c>
      <c r="AV225" s="180"/>
      <c r="AX225" s="186">
        <f t="shared" si="754"/>
        <v>0</v>
      </c>
      <c r="AY225" s="187"/>
      <c r="AZ225" s="186">
        <f t="shared" si="755"/>
        <v>0</v>
      </c>
      <c r="BA225" s="187"/>
      <c r="BB225" s="186">
        <f t="shared" si="756"/>
        <v>0</v>
      </c>
      <c r="BC225" s="187"/>
      <c r="BD225" s="186">
        <f t="shared" si="757"/>
        <v>0</v>
      </c>
      <c r="BE225" s="180"/>
    </row>
    <row r="226" spans="1:57" s="197" customFormat="1" x14ac:dyDescent="0.35">
      <c r="A226" s="190">
        <v>7.5</v>
      </c>
      <c r="B226" s="200" t="s">
        <v>169</v>
      </c>
      <c r="C226" s="179"/>
      <c r="D226" s="184">
        <f t="shared" ref="D226:F226" si="759">SUM(D227:D231)</f>
        <v>0</v>
      </c>
      <c r="E226" s="179">
        <f t="shared" si="759"/>
        <v>0</v>
      </c>
      <c r="F226" s="179">
        <f t="shared" si="759"/>
        <v>0</v>
      </c>
      <c r="G226" s="179">
        <f t="shared" ref="G226" si="760">SUM(G227:G231)</f>
        <v>0</v>
      </c>
      <c r="H226" s="179"/>
      <c r="I226" s="206"/>
      <c r="J226" s="184">
        <f t="shared" ref="J226:L226" si="761">SUM(J227:J231)</f>
        <v>0</v>
      </c>
      <c r="K226" s="179">
        <f t="shared" si="761"/>
        <v>0</v>
      </c>
      <c r="L226" s="179">
        <f t="shared" si="761"/>
        <v>0</v>
      </c>
      <c r="M226" s="179">
        <f t="shared" ref="M226" si="762">SUM(M227:M231)</f>
        <v>0</v>
      </c>
      <c r="N226" s="179"/>
      <c r="O226" s="206"/>
      <c r="P226" s="199"/>
      <c r="Q226" s="232"/>
      <c r="R226" s="224"/>
      <c r="S226" s="217"/>
      <c r="T226" s="179">
        <f t="shared" ref="T226:AC226" si="763">SUM(T227:T231)</f>
        <v>0</v>
      </c>
      <c r="U226" s="179">
        <f t="shared" si="763"/>
        <v>0</v>
      </c>
      <c r="V226" s="179">
        <f t="shared" si="763"/>
        <v>0</v>
      </c>
      <c r="W226" s="179">
        <f t="shared" si="763"/>
        <v>0</v>
      </c>
      <c r="X226" s="179"/>
      <c r="Y226" s="179"/>
      <c r="Z226" s="184">
        <f t="shared" si="763"/>
        <v>0</v>
      </c>
      <c r="AA226" s="179">
        <f t="shared" si="763"/>
        <v>0</v>
      </c>
      <c r="AB226" s="179">
        <f t="shared" si="763"/>
        <v>0</v>
      </c>
      <c r="AC226" s="179">
        <f t="shared" si="763"/>
        <v>0</v>
      </c>
      <c r="AD226" s="179"/>
      <c r="AE226" s="179"/>
      <c r="AF226" s="184">
        <f t="shared" ref="AF226" si="764">SUM(AF227:AF231)</f>
        <v>0</v>
      </c>
      <c r="AG226" s="179"/>
      <c r="AH226" s="179">
        <f t="shared" ref="AH226" si="765">SUM(AH227:AH231)</f>
        <v>0</v>
      </c>
      <c r="AI226" s="179"/>
      <c r="AJ226" s="179">
        <f t="shared" ref="AJ226" si="766">SUM(AJ227:AJ231)</f>
        <v>0</v>
      </c>
      <c r="AK226" s="179"/>
      <c r="AL226" s="179">
        <f t="shared" si="758"/>
        <v>0</v>
      </c>
      <c r="AM226" s="206"/>
      <c r="AN226" s="179"/>
      <c r="AO226" s="179"/>
      <c r="AP226" s="179"/>
      <c r="AQ226" s="179"/>
      <c r="AR226" s="179">
        <f>SUM(AR227:AR231)</f>
        <v>0</v>
      </c>
      <c r="AS226" s="179">
        <f>SUM(AS227:AS231)</f>
        <v>0</v>
      </c>
      <c r="AT226" s="179">
        <f>SUM(AT227:AT231)</f>
        <v>0</v>
      </c>
      <c r="AU226" s="179">
        <f t="shared" ref="AU226" si="767">SUM(AU227:AU231)</f>
        <v>0</v>
      </c>
      <c r="AV226" s="179"/>
      <c r="AW226" s="78"/>
      <c r="AX226" s="184">
        <f>SUM(AX227:AX231)</f>
        <v>0</v>
      </c>
      <c r="AY226" s="179"/>
      <c r="AZ226" s="179">
        <f>SUM(AZ227:AZ231)</f>
        <v>0</v>
      </c>
      <c r="BA226" s="179"/>
      <c r="BB226" s="179">
        <f>SUM(BB227:BB231)</f>
        <v>0</v>
      </c>
      <c r="BC226" s="179"/>
      <c r="BD226" s="179">
        <f t="shared" ref="BD226" si="768">SUM(BD227:BD231)</f>
        <v>0</v>
      </c>
      <c r="BE226" s="179"/>
    </row>
    <row r="227" spans="1:57" x14ac:dyDescent="0.35">
      <c r="B227" s="201" t="s">
        <v>191</v>
      </c>
      <c r="C227" s="180"/>
      <c r="D227" s="186"/>
      <c r="E227" s="186"/>
      <c r="F227" s="186"/>
      <c r="G227" s="186">
        <f t="shared" ref="G227:G231" si="769">SUM(D227:F227)</f>
        <v>0</v>
      </c>
      <c r="H227" s="180"/>
      <c r="I227" s="207"/>
      <c r="J227" s="186"/>
      <c r="K227" s="186"/>
      <c r="L227" s="186"/>
      <c r="M227" s="186">
        <f t="shared" ref="M227:M231" si="770">SUM(J227:L227)</f>
        <v>0</v>
      </c>
      <c r="N227" s="180"/>
      <c r="O227" s="207"/>
      <c r="P227" s="243"/>
      <c r="Q227" s="244"/>
      <c r="R227" s="245"/>
      <c r="S227" s="246"/>
      <c r="T227" s="247"/>
      <c r="U227" s="247"/>
      <c r="V227" s="248"/>
      <c r="W227" s="186">
        <f t="shared" ref="W227:W231" si="771">SUM(T227:V227)</f>
        <v>0</v>
      </c>
      <c r="X227" s="180"/>
      <c r="Y227" s="180"/>
      <c r="Z227" s="248"/>
      <c r="AA227" s="248"/>
      <c r="AB227" s="248"/>
      <c r="AC227" s="186">
        <f t="shared" ref="AC227:AC231" si="772">SUM(Z227:AB227)</f>
        <v>0</v>
      </c>
      <c r="AD227" s="180"/>
      <c r="AE227" s="179"/>
      <c r="AF227" s="248"/>
      <c r="AG227" s="187"/>
      <c r="AH227" s="248"/>
      <c r="AI227" s="187"/>
      <c r="AJ227" s="248"/>
      <c r="AK227" s="187"/>
      <c r="AL227" s="186">
        <f t="shared" si="758"/>
        <v>0</v>
      </c>
      <c r="AM227" s="264"/>
      <c r="AN227" s="180"/>
      <c r="AO227" s="180"/>
      <c r="AP227" s="180"/>
      <c r="AQ227" s="179"/>
      <c r="AR227" s="186">
        <f t="shared" ref="AR227:AT231" si="773">D227+J227+T227</f>
        <v>0</v>
      </c>
      <c r="AS227" s="185">
        <f t="shared" si="773"/>
        <v>0</v>
      </c>
      <c r="AT227" s="186">
        <f t="shared" si="773"/>
        <v>0</v>
      </c>
      <c r="AU227" s="186">
        <f t="shared" ref="AU227:AU231" si="774">SUM(AR227:AT227)</f>
        <v>0</v>
      </c>
      <c r="AV227" s="180"/>
      <c r="AX227" s="186">
        <f t="shared" ref="AX227:AX231" si="775">D227+J227+AF227</f>
        <v>0</v>
      </c>
      <c r="AY227" s="187"/>
      <c r="AZ227" s="186">
        <f t="shared" ref="AZ227:AZ231" si="776">E227+K227+AH227</f>
        <v>0</v>
      </c>
      <c r="BA227" s="187"/>
      <c r="BB227" s="186">
        <f t="shared" ref="BB227:BB231" si="777">F227+L227+AJ227</f>
        <v>0</v>
      </c>
      <c r="BC227" s="187"/>
      <c r="BD227" s="186">
        <f>AX227+AZ227+BB227</f>
        <v>0</v>
      </c>
      <c r="BE227" s="180"/>
    </row>
    <row r="228" spans="1:57" x14ac:dyDescent="0.35">
      <c r="B228" s="201" t="s">
        <v>191</v>
      </c>
      <c r="C228" s="180"/>
      <c r="D228" s="186"/>
      <c r="E228" s="186"/>
      <c r="F228" s="186"/>
      <c r="G228" s="186">
        <f t="shared" si="769"/>
        <v>0</v>
      </c>
      <c r="H228" s="180"/>
      <c r="I228" s="207"/>
      <c r="J228" s="186"/>
      <c r="K228" s="186"/>
      <c r="L228" s="186"/>
      <c r="M228" s="186">
        <f t="shared" si="770"/>
        <v>0</v>
      </c>
      <c r="N228" s="180"/>
      <c r="O228" s="207"/>
      <c r="P228" s="243"/>
      <c r="Q228" s="244"/>
      <c r="R228" s="245"/>
      <c r="S228" s="246"/>
      <c r="T228" s="247"/>
      <c r="U228" s="247"/>
      <c r="V228" s="248"/>
      <c r="W228" s="186">
        <f t="shared" si="771"/>
        <v>0</v>
      </c>
      <c r="X228" s="180"/>
      <c r="Y228" s="180"/>
      <c r="Z228" s="248"/>
      <c r="AA228" s="248"/>
      <c r="AB228" s="248"/>
      <c r="AC228" s="186">
        <f t="shared" si="772"/>
        <v>0</v>
      </c>
      <c r="AD228" s="180"/>
      <c r="AE228" s="179"/>
      <c r="AF228" s="248"/>
      <c r="AG228" s="187"/>
      <c r="AH228" s="248"/>
      <c r="AI228" s="187"/>
      <c r="AJ228" s="248"/>
      <c r="AK228" s="187"/>
      <c r="AL228" s="186"/>
      <c r="AM228" s="264"/>
      <c r="AN228" s="180"/>
      <c r="AO228" s="180"/>
      <c r="AP228" s="180"/>
      <c r="AQ228" s="179"/>
      <c r="AR228" s="186">
        <f t="shared" si="773"/>
        <v>0</v>
      </c>
      <c r="AS228" s="185">
        <f t="shared" si="773"/>
        <v>0</v>
      </c>
      <c r="AT228" s="186">
        <f t="shared" si="773"/>
        <v>0</v>
      </c>
      <c r="AU228" s="186">
        <f t="shared" si="774"/>
        <v>0</v>
      </c>
      <c r="AV228" s="180"/>
      <c r="AX228" s="186">
        <f t="shared" si="775"/>
        <v>0</v>
      </c>
      <c r="AY228" s="187"/>
      <c r="AZ228" s="186">
        <f t="shared" si="776"/>
        <v>0</v>
      </c>
      <c r="BA228" s="187"/>
      <c r="BB228" s="186">
        <f t="shared" si="777"/>
        <v>0</v>
      </c>
      <c r="BC228" s="187"/>
      <c r="BD228" s="186">
        <f t="shared" ref="BD228:BD231" si="778">AX228+AZ228+BB228</f>
        <v>0</v>
      </c>
      <c r="BE228" s="180"/>
    </row>
    <row r="229" spans="1:57" x14ac:dyDescent="0.35">
      <c r="B229" s="201" t="s">
        <v>191</v>
      </c>
      <c r="C229" s="180"/>
      <c r="D229" s="186"/>
      <c r="E229" s="186"/>
      <c r="F229" s="186"/>
      <c r="G229" s="186">
        <f t="shared" si="769"/>
        <v>0</v>
      </c>
      <c r="H229" s="180"/>
      <c r="I229" s="207"/>
      <c r="J229" s="186"/>
      <c r="K229" s="186"/>
      <c r="L229" s="186"/>
      <c r="M229" s="186">
        <f t="shared" si="770"/>
        <v>0</v>
      </c>
      <c r="N229" s="180"/>
      <c r="O229" s="207"/>
      <c r="P229" s="243"/>
      <c r="Q229" s="244"/>
      <c r="R229" s="245"/>
      <c r="S229" s="246"/>
      <c r="T229" s="247"/>
      <c r="U229" s="247"/>
      <c r="V229" s="248"/>
      <c r="W229" s="186">
        <f t="shared" si="771"/>
        <v>0</v>
      </c>
      <c r="X229" s="180"/>
      <c r="Y229" s="180"/>
      <c r="Z229" s="248"/>
      <c r="AA229" s="248"/>
      <c r="AB229" s="248"/>
      <c r="AC229" s="186">
        <f t="shared" si="772"/>
        <v>0</v>
      </c>
      <c r="AD229" s="180"/>
      <c r="AE229" s="179"/>
      <c r="AF229" s="248"/>
      <c r="AG229" s="187"/>
      <c r="AH229" s="248"/>
      <c r="AI229" s="187"/>
      <c r="AJ229" s="248"/>
      <c r="AK229" s="187"/>
      <c r="AL229" s="186"/>
      <c r="AM229" s="264"/>
      <c r="AN229" s="180"/>
      <c r="AO229" s="180"/>
      <c r="AP229" s="180"/>
      <c r="AQ229" s="179"/>
      <c r="AR229" s="186">
        <f t="shared" si="773"/>
        <v>0</v>
      </c>
      <c r="AS229" s="185">
        <f t="shared" si="773"/>
        <v>0</v>
      </c>
      <c r="AT229" s="186">
        <f t="shared" si="773"/>
        <v>0</v>
      </c>
      <c r="AU229" s="186">
        <f t="shared" si="774"/>
        <v>0</v>
      </c>
      <c r="AV229" s="180"/>
      <c r="AX229" s="186">
        <f t="shared" si="775"/>
        <v>0</v>
      </c>
      <c r="AY229" s="187"/>
      <c r="AZ229" s="186">
        <f t="shared" si="776"/>
        <v>0</v>
      </c>
      <c r="BA229" s="187"/>
      <c r="BB229" s="186">
        <f t="shared" si="777"/>
        <v>0</v>
      </c>
      <c r="BC229" s="187"/>
      <c r="BD229" s="186">
        <f t="shared" si="778"/>
        <v>0</v>
      </c>
      <c r="BE229" s="180"/>
    </row>
    <row r="230" spans="1:57" x14ac:dyDescent="0.35">
      <c r="B230" s="201" t="s">
        <v>191</v>
      </c>
      <c r="C230" s="180"/>
      <c r="D230" s="186"/>
      <c r="E230" s="186"/>
      <c r="F230" s="186"/>
      <c r="G230" s="186">
        <f t="shared" si="769"/>
        <v>0</v>
      </c>
      <c r="H230" s="180"/>
      <c r="I230" s="207"/>
      <c r="J230" s="186"/>
      <c r="K230" s="186"/>
      <c r="L230" s="186"/>
      <c r="M230" s="186">
        <f t="shared" si="770"/>
        <v>0</v>
      </c>
      <c r="N230" s="180"/>
      <c r="O230" s="207"/>
      <c r="P230" s="243"/>
      <c r="Q230" s="244"/>
      <c r="R230" s="245"/>
      <c r="S230" s="246"/>
      <c r="T230" s="247"/>
      <c r="U230" s="247"/>
      <c r="V230" s="248"/>
      <c r="W230" s="186">
        <f t="shared" si="771"/>
        <v>0</v>
      </c>
      <c r="X230" s="180"/>
      <c r="Y230" s="180"/>
      <c r="Z230" s="248"/>
      <c r="AA230" s="248"/>
      <c r="AB230" s="248"/>
      <c r="AC230" s="186">
        <f t="shared" si="772"/>
        <v>0</v>
      </c>
      <c r="AD230" s="180"/>
      <c r="AE230" s="179"/>
      <c r="AF230" s="248"/>
      <c r="AG230" s="187"/>
      <c r="AH230" s="248"/>
      <c r="AI230" s="187"/>
      <c r="AJ230" s="248"/>
      <c r="AK230" s="187"/>
      <c r="AL230" s="186">
        <f t="shared" ref="AL230:AL231" si="779">AF230+AH230+AJ230</f>
        <v>0</v>
      </c>
      <c r="AM230" s="264"/>
      <c r="AN230" s="180"/>
      <c r="AO230" s="180"/>
      <c r="AP230" s="180"/>
      <c r="AQ230" s="179"/>
      <c r="AR230" s="186">
        <f t="shared" si="773"/>
        <v>0</v>
      </c>
      <c r="AS230" s="185">
        <f t="shared" si="773"/>
        <v>0</v>
      </c>
      <c r="AT230" s="186">
        <f t="shared" si="773"/>
        <v>0</v>
      </c>
      <c r="AU230" s="186">
        <f t="shared" si="774"/>
        <v>0</v>
      </c>
      <c r="AV230" s="180"/>
      <c r="AX230" s="186">
        <f t="shared" si="775"/>
        <v>0</v>
      </c>
      <c r="AY230" s="187"/>
      <c r="AZ230" s="186">
        <f t="shared" si="776"/>
        <v>0</v>
      </c>
      <c r="BA230" s="187"/>
      <c r="BB230" s="186">
        <f t="shared" si="777"/>
        <v>0</v>
      </c>
      <c r="BC230" s="187"/>
      <c r="BD230" s="186">
        <f t="shared" si="778"/>
        <v>0</v>
      </c>
      <c r="BE230" s="180"/>
    </row>
    <row r="231" spans="1:57" x14ac:dyDescent="0.35">
      <c r="B231" s="201" t="s">
        <v>191</v>
      </c>
      <c r="C231" s="180"/>
      <c r="D231" s="186"/>
      <c r="E231" s="186"/>
      <c r="F231" s="186"/>
      <c r="G231" s="186">
        <f t="shared" si="769"/>
        <v>0</v>
      </c>
      <c r="H231" s="180"/>
      <c r="I231" s="207"/>
      <c r="J231" s="186"/>
      <c r="K231" s="186"/>
      <c r="L231" s="186"/>
      <c r="M231" s="186">
        <f t="shared" si="770"/>
        <v>0</v>
      </c>
      <c r="N231" s="180"/>
      <c r="O231" s="207"/>
      <c r="P231" s="243"/>
      <c r="Q231" s="244"/>
      <c r="R231" s="245"/>
      <c r="S231" s="246"/>
      <c r="T231" s="247"/>
      <c r="U231" s="247"/>
      <c r="V231" s="248"/>
      <c r="W231" s="186">
        <f t="shared" si="771"/>
        <v>0</v>
      </c>
      <c r="X231" s="180"/>
      <c r="Y231" s="180"/>
      <c r="Z231" s="248"/>
      <c r="AA231" s="248"/>
      <c r="AB231" s="248"/>
      <c r="AC231" s="186">
        <f t="shared" si="772"/>
        <v>0</v>
      </c>
      <c r="AD231" s="180"/>
      <c r="AE231" s="179"/>
      <c r="AF231" s="248"/>
      <c r="AG231" s="187"/>
      <c r="AH231" s="248"/>
      <c r="AI231" s="187"/>
      <c r="AJ231" s="248"/>
      <c r="AK231" s="187"/>
      <c r="AL231" s="186">
        <f t="shared" si="779"/>
        <v>0</v>
      </c>
      <c r="AM231" s="264"/>
      <c r="AN231" s="180"/>
      <c r="AO231" s="180"/>
      <c r="AP231" s="180"/>
      <c r="AQ231" s="179"/>
      <c r="AR231" s="186">
        <f t="shared" si="773"/>
        <v>0</v>
      </c>
      <c r="AS231" s="185">
        <f t="shared" si="773"/>
        <v>0</v>
      </c>
      <c r="AT231" s="186">
        <f t="shared" si="773"/>
        <v>0</v>
      </c>
      <c r="AU231" s="186">
        <f t="shared" si="774"/>
        <v>0</v>
      </c>
      <c r="AV231" s="180"/>
      <c r="AX231" s="186">
        <f t="shared" si="775"/>
        <v>0</v>
      </c>
      <c r="AY231" s="187"/>
      <c r="AZ231" s="186">
        <f t="shared" si="776"/>
        <v>0</v>
      </c>
      <c r="BA231" s="187"/>
      <c r="BB231" s="186">
        <f t="shared" si="777"/>
        <v>0</v>
      </c>
      <c r="BC231" s="187"/>
      <c r="BD231" s="186">
        <f t="shared" si="778"/>
        <v>0</v>
      </c>
      <c r="BE231" s="180"/>
    </row>
    <row r="232" spans="1:57" x14ac:dyDescent="0.35">
      <c r="C232" s="179"/>
      <c r="D232" s="159"/>
      <c r="E232" s="159"/>
      <c r="F232" s="159"/>
      <c r="G232" s="179"/>
      <c r="H232" s="179"/>
      <c r="I232" s="206"/>
      <c r="J232" s="159"/>
      <c r="K232" s="159"/>
      <c r="L232" s="159"/>
      <c r="M232" s="179"/>
      <c r="N232" s="179"/>
      <c r="O232" s="206"/>
      <c r="T232" s="159"/>
      <c r="U232" s="159"/>
      <c r="V232" s="159"/>
      <c r="W232" s="179"/>
      <c r="X232" s="179"/>
      <c r="Y232" s="179"/>
      <c r="Z232" s="159"/>
      <c r="AA232" s="159"/>
      <c r="AB232" s="159"/>
      <c r="AC232" s="179"/>
      <c r="AD232" s="179"/>
      <c r="AE232" s="179"/>
      <c r="AF232" s="159"/>
      <c r="AG232" s="159"/>
      <c r="AH232" s="159"/>
      <c r="AI232" s="159"/>
      <c r="AJ232" s="159"/>
      <c r="AK232" s="159"/>
      <c r="AL232" s="179"/>
      <c r="AM232" s="207"/>
      <c r="AN232" s="179"/>
      <c r="AO232" s="179"/>
      <c r="AP232" s="179"/>
      <c r="AQ232" s="179"/>
      <c r="AR232" s="159"/>
      <c r="AS232" s="159"/>
      <c r="AT232" s="159"/>
      <c r="AU232" s="179"/>
      <c r="AV232" s="179"/>
      <c r="AX232" s="159"/>
      <c r="AY232" s="159"/>
      <c r="AZ232" s="159"/>
      <c r="BA232" s="159"/>
      <c r="BB232" s="159"/>
      <c r="BC232" s="159"/>
      <c r="BD232" s="179"/>
      <c r="BE232" s="179"/>
    </row>
    <row r="233" spans="1:57" s="197" customFormat="1" x14ac:dyDescent="0.35">
      <c r="A233" s="190">
        <v>8</v>
      </c>
      <c r="B233" s="79" t="s">
        <v>99</v>
      </c>
      <c r="C233" s="178"/>
      <c r="D233" s="250">
        <f>D234+D240+D246+D252+D258</f>
        <v>16500</v>
      </c>
      <c r="E233" s="250">
        <f t="shared" ref="E233:G233" si="780">E234+E240+E246+E252+E258</f>
        <v>15000</v>
      </c>
      <c r="F233" s="250">
        <f t="shared" si="780"/>
        <v>0</v>
      </c>
      <c r="G233" s="250">
        <f t="shared" si="780"/>
        <v>31500</v>
      </c>
      <c r="H233" s="178"/>
      <c r="I233" s="205"/>
      <c r="J233" s="250">
        <f>J234+J240+J246+J252+J258</f>
        <v>16500</v>
      </c>
      <c r="K233" s="250">
        <f t="shared" ref="K233:M233" si="781">K234+K240+K246+K252+K258</f>
        <v>15000</v>
      </c>
      <c r="L233" s="250">
        <f t="shared" si="781"/>
        <v>0</v>
      </c>
      <c r="M233" s="250">
        <f t="shared" si="781"/>
        <v>31500</v>
      </c>
      <c r="N233" s="178"/>
      <c r="O233" s="205"/>
      <c r="P233" s="251"/>
      <c r="Q233" s="251"/>
      <c r="R233" s="251"/>
      <c r="S233" s="251"/>
      <c r="T233" s="250">
        <f>T234+T240+T246+T252+T258</f>
        <v>0</v>
      </c>
      <c r="U233" s="250">
        <f t="shared" ref="U233:W233" si="782">U234+U240+U246+U252+U258</f>
        <v>0</v>
      </c>
      <c r="V233" s="250">
        <f t="shared" si="782"/>
        <v>0</v>
      </c>
      <c r="W233" s="250">
        <f t="shared" si="782"/>
        <v>0</v>
      </c>
      <c r="X233" s="178"/>
      <c r="Y233" s="178"/>
      <c r="Z233" s="250">
        <f>Z234+Z240+Z246+Z252+Z258</f>
        <v>0</v>
      </c>
      <c r="AA233" s="250">
        <f t="shared" ref="AA233:AC233" si="783">AA234+AA240+AA246+AA252+AA258</f>
        <v>0</v>
      </c>
      <c r="AB233" s="250">
        <f t="shared" si="783"/>
        <v>0</v>
      </c>
      <c r="AC233" s="250">
        <f t="shared" si="783"/>
        <v>0</v>
      </c>
      <c r="AD233" s="178"/>
      <c r="AE233" s="179"/>
      <c r="AF233" s="250">
        <f>AF234+AF240+AF246+AF252+AF258</f>
        <v>0</v>
      </c>
      <c r="AG233" s="249">
        <f>IFERROR((AF233-T233)/T233,0)</f>
        <v>0</v>
      </c>
      <c r="AH233" s="250">
        <f>AH234+AH240+AH246+AH252+AH258</f>
        <v>0</v>
      </c>
      <c r="AI233" s="249">
        <f>IFERROR((AH233-U233)/U233,0)</f>
        <v>0</v>
      </c>
      <c r="AJ233" s="250">
        <f>AJ234+AJ240+AJ246+AJ252+AJ258</f>
        <v>0</v>
      </c>
      <c r="AK233" s="249">
        <f>IFERROR((AJ233-V233)/V233,0)</f>
        <v>0</v>
      </c>
      <c r="AL233" s="250">
        <f>AL234+AL240+AL246+AL252+AL258</f>
        <v>0</v>
      </c>
      <c r="AM233" s="249">
        <f>IFERROR((AL233-W233)/W233,0)</f>
        <v>0</v>
      </c>
      <c r="AN233" s="268"/>
      <c r="AO233" s="186" t="s">
        <v>193</v>
      </c>
      <c r="AP233" s="178"/>
      <c r="AQ233" s="179"/>
      <c r="AR233" s="250">
        <f>AR234+AR240+AR246+AR252+AR258</f>
        <v>33000</v>
      </c>
      <c r="AS233" s="250">
        <f t="shared" ref="AS233:AU233" si="784">AS234+AS240+AS246+AS252+AS258</f>
        <v>30000</v>
      </c>
      <c r="AT233" s="250">
        <f t="shared" si="784"/>
        <v>0</v>
      </c>
      <c r="AU233" s="250">
        <f t="shared" si="784"/>
        <v>63000</v>
      </c>
      <c r="AV233" s="178"/>
      <c r="AW233" s="78"/>
      <c r="AX233" s="250">
        <f>AX234+AX240+AX246+AX252+AX258</f>
        <v>33000</v>
      </c>
      <c r="AY233" s="249">
        <f>IFERROR((AX233-AR233)/AR233,0)</f>
        <v>0</v>
      </c>
      <c r="AZ233" s="250">
        <f>AZ234+AZ240+AZ246+AZ252+AZ258</f>
        <v>30000</v>
      </c>
      <c r="BA233" s="249">
        <f>IFERROR((AZ233-AS233)/AS233,0)</f>
        <v>0</v>
      </c>
      <c r="BB233" s="250">
        <f>BB234+BB240+BB246+BB252+BB258</f>
        <v>0</v>
      </c>
      <c r="BC233" s="249">
        <f>IFERROR((BB233-AT233)/AT233,0)</f>
        <v>0</v>
      </c>
      <c r="BD233" s="250">
        <f>BD234+BD240+BD246+BD252+BD258</f>
        <v>63000</v>
      </c>
      <c r="BE233" s="178"/>
    </row>
    <row r="234" spans="1:57" s="197" customFormat="1" x14ac:dyDescent="0.35">
      <c r="A234" s="190">
        <v>8.1</v>
      </c>
      <c r="B234" s="200" t="s">
        <v>138</v>
      </c>
      <c r="C234" s="179"/>
      <c r="D234" s="203">
        <f t="shared" ref="D234:F234" si="785">SUM(D235:D239)</f>
        <v>16500</v>
      </c>
      <c r="E234" s="179">
        <f t="shared" si="785"/>
        <v>15000</v>
      </c>
      <c r="F234" s="179">
        <f t="shared" si="785"/>
        <v>0</v>
      </c>
      <c r="G234" s="179">
        <f t="shared" ref="G234" si="786">SUM(G235:G239)</f>
        <v>31500</v>
      </c>
      <c r="H234" s="179"/>
      <c r="I234" s="206"/>
      <c r="J234" s="203">
        <f t="shared" ref="J234:L234" si="787">SUM(J235:J239)</f>
        <v>16500</v>
      </c>
      <c r="K234" s="179">
        <f t="shared" si="787"/>
        <v>15000</v>
      </c>
      <c r="L234" s="179">
        <f t="shared" si="787"/>
        <v>0</v>
      </c>
      <c r="M234" s="179">
        <f t="shared" ref="M234" si="788">SUM(M235:M239)</f>
        <v>31500</v>
      </c>
      <c r="N234" s="179"/>
      <c r="O234" s="206"/>
      <c r="P234" s="202"/>
      <c r="Q234" s="232"/>
      <c r="R234" s="224"/>
      <c r="S234" s="217"/>
      <c r="T234" s="203">
        <f t="shared" ref="T234:AC234" si="789">SUM(T235:T239)</f>
        <v>0</v>
      </c>
      <c r="U234" s="179">
        <f t="shared" si="789"/>
        <v>0</v>
      </c>
      <c r="V234" s="179">
        <f t="shared" si="789"/>
        <v>0</v>
      </c>
      <c r="W234" s="179">
        <f t="shared" si="789"/>
        <v>0</v>
      </c>
      <c r="X234" s="179"/>
      <c r="Y234" s="179"/>
      <c r="Z234" s="203">
        <f t="shared" si="789"/>
        <v>0</v>
      </c>
      <c r="AA234" s="179">
        <f t="shared" si="789"/>
        <v>0</v>
      </c>
      <c r="AB234" s="179">
        <f t="shared" si="789"/>
        <v>0</v>
      </c>
      <c r="AC234" s="179">
        <f t="shared" si="789"/>
        <v>0</v>
      </c>
      <c r="AD234" s="179"/>
      <c r="AE234" s="179"/>
      <c r="AF234" s="203">
        <f t="shared" ref="AF234" si="790">SUM(AF235:AF239)</f>
        <v>0</v>
      </c>
      <c r="AG234" s="179"/>
      <c r="AH234" s="179">
        <f t="shared" ref="AH234" si="791">SUM(AH235:AH239)</f>
        <v>0</v>
      </c>
      <c r="AI234" s="179"/>
      <c r="AJ234" s="179">
        <f t="shared" ref="AJ234" si="792">SUM(AJ235:AJ239)</f>
        <v>0</v>
      </c>
      <c r="AK234" s="179"/>
      <c r="AL234" s="179">
        <f t="shared" ref="AL234" si="793">AF234+AH234+AJ234</f>
        <v>0</v>
      </c>
      <c r="AM234" s="206"/>
      <c r="AN234" s="179"/>
      <c r="AO234" s="179"/>
      <c r="AP234" s="179"/>
      <c r="AQ234" s="179"/>
      <c r="AR234" s="203">
        <f>SUM(AR235:AR239)</f>
        <v>33000</v>
      </c>
      <c r="AS234" s="179">
        <f>SUM(AS235:AS239)</f>
        <v>30000</v>
      </c>
      <c r="AT234" s="179">
        <f>SUM(AT235:AT239)</f>
        <v>0</v>
      </c>
      <c r="AU234" s="179">
        <f t="shared" ref="AU234" si="794">SUM(AU235:AU239)</f>
        <v>63000</v>
      </c>
      <c r="AV234" s="179"/>
      <c r="AW234" s="78"/>
      <c r="AX234" s="203">
        <f>SUM(AX235:AX239)</f>
        <v>33000</v>
      </c>
      <c r="AY234" s="179"/>
      <c r="AZ234" s="179">
        <f>SUM(AZ235:AZ239)</f>
        <v>30000</v>
      </c>
      <c r="BA234" s="179"/>
      <c r="BB234" s="179">
        <f>SUM(BB235:BB239)</f>
        <v>0</v>
      </c>
      <c r="BC234" s="179"/>
      <c r="BD234" s="179">
        <f t="shared" ref="BD234" si="795">SUM(BD235:BD239)</f>
        <v>63000</v>
      </c>
      <c r="BE234" s="179"/>
    </row>
    <row r="235" spans="1:57" s="197" customFormat="1" ht="29" x14ac:dyDescent="0.35">
      <c r="A235" s="190"/>
      <c r="B235" s="201" t="s">
        <v>107</v>
      </c>
      <c r="C235" s="180"/>
      <c r="D235" s="186">
        <v>15000</v>
      </c>
      <c r="E235" s="186">
        <v>15000</v>
      </c>
      <c r="F235" s="186"/>
      <c r="G235" s="186">
        <f t="shared" ref="G235:G239" si="796">SUM(D235:F235)</f>
        <v>30000</v>
      </c>
      <c r="H235" s="180"/>
      <c r="I235" s="207"/>
      <c r="J235" s="186">
        <v>15000</v>
      </c>
      <c r="K235" s="186">
        <v>15000</v>
      </c>
      <c r="L235" s="186"/>
      <c r="M235" s="186">
        <f t="shared" ref="M235:M239" si="797">SUM(J235:L235)</f>
        <v>30000</v>
      </c>
      <c r="N235" s="180"/>
      <c r="O235" s="207"/>
      <c r="P235" s="243" t="s">
        <v>135</v>
      </c>
      <c r="Q235" s="244"/>
      <c r="R235" s="245"/>
      <c r="S235" s="246"/>
      <c r="T235" s="247"/>
      <c r="U235" s="247"/>
      <c r="V235" s="248"/>
      <c r="W235" s="186">
        <f t="shared" ref="W235:W239" si="798">SUM(T235:V235)</f>
        <v>0</v>
      </c>
      <c r="X235" s="180"/>
      <c r="Y235" s="180"/>
      <c r="Z235" s="248"/>
      <c r="AA235" s="248"/>
      <c r="AB235" s="248"/>
      <c r="AC235" s="186">
        <f t="shared" ref="AC235:AC239" si="799">SUM(Z235:AB235)</f>
        <v>0</v>
      </c>
      <c r="AD235" s="180"/>
      <c r="AE235" s="179"/>
      <c r="AF235" s="248"/>
      <c r="AG235" s="187"/>
      <c r="AH235" s="248"/>
      <c r="AI235" s="187"/>
      <c r="AJ235" s="248"/>
      <c r="AK235" s="187"/>
      <c r="AL235" s="186"/>
      <c r="AM235" s="264"/>
      <c r="AN235" s="180"/>
      <c r="AO235" s="180"/>
      <c r="AP235" s="180"/>
      <c r="AQ235" s="179"/>
      <c r="AR235" s="186">
        <f t="shared" ref="AR235:AT239" si="800">D235+J235+T235</f>
        <v>30000</v>
      </c>
      <c r="AS235" s="185">
        <f t="shared" si="800"/>
        <v>30000</v>
      </c>
      <c r="AT235" s="186">
        <f t="shared" si="800"/>
        <v>0</v>
      </c>
      <c r="AU235" s="186">
        <f t="shared" ref="AU235:AU239" si="801">SUM(AR235:AT235)</f>
        <v>60000</v>
      </c>
      <c r="AV235" s="180"/>
      <c r="AW235" s="78"/>
      <c r="AX235" s="186">
        <f>D235+J235+AF235</f>
        <v>30000</v>
      </c>
      <c r="AY235" s="187"/>
      <c r="AZ235" s="186">
        <f>E235+K235+AH235</f>
        <v>30000</v>
      </c>
      <c r="BA235" s="187"/>
      <c r="BB235" s="186">
        <f>F235+L235+AJ235</f>
        <v>0</v>
      </c>
      <c r="BC235" s="187"/>
      <c r="BD235" s="186">
        <f>AX235+AZ235+BB235</f>
        <v>60000</v>
      </c>
      <c r="BE235" s="180"/>
    </row>
    <row r="236" spans="1:57" s="197" customFormat="1" ht="29" x14ac:dyDescent="0.35">
      <c r="A236" s="190"/>
      <c r="B236" s="201" t="s">
        <v>109</v>
      </c>
      <c r="C236" s="180"/>
      <c r="D236" s="186">
        <v>1500</v>
      </c>
      <c r="E236" s="186"/>
      <c r="F236" s="186"/>
      <c r="G236" s="186">
        <f t="shared" si="796"/>
        <v>1500</v>
      </c>
      <c r="H236" s="180"/>
      <c r="I236" s="207"/>
      <c r="J236" s="186">
        <v>1500</v>
      </c>
      <c r="K236" s="186"/>
      <c r="L236" s="186"/>
      <c r="M236" s="186">
        <f t="shared" si="797"/>
        <v>1500</v>
      </c>
      <c r="N236" s="180"/>
      <c r="O236" s="207"/>
      <c r="P236" s="243"/>
      <c r="Q236" s="244"/>
      <c r="R236" s="245"/>
      <c r="S236" s="246"/>
      <c r="T236" s="247"/>
      <c r="U236" s="247"/>
      <c r="V236" s="248"/>
      <c r="W236" s="186">
        <f t="shared" si="798"/>
        <v>0</v>
      </c>
      <c r="X236" s="180"/>
      <c r="Y236" s="180"/>
      <c r="Z236" s="248"/>
      <c r="AA236" s="248"/>
      <c r="AB236" s="248"/>
      <c r="AC236" s="186">
        <f t="shared" si="799"/>
        <v>0</v>
      </c>
      <c r="AD236" s="180"/>
      <c r="AE236" s="179"/>
      <c r="AF236" s="248"/>
      <c r="AG236" s="187"/>
      <c r="AH236" s="248"/>
      <c r="AI236" s="187"/>
      <c r="AJ236" s="248"/>
      <c r="AK236" s="187"/>
      <c r="AL236" s="186"/>
      <c r="AM236" s="264"/>
      <c r="AN236" s="180"/>
      <c r="AO236" s="180"/>
      <c r="AP236" s="180"/>
      <c r="AQ236" s="179"/>
      <c r="AR236" s="186">
        <f t="shared" si="800"/>
        <v>3000</v>
      </c>
      <c r="AS236" s="185">
        <f t="shared" si="800"/>
        <v>0</v>
      </c>
      <c r="AT236" s="186">
        <f t="shared" si="800"/>
        <v>0</v>
      </c>
      <c r="AU236" s="186">
        <f t="shared" si="801"/>
        <v>3000</v>
      </c>
      <c r="AV236" s="180"/>
      <c r="AW236" s="78"/>
      <c r="AX236" s="186">
        <f t="shared" ref="AX236:AX239" si="802">D236+J236+AF236</f>
        <v>3000</v>
      </c>
      <c r="AY236" s="187"/>
      <c r="AZ236" s="186">
        <f t="shared" ref="AZ236:AZ239" si="803">E236+K236+AH236</f>
        <v>0</v>
      </c>
      <c r="BA236" s="187"/>
      <c r="BB236" s="186">
        <f t="shared" ref="BB236:BB239" si="804">F236+L236+AJ236</f>
        <v>0</v>
      </c>
      <c r="BC236" s="187"/>
      <c r="BD236" s="186">
        <f t="shared" ref="BD236:BD239" si="805">AX236+AZ236+BB236</f>
        <v>3000</v>
      </c>
      <c r="BE236" s="180"/>
    </row>
    <row r="237" spans="1:57" s="197" customFormat="1" x14ac:dyDescent="0.35">
      <c r="A237" s="190"/>
      <c r="B237" s="201" t="s">
        <v>191</v>
      </c>
      <c r="C237" s="180"/>
      <c r="D237" s="186"/>
      <c r="E237" s="186"/>
      <c r="F237" s="186"/>
      <c r="G237" s="186">
        <f t="shared" si="796"/>
        <v>0</v>
      </c>
      <c r="H237" s="180"/>
      <c r="I237" s="207"/>
      <c r="J237" s="186"/>
      <c r="K237" s="186"/>
      <c r="L237" s="186"/>
      <c r="M237" s="186">
        <f t="shared" si="797"/>
        <v>0</v>
      </c>
      <c r="N237" s="180"/>
      <c r="O237" s="207"/>
      <c r="P237" s="243"/>
      <c r="Q237" s="244"/>
      <c r="R237" s="245"/>
      <c r="S237" s="246"/>
      <c r="T237" s="247"/>
      <c r="U237" s="247"/>
      <c r="V237" s="248"/>
      <c r="W237" s="186">
        <f t="shared" si="798"/>
        <v>0</v>
      </c>
      <c r="X237" s="180"/>
      <c r="Y237" s="180"/>
      <c r="Z237" s="248"/>
      <c r="AA237" s="248"/>
      <c r="AB237" s="248"/>
      <c r="AC237" s="186">
        <f t="shared" si="799"/>
        <v>0</v>
      </c>
      <c r="AD237" s="180"/>
      <c r="AE237" s="179"/>
      <c r="AF237" s="248"/>
      <c r="AG237" s="187"/>
      <c r="AH237" s="248"/>
      <c r="AI237" s="187"/>
      <c r="AJ237" s="248"/>
      <c r="AK237" s="187"/>
      <c r="AL237" s="186"/>
      <c r="AM237" s="264"/>
      <c r="AN237" s="180"/>
      <c r="AO237" s="180"/>
      <c r="AP237" s="180"/>
      <c r="AQ237" s="179"/>
      <c r="AR237" s="186">
        <f t="shared" si="800"/>
        <v>0</v>
      </c>
      <c r="AS237" s="185">
        <f t="shared" si="800"/>
        <v>0</v>
      </c>
      <c r="AT237" s="186">
        <f t="shared" si="800"/>
        <v>0</v>
      </c>
      <c r="AU237" s="186">
        <f t="shared" si="801"/>
        <v>0</v>
      </c>
      <c r="AV237" s="180"/>
      <c r="AW237" s="78"/>
      <c r="AX237" s="186">
        <f t="shared" si="802"/>
        <v>0</v>
      </c>
      <c r="AY237" s="187"/>
      <c r="AZ237" s="186">
        <f t="shared" si="803"/>
        <v>0</v>
      </c>
      <c r="BA237" s="187"/>
      <c r="BB237" s="186">
        <f t="shared" si="804"/>
        <v>0</v>
      </c>
      <c r="BC237" s="187"/>
      <c r="BD237" s="186">
        <f t="shared" si="805"/>
        <v>0</v>
      </c>
      <c r="BE237" s="180"/>
    </row>
    <row r="238" spans="1:57" s="197" customFormat="1" x14ac:dyDescent="0.35">
      <c r="A238" s="190"/>
      <c r="B238" s="201" t="s">
        <v>191</v>
      </c>
      <c r="C238" s="180"/>
      <c r="D238" s="186"/>
      <c r="E238" s="186"/>
      <c r="F238" s="186"/>
      <c r="G238" s="186">
        <f t="shared" si="796"/>
        <v>0</v>
      </c>
      <c r="H238" s="180"/>
      <c r="I238" s="207"/>
      <c r="J238" s="186"/>
      <c r="K238" s="186"/>
      <c r="L238" s="186"/>
      <c r="M238" s="186">
        <f t="shared" si="797"/>
        <v>0</v>
      </c>
      <c r="N238" s="180"/>
      <c r="O238" s="207"/>
      <c r="P238" s="243"/>
      <c r="Q238" s="244"/>
      <c r="R238" s="245"/>
      <c r="S238" s="246"/>
      <c r="T238" s="247"/>
      <c r="U238" s="247"/>
      <c r="V238" s="248"/>
      <c r="W238" s="186">
        <f t="shared" si="798"/>
        <v>0</v>
      </c>
      <c r="X238" s="180"/>
      <c r="Y238" s="180"/>
      <c r="Z238" s="248"/>
      <c r="AA238" s="248"/>
      <c r="AB238" s="248"/>
      <c r="AC238" s="186">
        <f t="shared" si="799"/>
        <v>0</v>
      </c>
      <c r="AD238" s="180"/>
      <c r="AE238" s="179"/>
      <c r="AF238" s="248"/>
      <c r="AG238" s="187"/>
      <c r="AH238" s="248"/>
      <c r="AI238" s="187"/>
      <c r="AJ238" s="248"/>
      <c r="AK238" s="187"/>
      <c r="AL238" s="186"/>
      <c r="AM238" s="264"/>
      <c r="AN238" s="180"/>
      <c r="AO238" s="180"/>
      <c r="AP238" s="180"/>
      <c r="AQ238" s="179"/>
      <c r="AR238" s="186">
        <f t="shared" si="800"/>
        <v>0</v>
      </c>
      <c r="AS238" s="185">
        <f t="shared" si="800"/>
        <v>0</v>
      </c>
      <c r="AT238" s="186">
        <f t="shared" si="800"/>
        <v>0</v>
      </c>
      <c r="AU238" s="186">
        <f t="shared" si="801"/>
        <v>0</v>
      </c>
      <c r="AV238" s="180"/>
      <c r="AW238" s="78"/>
      <c r="AX238" s="186">
        <f t="shared" si="802"/>
        <v>0</v>
      </c>
      <c r="AY238" s="187"/>
      <c r="AZ238" s="186">
        <f t="shared" si="803"/>
        <v>0</v>
      </c>
      <c r="BA238" s="187"/>
      <c r="BB238" s="186">
        <f t="shared" si="804"/>
        <v>0</v>
      </c>
      <c r="BC238" s="187"/>
      <c r="BD238" s="186">
        <f t="shared" si="805"/>
        <v>0</v>
      </c>
      <c r="BE238" s="180"/>
    </row>
    <row r="239" spans="1:57" s="197" customFormat="1" x14ac:dyDescent="0.35">
      <c r="A239" s="190"/>
      <c r="B239" s="201" t="s">
        <v>191</v>
      </c>
      <c r="C239" s="180"/>
      <c r="D239" s="186"/>
      <c r="E239" s="186"/>
      <c r="F239" s="186"/>
      <c r="G239" s="186">
        <f t="shared" si="796"/>
        <v>0</v>
      </c>
      <c r="H239" s="180"/>
      <c r="I239" s="207"/>
      <c r="J239" s="186"/>
      <c r="K239" s="186"/>
      <c r="L239" s="186"/>
      <c r="M239" s="186">
        <f t="shared" si="797"/>
        <v>0</v>
      </c>
      <c r="N239" s="180"/>
      <c r="O239" s="207"/>
      <c r="P239" s="243"/>
      <c r="Q239" s="244"/>
      <c r="R239" s="245"/>
      <c r="S239" s="246"/>
      <c r="T239" s="247"/>
      <c r="U239" s="247"/>
      <c r="V239" s="248"/>
      <c r="W239" s="186">
        <f t="shared" si="798"/>
        <v>0</v>
      </c>
      <c r="X239" s="180"/>
      <c r="Y239" s="180"/>
      <c r="Z239" s="248"/>
      <c r="AA239" s="248"/>
      <c r="AB239" s="248"/>
      <c r="AC239" s="186">
        <f t="shared" si="799"/>
        <v>0</v>
      </c>
      <c r="AD239" s="180"/>
      <c r="AE239" s="179"/>
      <c r="AF239" s="248"/>
      <c r="AG239" s="187"/>
      <c r="AH239" s="248"/>
      <c r="AI239" s="187"/>
      <c r="AJ239" s="248"/>
      <c r="AK239" s="187"/>
      <c r="AL239" s="186"/>
      <c r="AM239" s="264"/>
      <c r="AN239" s="180"/>
      <c r="AO239" s="180"/>
      <c r="AP239" s="180"/>
      <c r="AQ239" s="179"/>
      <c r="AR239" s="186">
        <f t="shared" si="800"/>
        <v>0</v>
      </c>
      <c r="AS239" s="185">
        <f t="shared" si="800"/>
        <v>0</v>
      </c>
      <c r="AT239" s="186">
        <f t="shared" si="800"/>
        <v>0</v>
      </c>
      <c r="AU239" s="186">
        <f t="shared" si="801"/>
        <v>0</v>
      </c>
      <c r="AV239" s="180"/>
      <c r="AW239" s="78"/>
      <c r="AX239" s="186">
        <f t="shared" si="802"/>
        <v>0</v>
      </c>
      <c r="AY239" s="187"/>
      <c r="AZ239" s="186">
        <f t="shared" si="803"/>
        <v>0</v>
      </c>
      <c r="BA239" s="187"/>
      <c r="BB239" s="186">
        <f t="shared" si="804"/>
        <v>0</v>
      </c>
      <c r="BC239" s="187"/>
      <c r="BD239" s="186">
        <f t="shared" si="805"/>
        <v>0</v>
      </c>
      <c r="BE239" s="180"/>
    </row>
    <row r="240" spans="1:57" s="197" customFormat="1" x14ac:dyDescent="0.35">
      <c r="A240" s="190">
        <v>8.1999999999999993</v>
      </c>
      <c r="B240" s="200" t="s">
        <v>169</v>
      </c>
      <c r="C240" s="179"/>
      <c r="D240" s="184">
        <f t="shared" ref="D240:F240" si="806">SUM(D241:D245)</f>
        <v>0</v>
      </c>
      <c r="E240" s="179">
        <f t="shared" si="806"/>
        <v>0</v>
      </c>
      <c r="F240" s="179">
        <f t="shared" si="806"/>
        <v>0</v>
      </c>
      <c r="G240" s="179">
        <f t="shared" ref="G240" si="807">SUM(G241:G245)</f>
        <v>0</v>
      </c>
      <c r="H240" s="179"/>
      <c r="I240" s="206"/>
      <c r="J240" s="184">
        <f t="shared" ref="J240:L240" si="808">SUM(J241:J245)</f>
        <v>0</v>
      </c>
      <c r="K240" s="179">
        <f t="shared" si="808"/>
        <v>0</v>
      </c>
      <c r="L240" s="179">
        <f t="shared" si="808"/>
        <v>0</v>
      </c>
      <c r="M240" s="179">
        <f t="shared" ref="M240" si="809">SUM(M241:M245)</f>
        <v>0</v>
      </c>
      <c r="N240" s="179"/>
      <c r="O240" s="206"/>
      <c r="P240" s="199"/>
      <c r="Q240" s="232"/>
      <c r="R240" s="224"/>
      <c r="S240" s="217"/>
      <c r="T240" s="184">
        <f t="shared" ref="T240:AC240" si="810">SUM(T241:T245)</f>
        <v>0</v>
      </c>
      <c r="U240" s="179">
        <f t="shared" si="810"/>
        <v>0</v>
      </c>
      <c r="V240" s="179">
        <f t="shared" si="810"/>
        <v>0</v>
      </c>
      <c r="W240" s="179">
        <f t="shared" si="810"/>
        <v>0</v>
      </c>
      <c r="X240" s="179"/>
      <c r="Y240" s="179"/>
      <c r="Z240" s="184">
        <f t="shared" si="810"/>
        <v>0</v>
      </c>
      <c r="AA240" s="179">
        <f t="shared" si="810"/>
        <v>0</v>
      </c>
      <c r="AB240" s="179">
        <f t="shared" si="810"/>
        <v>0</v>
      </c>
      <c r="AC240" s="179">
        <f t="shared" si="810"/>
        <v>0</v>
      </c>
      <c r="AD240" s="179"/>
      <c r="AE240" s="179"/>
      <c r="AF240" s="184">
        <f t="shared" ref="AF240" si="811">SUM(AF241:AF245)</f>
        <v>0</v>
      </c>
      <c r="AG240" s="179"/>
      <c r="AH240" s="179">
        <f t="shared" ref="AH240" si="812">SUM(AH241:AH245)</f>
        <v>0</v>
      </c>
      <c r="AI240" s="179"/>
      <c r="AJ240" s="179">
        <f t="shared" ref="AJ240" si="813">SUM(AJ241:AJ245)</f>
        <v>0</v>
      </c>
      <c r="AK240" s="179"/>
      <c r="AL240" s="179">
        <f t="shared" ref="AL240" si="814">AF240+AH240+AJ240</f>
        <v>0</v>
      </c>
      <c r="AM240" s="206"/>
      <c r="AN240" s="179"/>
      <c r="AO240" s="179"/>
      <c r="AP240" s="179"/>
      <c r="AQ240" s="179"/>
      <c r="AR240" s="184">
        <f>SUM(AR241:AR245)</f>
        <v>0</v>
      </c>
      <c r="AS240" s="179">
        <f>SUM(AS241:AS245)</f>
        <v>0</v>
      </c>
      <c r="AT240" s="179">
        <f>SUM(AT241:AT245)</f>
        <v>0</v>
      </c>
      <c r="AU240" s="179">
        <f t="shared" ref="AU240" si="815">SUM(AU241:AU245)</f>
        <v>0</v>
      </c>
      <c r="AV240" s="179"/>
      <c r="AW240" s="78"/>
      <c r="AX240" s="184">
        <f>SUM(AX241:AX245)</f>
        <v>0</v>
      </c>
      <c r="AY240" s="179"/>
      <c r="AZ240" s="179">
        <f>SUM(AZ241:AZ245)</f>
        <v>0</v>
      </c>
      <c r="BA240" s="179"/>
      <c r="BB240" s="179">
        <f>SUM(BB241:BB245)</f>
        <v>0</v>
      </c>
      <c r="BC240" s="179"/>
      <c r="BD240" s="179">
        <f t="shared" ref="BD240" si="816">SUM(BD241:BD245)</f>
        <v>0</v>
      </c>
      <c r="BE240" s="179"/>
    </row>
    <row r="241" spans="1:57" s="197" customFormat="1" x14ac:dyDescent="0.35">
      <c r="A241" s="190"/>
      <c r="B241" s="201" t="s">
        <v>191</v>
      </c>
      <c r="C241" s="180"/>
      <c r="D241" s="186"/>
      <c r="E241" s="186"/>
      <c r="F241" s="186"/>
      <c r="G241" s="186">
        <f t="shared" ref="G241:G245" si="817">SUM(D241:F241)</f>
        <v>0</v>
      </c>
      <c r="H241" s="180"/>
      <c r="I241" s="207"/>
      <c r="J241" s="186"/>
      <c r="K241" s="186"/>
      <c r="L241" s="186"/>
      <c r="M241" s="186">
        <f t="shared" ref="M241:M245" si="818">SUM(J241:L241)</f>
        <v>0</v>
      </c>
      <c r="N241" s="180"/>
      <c r="O241" s="207"/>
      <c r="P241" s="243"/>
      <c r="Q241" s="244"/>
      <c r="R241" s="245"/>
      <c r="S241" s="246"/>
      <c r="T241" s="247"/>
      <c r="U241" s="247"/>
      <c r="V241" s="248"/>
      <c r="W241" s="186">
        <f t="shared" ref="W241:W245" si="819">SUM(T241:V241)</f>
        <v>0</v>
      </c>
      <c r="X241" s="180"/>
      <c r="Y241" s="180"/>
      <c r="Z241" s="248"/>
      <c r="AA241" s="248"/>
      <c r="AB241" s="248"/>
      <c r="AC241" s="186">
        <f t="shared" ref="AC241:AC245" si="820">SUM(Z241:AB241)</f>
        <v>0</v>
      </c>
      <c r="AD241" s="180"/>
      <c r="AE241" s="179"/>
      <c r="AF241" s="248"/>
      <c r="AG241" s="187"/>
      <c r="AH241" s="248"/>
      <c r="AI241" s="187"/>
      <c r="AJ241" s="248"/>
      <c r="AK241" s="187"/>
      <c r="AL241" s="186"/>
      <c r="AM241" s="264"/>
      <c r="AN241" s="180"/>
      <c r="AO241" s="180"/>
      <c r="AP241" s="180"/>
      <c r="AQ241" s="179"/>
      <c r="AR241" s="186">
        <f t="shared" ref="AR241:AT245" si="821">D241+J241+T241</f>
        <v>0</v>
      </c>
      <c r="AS241" s="185">
        <f t="shared" si="821"/>
        <v>0</v>
      </c>
      <c r="AT241" s="186">
        <f t="shared" si="821"/>
        <v>0</v>
      </c>
      <c r="AU241" s="186">
        <f t="shared" ref="AU241:AU245" si="822">SUM(AR241:AT241)</f>
        <v>0</v>
      </c>
      <c r="AV241" s="180"/>
      <c r="AW241" s="78"/>
      <c r="AX241" s="186">
        <f t="shared" ref="AX241:AX245" si="823">D241+J241+AF241</f>
        <v>0</v>
      </c>
      <c r="AY241" s="187"/>
      <c r="AZ241" s="186">
        <f t="shared" ref="AZ241:AZ245" si="824">E241+K241+AH241</f>
        <v>0</v>
      </c>
      <c r="BA241" s="187"/>
      <c r="BB241" s="186">
        <f t="shared" ref="BB241:BB245" si="825">F241+L241+AJ241</f>
        <v>0</v>
      </c>
      <c r="BC241" s="187"/>
      <c r="BD241" s="186">
        <f>AX241+AZ241+BB241</f>
        <v>0</v>
      </c>
      <c r="BE241" s="180"/>
    </row>
    <row r="242" spans="1:57" s="197" customFormat="1" x14ac:dyDescent="0.35">
      <c r="A242" s="190"/>
      <c r="B242" s="201" t="s">
        <v>191</v>
      </c>
      <c r="C242" s="180"/>
      <c r="D242" s="186"/>
      <c r="E242" s="186"/>
      <c r="F242" s="186"/>
      <c r="G242" s="186">
        <f t="shared" si="817"/>
        <v>0</v>
      </c>
      <c r="H242" s="180"/>
      <c r="I242" s="207"/>
      <c r="J242" s="186"/>
      <c r="K242" s="186"/>
      <c r="L242" s="186"/>
      <c r="M242" s="186">
        <f t="shared" si="818"/>
        <v>0</v>
      </c>
      <c r="N242" s="180"/>
      <c r="O242" s="207"/>
      <c r="P242" s="243"/>
      <c r="Q242" s="244"/>
      <c r="R242" s="245"/>
      <c r="S242" s="246"/>
      <c r="T242" s="247"/>
      <c r="U242" s="247"/>
      <c r="V242" s="248"/>
      <c r="W242" s="186">
        <f t="shared" si="819"/>
        <v>0</v>
      </c>
      <c r="X242" s="180"/>
      <c r="Y242" s="180"/>
      <c r="Z242" s="248"/>
      <c r="AA242" s="248"/>
      <c r="AB242" s="248"/>
      <c r="AC242" s="186">
        <f t="shared" si="820"/>
        <v>0</v>
      </c>
      <c r="AD242" s="180"/>
      <c r="AE242" s="179"/>
      <c r="AF242" s="248"/>
      <c r="AG242" s="187"/>
      <c r="AH242" s="248"/>
      <c r="AI242" s="187"/>
      <c r="AJ242" s="248"/>
      <c r="AK242" s="187"/>
      <c r="AL242" s="186"/>
      <c r="AM242" s="264"/>
      <c r="AN242" s="180"/>
      <c r="AO242" s="180"/>
      <c r="AP242" s="180"/>
      <c r="AQ242" s="179"/>
      <c r="AR242" s="186">
        <f t="shared" si="821"/>
        <v>0</v>
      </c>
      <c r="AS242" s="185">
        <f t="shared" si="821"/>
        <v>0</v>
      </c>
      <c r="AT242" s="186">
        <f t="shared" si="821"/>
        <v>0</v>
      </c>
      <c r="AU242" s="186">
        <f t="shared" si="822"/>
        <v>0</v>
      </c>
      <c r="AV242" s="180"/>
      <c r="AW242" s="78"/>
      <c r="AX242" s="186">
        <f t="shared" si="823"/>
        <v>0</v>
      </c>
      <c r="AY242" s="187"/>
      <c r="AZ242" s="186">
        <f t="shared" si="824"/>
        <v>0</v>
      </c>
      <c r="BA242" s="187"/>
      <c r="BB242" s="186">
        <f t="shared" si="825"/>
        <v>0</v>
      </c>
      <c r="BC242" s="187"/>
      <c r="BD242" s="186">
        <f t="shared" ref="BD242:BD245" si="826">AX242+AZ242+BB242</f>
        <v>0</v>
      </c>
      <c r="BE242" s="180"/>
    </row>
    <row r="243" spans="1:57" s="197" customFormat="1" x14ac:dyDescent="0.35">
      <c r="A243" s="190"/>
      <c r="B243" s="201" t="s">
        <v>191</v>
      </c>
      <c r="C243" s="180"/>
      <c r="D243" s="186"/>
      <c r="E243" s="186"/>
      <c r="F243" s="186"/>
      <c r="G243" s="186">
        <f t="shared" si="817"/>
        <v>0</v>
      </c>
      <c r="H243" s="180"/>
      <c r="I243" s="207"/>
      <c r="J243" s="186"/>
      <c r="K243" s="186"/>
      <c r="L243" s="186"/>
      <c r="M243" s="186">
        <f t="shared" si="818"/>
        <v>0</v>
      </c>
      <c r="N243" s="180"/>
      <c r="O243" s="207"/>
      <c r="P243" s="243"/>
      <c r="Q243" s="244"/>
      <c r="R243" s="245"/>
      <c r="S243" s="246"/>
      <c r="T243" s="247"/>
      <c r="U243" s="247"/>
      <c r="V243" s="248"/>
      <c r="W243" s="186">
        <f t="shared" si="819"/>
        <v>0</v>
      </c>
      <c r="X243" s="180"/>
      <c r="Y243" s="180"/>
      <c r="Z243" s="248"/>
      <c r="AA243" s="248"/>
      <c r="AB243" s="248"/>
      <c r="AC243" s="186">
        <f t="shared" si="820"/>
        <v>0</v>
      </c>
      <c r="AD243" s="180"/>
      <c r="AE243" s="179"/>
      <c r="AF243" s="248"/>
      <c r="AG243" s="187"/>
      <c r="AH243" s="248"/>
      <c r="AI243" s="187"/>
      <c r="AJ243" s="248"/>
      <c r="AK243" s="187"/>
      <c r="AL243" s="186"/>
      <c r="AM243" s="264"/>
      <c r="AN243" s="180"/>
      <c r="AO243" s="180"/>
      <c r="AP243" s="180"/>
      <c r="AQ243" s="179"/>
      <c r="AR243" s="186">
        <f t="shared" si="821"/>
        <v>0</v>
      </c>
      <c r="AS243" s="185">
        <f t="shared" si="821"/>
        <v>0</v>
      </c>
      <c r="AT243" s="186">
        <f t="shared" si="821"/>
        <v>0</v>
      </c>
      <c r="AU243" s="186">
        <f t="shared" si="822"/>
        <v>0</v>
      </c>
      <c r="AV243" s="180"/>
      <c r="AW243" s="78"/>
      <c r="AX243" s="186">
        <f t="shared" si="823"/>
        <v>0</v>
      </c>
      <c r="AY243" s="187"/>
      <c r="AZ243" s="186">
        <f t="shared" si="824"/>
        <v>0</v>
      </c>
      <c r="BA243" s="187"/>
      <c r="BB243" s="186">
        <f t="shared" si="825"/>
        <v>0</v>
      </c>
      <c r="BC243" s="187"/>
      <c r="BD243" s="186">
        <f t="shared" si="826"/>
        <v>0</v>
      </c>
      <c r="BE243" s="180"/>
    </row>
    <row r="244" spans="1:57" s="197" customFormat="1" x14ac:dyDescent="0.35">
      <c r="A244" s="190"/>
      <c r="B244" s="201" t="s">
        <v>191</v>
      </c>
      <c r="C244" s="180"/>
      <c r="D244" s="186"/>
      <c r="E244" s="186"/>
      <c r="F244" s="186"/>
      <c r="G244" s="186">
        <f t="shared" si="817"/>
        <v>0</v>
      </c>
      <c r="H244" s="180"/>
      <c r="I244" s="207"/>
      <c r="J244" s="186"/>
      <c r="K244" s="186"/>
      <c r="L244" s="186"/>
      <c r="M244" s="186">
        <f t="shared" si="818"/>
        <v>0</v>
      </c>
      <c r="N244" s="180"/>
      <c r="O244" s="207"/>
      <c r="P244" s="243"/>
      <c r="Q244" s="244"/>
      <c r="R244" s="245"/>
      <c r="S244" s="246"/>
      <c r="T244" s="247"/>
      <c r="U244" s="247"/>
      <c r="V244" s="248"/>
      <c r="W244" s="186">
        <f t="shared" si="819"/>
        <v>0</v>
      </c>
      <c r="X244" s="180"/>
      <c r="Y244" s="180"/>
      <c r="Z244" s="248"/>
      <c r="AA244" s="248"/>
      <c r="AB244" s="248"/>
      <c r="AC244" s="186">
        <f t="shared" si="820"/>
        <v>0</v>
      </c>
      <c r="AD244" s="180"/>
      <c r="AE244" s="179"/>
      <c r="AF244" s="248"/>
      <c r="AG244" s="187"/>
      <c r="AH244" s="248"/>
      <c r="AI244" s="187"/>
      <c r="AJ244" s="248"/>
      <c r="AK244" s="187"/>
      <c r="AL244" s="186"/>
      <c r="AM244" s="264"/>
      <c r="AN244" s="180"/>
      <c r="AO244" s="180"/>
      <c r="AP244" s="180"/>
      <c r="AQ244" s="179"/>
      <c r="AR244" s="186">
        <f t="shared" si="821"/>
        <v>0</v>
      </c>
      <c r="AS244" s="185">
        <f t="shared" si="821"/>
        <v>0</v>
      </c>
      <c r="AT244" s="186">
        <f t="shared" si="821"/>
        <v>0</v>
      </c>
      <c r="AU244" s="186">
        <f t="shared" si="822"/>
        <v>0</v>
      </c>
      <c r="AV244" s="180"/>
      <c r="AW244" s="78"/>
      <c r="AX244" s="186">
        <f t="shared" si="823"/>
        <v>0</v>
      </c>
      <c r="AY244" s="187"/>
      <c r="AZ244" s="186">
        <f t="shared" si="824"/>
        <v>0</v>
      </c>
      <c r="BA244" s="187"/>
      <c r="BB244" s="186">
        <f t="shared" si="825"/>
        <v>0</v>
      </c>
      <c r="BC244" s="187"/>
      <c r="BD244" s="186">
        <f t="shared" si="826"/>
        <v>0</v>
      </c>
      <c r="BE244" s="180"/>
    </row>
    <row r="245" spans="1:57" s="197" customFormat="1" x14ac:dyDescent="0.35">
      <c r="A245" s="190"/>
      <c r="B245" s="201" t="s">
        <v>191</v>
      </c>
      <c r="C245" s="180"/>
      <c r="D245" s="186"/>
      <c r="E245" s="186"/>
      <c r="F245" s="186"/>
      <c r="G245" s="186">
        <f t="shared" si="817"/>
        <v>0</v>
      </c>
      <c r="H245" s="180"/>
      <c r="I245" s="207"/>
      <c r="J245" s="186"/>
      <c r="K245" s="186"/>
      <c r="L245" s="186"/>
      <c r="M245" s="186">
        <f t="shared" si="818"/>
        <v>0</v>
      </c>
      <c r="N245" s="180"/>
      <c r="O245" s="207"/>
      <c r="P245" s="243"/>
      <c r="Q245" s="244"/>
      <c r="R245" s="245"/>
      <c r="S245" s="246"/>
      <c r="T245" s="247"/>
      <c r="U245" s="247"/>
      <c r="V245" s="248"/>
      <c r="W245" s="186">
        <f t="shared" si="819"/>
        <v>0</v>
      </c>
      <c r="X245" s="180"/>
      <c r="Y245" s="180"/>
      <c r="Z245" s="248"/>
      <c r="AA245" s="248"/>
      <c r="AB245" s="248"/>
      <c r="AC245" s="186">
        <f t="shared" si="820"/>
        <v>0</v>
      </c>
      <c r="AD245" s="180"/>
      <c r="AE245" s="179"/>
      <c r="AF245" s="248"/>
      <c r="AG245" s="187"/>
      <c r="AH245" s="248"/>
      <c r="AI245" s="187"/>
      <c r="AJ245" s="248"/>
      <c r="AK245" s="187"/>
      <c r="AL245" s="186"/>
      <c r="AM245" s="264"/>
      <c r="AN245" s="180"/>
      <c r="AO245" s="180"/>
      <c r="AP245" s="180"/>
      <c r="AQ245" s="179"/>
      <c r="AR245" s="186">
        <f t="shared" si="821"/>
        <v>0</v>
      </c>
      <c r="AS245" s="185">
        <f t="shared" si="821"/>
        <v>0</v>
      </c>
      <c r="AT245" s="186">
        <f t="shared" si="821"/>
        <v>0</v>
      </c>
      <c r="AU245" s="186">
        <f t="shared" si="822"/>
        <v>0</v>
      </c>
      <c r="AV245" s="180"/>
      <c r="AW245" s="78"/>
      <c r="AX245" s="186">
        <f t="shared" si="823"/>
        <v>0</v>
      </c>
      <c r="AY245" s="187"/>
      <c r="AZ245" s="186">
        <f t="shared" si="824"/>
        <v>0</v>
      </c>
      <c r="BA245" s="187"/>
      <c r="BB245" s="186">
        <f t="shared" si="825"/>
        <v>0</v>
      </c>
      <c r="BC245" s="187"/>
      <c r="BD245" s="186">
        <f t="shared" si="826"/>
        <v>0</v>
      </c>
      <c r="BE245" s="180"/>
    </row>
    <row r="246" spans="1:57" s="197" customFormat="1" x14ac:dyDescent="0.35">
      <c r="A246" s="190">
        <v>8.3000000000000007</v>
      </c>
      <c r="B246" s="200" t="s">
        <v>169</v>
      </c>
      <c r="C246" s="179"/>
      <c r="D246" s="184">
        <f t="shared" ref="D246:F246" si="827">SUM(D247:D251)</f>
        <v>0</v>
      </c>
      <c r="E246" s="179">
        <f t="shared" si="827"/>
        <v>0</v>
      </c>
      <c r="F246" s="179">
        <f t="shared" si="827"/>
        <v>0</v>
      </c>
      <c r="G246" s="179">
        <f t="shared" ref="G246" si="828">SUM(G247:G251)</f>
        <v>0</v>
      </c>
      <c r="H246" s="179"/>
      <c r="I246" s="206"/>
      <c r="J246" s="184">
        <f t="shared" ref="J246:L246" si="829">SUM(J247:J251)</f>
        <v>0</v>
      </c>
      <c r="K246" s="179">
        <f t="shared" si="829"/>
        <v>0</v>
      </c>
      <c r="L246" s="179">
        <f t="shared" si="829"/>
        <v>0</v>
      </c>
      <c r="M246" s="179">
        <f t="shared" ref="M246" si="830">SUM(M247:M251)</f>
        <v>0</v>
      </c>
      <c r="N246" s="179"/>
      <c r="O246" s="206"/>
      <c r="P246" s="199"/>
      <c r="Q246" s="232"/>
      <c r="R246" s="224"/>
      <c r="S246" s="217"/>
      <c r="T246" s="184">
        <f t="shared" ref="T246:AC246" si="831">SUM(T247:T251)</f>
        <v>0</v>
      </c>
      <c r="U246" s="179">
        <f t="shared" si="831"/>
        <v>0</v>
      </c>
      <c r="V246" s="179">
        <f t="shared" si="831"/>
        <v>0</v>
      </c>
      <c r="W246" s="179">
        <f t="shared" si="831"/>
        <v>0</v>
      </c>
      <c r="X246" s="179"/>
      <c r="Y246" s="179"/>
      <c r="Z246" s="184">
        <f t="shared" si="831"/>
        <v>0</v>
      </c>
      <c r="AA246" s="179">
        <f t="shared" si="831"/>
        <v>0</v>
      </c>
      <c r="AB246" s="179">
        <f t="shared" si="831"/>
        <v>0</v>
      </c>
      <c r="AC246" s="179">
        <f t="shared" si="831"/>
        <v>0</v>
      </c>
      <c r="AD246" s="179"/>
      <c r="AE246" s="179"/>
      <c r="AF246" s="184">
        <f t="shared" ref="AF246" si="832">SUM(AF247:AF251)</f>
        <v>0</v>
      </c>
      <c r="AG246" s="179"/>
      <c r="AH246" s="179">
        <f t="shared" ref="AH246" si="833">SUM(AH247:AH251)</f>
        <v>0</v>
      </c>
      <c r="AI246" s="179"/>
      <c r="AJ246" s="179">
        <f t="shared" ref="AJ246" si="834">SUM(AJ247:AJ251)</f>
        <v>0</v>
      </c>
      <c r="AK246" s="179"/>
      <c r="AL246" s="179">
        <f t="shared" ref="AL246:AL247" si="835">AF246+AH246+AJ246</f>
        <v>0</v>
      </c>
      <c r="AM246" s="206"/>
      <c r="AN246" s="179"/>
      <c r="AO246" s="179"/>
      <c r="AP246" s="179"/>
      <c r="AQ246" s="179"/>
      <c r="AR246" s="184">
        <f>SUM(AR247:AR251)</f>
        <v>0</v>
      </c>
      <c r="AS246" s="179">
        <f>SUM(AS247:AS251)</f>
        <v>0</v>
      </c>
      <c r="AT246" s="179">
        <f>SUM(AT247:AT251)</f>
        <v>0</v>
      </c>
      <c r="AU246" s="179">
        <f t="shared" ref="AU246" si="836">SUM(AU247:AU251)</f>
        <v>0</v>
      </c>
      <c r="AV246" s="179"/>
      <c r="AW246" s="78"/>
      <c r="AX246" s="184">
        <f>SUM(AX247:AX251)</f>
        <v>0</v>
      </c>
      <c r="AY246" s="179"/>
      <c r="AZ246" s="179">
        <f>SUM(AZ247:AZ251)</f>
        <v>0</v>
      </c>
      <c r="BA246" s="179"/>
      <c r="BB246" s="179">
        <f>SUM(BB247:BB251)</f>
        <v>0</v>
      </c>
      <c r="BC246" s="179"/>
      <c r="BD246" s="179">
        <f t="shared" ref="BD246" si="837">SUM(BD247:BD251)</f>
        <v>0</v>
      </c>
      <c r="BE246" s="179"/>
    </row>
    <row r="247" spans="1:57" x14ac:dyDescent="0.35">
      <c r="B247" s="201" t="s">
        <v>191</v>
      </c>
      <c r="C247" s="180"/>
      <c r="D247" s="186"/>
      <c r="E247" s="186"/>
      <c r="F247" s="186"/>
      <c r="G247" s="186">
        <f t="shared" ref="G247:G251" si="838">SUM(D247:F247)</f>
        <v>0</v>
      </c>
      <c r="H247" s="180"/>
      <c r="I247" s="207"/>
      <c r="J247" s="186"/>
      <c r="K247" s="186"/>
      <c r="L247" s="186"/>
      <c r="M247" s="186">
        <f t="shared" ref="M247:M251" si="839">SUM(J247:L247)</f>
        <v>0</v>
      </c>
      <c r="N247" s="180"/>
      <c r="O247" s="207"/>
      <c r="P247" s="243"/>
      <c r="Q247" s="244"/>
      <c r="R247" s="245"/>
      <c r="S247" s="246"/>
      <c r="T247" s="247"/>
      <c r="U247" s="247"/>
      <c r="V247" s="248"/>
      <c r="W247" s="186">
        <f t="shared" ref="W247:W251" si="840">SUM(T247:V247)</f>
        <v>0</v>
      </c>
      <c r="X247" s="180"/>
      <c r="Y247" s="180"/>
      <c r="Z247" s="248"/>
      <c r="AA247" s="248"/>
      <c r="AB247" s="248"/>
      <c r="AC247" s="186">
        <f t="shared" ref="AC247:AC251" si="841">SUM(Z247:AB247)</f>
        <v>0</v>
      </c>
      <c r="AD247" s="180"/>
      <c r="AE247" s="179"/>
      <c r="AF247" s="248"/>
      <c r="AG247" s="187"/>
      <c r="AH247" s="248"/>
      <c r="AI247" s="187"/>
      <c r="AJ247" s="248"/>
      <c r="AK247" s="187"/>
      <c r="AL247" s="186">
        <f t="shared" si="835"/>
        <v>0</v>
      </c>
      <c r="AM247" s="264"/>
      <c r="AN247" s="180"/>
      <c r="AO247" s="180"/>
      <c r="AP247" s="180"/>
      <c r="AQ247" s="179"/>
      <c r="AR247" s="186">
        <f t="shared" ref="AR247:AT251" si="842">D247+J247+T247</f>
        <v>0</v>
      </c>
      <c r="AS247" s="185">
        <f t="shared" si="842"/>
        <v>0</v>
      </c>
      <c r="AT247" s="186">
        <f t="shared" si="842"/>
        <v>0</v>
      </c>
      <c r="AU247" s="186">
        <f t="shared" ref="AU247:AU251" si="843">SUM(AR247:AT247)</f>
        <v>0</v>
      </c>
      <c r="AV247" s="180"/>
      <c r="AX247" s="186">
        <f t="shared" ref="AX247:AX251" si="844">D247+J247+AF247</f>
        <v>0</v>
      </c>
      <c r="AY247" s="187"/>
      <c r="AZ247" s="186">
        <f t="shared" ref="AZ247:AZ251" si="845">E247+K247+AH247</f>
        <v>0</v>
      </c>
      <c r="BA247" s="187"/>
      <c r="BB247" s="186">
        <f t="shared" ref="BB247:BB251" si="846">F247+L247+AJ247</f>
        <v>0</v>
      </c>
      <c r="BC247" s="187"/>
      <c r="BD247" s="186">
        <f>AX247+AZ247+BB247</f>
        <v>0</v>
      </c>
      <c r="BE247" s="180"/>
    </row>
    <row r="248" spans="1:57" x14ac:dyDescent="0.35">
      <c r="B248" s="201" t="s">
        <v>191</v>
      </c>
      <c r="C248" s="180"/>
      <c r="D248" s="186"/>
      <c r="E248" s="186"/>
      <c r="F248" s="186"/>
      <c r="G248" s="186">
        <f t="shared" si="838"/>
        <v>0</v>
      </c>
      <c r="H248" s="180"/>
      <c r="I248" s="207"/>
      <c r="J248" s="186"/>
      <c r="K248" s="186"/>
      <c r="L248" s="186"/>
      <c r="M248" s="186">
        <f t="shared" si="839"/>
        <v>0</v>
      </c>
      <c r="N248" s="180"/>
      <c r="O248" s="207"/>
      <c r="P248" s="243"/>
      <c r="Q248" s="244"/>
      <c r="R248" s="245"/>
      <c r="S248" s="246"/>
      <c r="T248" s="247"/>
      <c r="U248" s="247"/>
      <c r="V248" s="248"/>
      <c r="W248" s="186">
        <f t="shared" si="840"/>
        <v>0</v>
      </c>
      <c r="X248" s="180"/>
      <c r="Y248" s="180"/>
      <c r="Z248" s="248"/>
      <c r="AA248" s="248"/>
      <c r="AB248" s="248"/>
      <c r="AC248" s="186">
        <f t="shared" si="841"/>
        <v>0</v>
      </c>
      <c r="AD248" s="180"/>
      <c r="AE248" s="179"/>
      <c r="AF248" s="248"/>
      <c r="AG248" s="187"/>
      <c r="AH248" s="248"/>
      <c r="AI248" s="187"/>
      <c r="AJ248" s="248"/>
      <c r="AK248" s="187"/>
      <c r="AL248" s="186"/>
      <c r="AM248" s="264"/>
      <c r="AN248" s="180"/>
      <c r="AO248" s="180"/>
      <c r="AP248" s="180"/>
      <c r="AQ248" s="179"/>
      <c r="AR248" s="186">
        <f t="shared" si="842"/>
        <v>0</v>
      </c>
      <c r="AS248" s="185">
        <f t="shared" si="842"/>
        <v>0</v>
      </c>
      <c r="AT248" s="186">
        <f t="shared" si="842"/>
        <v>0</v>
      </c>
      <c r="AU248" s="186">
        <f t="shared" si="843"/>
        <v>0</v>
      </c>
      <c r="AV248" s="180"/>
      <c r="AX248" s="186">
        <f t="shared" si="844"/>
        <v>0</v>
      </c>
      <c r="AY248" s="187"/>
      <c r="AZ248" s="186">
        <f t="shared" si="845"/>
        <v>0</v>
      </c>
      <c r="BA248" s="187"/>
      <c r="BB248" s="186">
        <f t="shared" si="846"/>
        <v>0</v>
      </c>
      <c r="BC248" s="187"/>
      <c r="BD248" s="186">
        <f t="shared" ref="BD248:BD251" si="847">AX248+AZ248+BB248</f>
        <v>0</v>
      </c>
      <c r="BE248" s="180"/>
    </row>
    <row r="249" spans="1:57" x14ac:dyDescent="0.35">
      <c r="B249" s="201" t="s">
        <v>191</v>
      </c>
      <c r="C249" s="180"/>
      <c r="D249" s="186"/>
      <c r="E249" s="186"/>
      <c r="F249" s="186"/>
      <c r="G249" s="186">
        <f t="shared" si="838"/>
        <v>0</v>
      </c>
      <c r="H249" s="180"/>
      <c r="I249" s="207"/>
      <c r="J249" s="186"/>
      <c r="K249" s="186"/>
      <c r="L249" s="186"/>
      <c r="M249" s="186">
        <f t="shared" si="839"/>
        <v>0</v>
      </c>
      <c r="N249" s="180"/>
      <c r="O249" s="207"/>
      <c r="P249" s="243"/>
      <c r="Q249" s="244"/>
      <c r="R249" s="245"/>
      <c r="S249" s="246"/>
      <c r="T249" s="247"/>
      <c r="U249" s="247"/>
      <c r="V249" s="248"/>
      <c r="W249" s="186">
        <f t="shared" si="840"/>
        <v>0</v>
      </c>
      <c r="X249" s="180"/>
      <c r="Y249" s="180"/>
      <c r="Z249" s="248"/>
      <c r="AA249" s="248"/>
      <c r="AB249" s="248"/>
      <c r="AC249" s="186">
        <f t="shared" si="841"/>
        <v>0</v>
      </c>
      <c r="AD249" s="180"/>
      <c r="AE249" s="179"/>
      <c r="AF249" s="248"/>
      <c r="AG249" s="187"/>
      <c r="AH249" s="248"/>
      <c r="AI249" s="187"/>
      <c r="AJ249" s="248"/>
      <c r="AK249" s="187"/>
      <c r="AL249" s="186"/>
      <c r="AM249" s="264"/>
      <c r="AN249" s="180"/>
      <c r="AO249" s="180"/>
      <c r="AP249" s="180"/>
      <c r="AQ249" s="179"/>
      <c r="AR249" s="186">
        <f t="shared" si="842"/>
        <v>0</v>
      </c>
      <c r="AS249" s="185">
        <f t="shared" si="842"/>
        <v>0</v>
      </c>
      <c r="AT249" s="186">
        <f t="shared" si="842"/>
        <v>0</v>
      </c>
      <c r="AU249" s="186">
        <f t="shared" si="843"/>
        <v>0</v>
      </c>
      <c r="AV249" s="180"/>
      <c r="AX249" s="186">
        <f t="shared" si="844"/>
        <v>0</v>
      </c>
      <c r="AY249" s="187"/>
      <c r="AZ249" s="186">
        <f t="shared" si="845"/>
        <v>0</v>
      </c>
      <c r="BA249" s="187"/>
      <c r="BB249" s="186">
        <f t="shared" si="846"/>
        <v>0</v>
      </c>
      <c r="BC249" s="187"/>
      <c r="BD249" s="186">
        <f t="shared" si="847"/>
        <v>0</v>
      </c>
      <c r="BE249" s="180"/>
    </row>
    <row r="250" spans="1:57" x14ac:dyDescent="0.35">
      <c r="B250" s="201" t="s">
        <v>191</v>
      </c>
      <c r="C250" s="180"/>
      <c r="D250" s="186"/>
      <c r="E250" s="186"/>
      <c r="F250" s="186"/>
      <c r="G250" s="186">
        <f t="shared" si="838"/>
        <v>0</v>
      </c>
      <c r="H250" s="180"/>
      <c r="I250" s="207"/>
      <c r="J250" s="186"/>
      <c r="K250" s="186"/>
      <c r="L250" s="186"/>
      <c r="M250" s="186">
        <f t="shared" si="839"/>
        <v>0</v>
      </c>
      <c r="N250" s="180"/>
      <c r="O250" s="207"/>
      <c r="P250" s="243"/>
      <c r="Q250" s="244"/>
      <c r="R250" s="245"/>
      <c r="S250" s="246"/>
      <c r="T250" s="247"/>
      <c r="U250" s="247"/>
      <c r="V250" s="248"/>
      <c r="W250" s="186">
        <f t="shared" si="840"/>
        <v>0</v>
      </c>
      <c r="X250" s="180"/>
      <c r="Y250" s="180"/>
      <c r="Z250" s="248"/>
      <c r="AA250" s="248"/>
      <c r="AB250" s="248"/>
      <c r="AC250" s="186">
        <f t="shared" si="841"/>
        <v>0</v>
      </c>
      <c r="AD250" s="180"/>
      <c r="AE250" s="179"/>
      <c r="AF250" s="248"/>
      <c r="AG250" s="187"/>
      <c r="AH250" s="248"/>
      <c r="AI250" s="187"/>
      <c r="AJ250" s="248"/>
      <c r="AK250" s="187"/>
      <c r="AL250" s="186">
        <f t="shared" ref="AL250:AL253" si="848">AF250+AH250+AJ250</f>
        <v>0</v>
      </c>
      <c r="AM250" s="264"/>
      <c r="AN250" s="180"/>
      <c r="AO250" s="180"/>
      <c r="AP250" s="180"/>
      <c r="AQ250" s="179"/>
      <c r="AR250" s="186">
        <f t="shared" si="842"/>
        <v>0</v>
      </c>
      <c r="AS250" s="185">
        <f t="shared" si="842"/>
        <v>0</v>
      </c>
      <c r="AT250" s="186">
        <f t="shared" si="842"/>
        <v>0</v>
      </c>
      <c r="AU250" s="186">
        <f t="shared" si="843"/>
        <v>0</v>
      </c>
      <c r="AV250" s="180"/>
      <c r="AX250" s="186">
        <f t="shared" si="844"/>
        <v>0</v>
      </c>
      <c r="AY250" s="187"/>
      <c r="AZ250" s="186">
        <f t="shared" si="845"/>
        <v>0</v>
      </c>
      <c r="BA250" s="187"/>
      <c r="BB250" s="186">
        <f t="shared" si="846"/>
        <v>0</v>
      </c>
      <c r="BC250" s="187"/>
      <c r="BD250" s="186">
        <f t="shared" si="847"/>
        <v>0</v>
      </c>
      <c r="BE250" s="180"/>
    </row>
    <row r="251" spans="1:57" x14ac:dyDescent="0.35">
      <c r="B251" s="201" t="s">
        <v>191</v>
      </c>
      <c r="C251" s="180"/>
      <c r="D251" s="186"/>
      <c r="E251" s="186"/>
      <c r="F251" s="186"/>
      <c r="G251" s="186">
        <f t="shared" si="838"/>
        <v>0</v>
      </c>
      <c r="H251" s="180"/>
      <c r="I251" s="207"/>
      <c r="J251" s="186"/>
      <c r="K251" s="186"/>
      <c r="L251" s="186"/>
      <c r="M251" s="186">
        <f t="shared" si="839"/>
        <v>0</v>
      </c>
      <c r="N251" s="180"/>
      <c r="O251" s="207"/>
      <c r="P251" s="243"/>
      <c r="Q251" s="244"/>
      <c r="R251" s="245"/>
      <c r="S251" s="246"/>
      <c r="T251" s="247"/>
      <c r="U251" s="247"/>
      <c r="V251" s="248"/>
      <c r="W251" s="186">
        <f t="shared" si="840"/>
        <v>0</v>
      </c>
      <c r="X251" s="180"/>
      <c r="Y251" s="180"/>
      <c r="Z251" s="248"/>
      <c r="AA251" s="248"/>
      <c r="AB251" s="248"/>
      <c r="AC251" s="186">
        <f t="shared" si="841"/>
        <v>0</v>
      </c>
      <c r="AD251" s="180"/>
      <c r="AE251" s="179"/>
      <c r="AF251" s="248"/>
      <c r="AG251" s="187"/>
      <c r="AH251" s="248"/>
      <c r="AI251" s="187"/>
      <c r="AJ251" s="248"/>
      <c r="AK251" s="187"/>
      <c r="AL251" s="186">
        <f t="shared" si="848"/>
        <v>0</v>
      </c>
      <c r="AM251" s="264"/>
      <c r="AN251" s="180"/>
      <c r="AO251" s="180"/>
      <c r="AP251" s="180"/>
      <c r="AQ251" s="179"/>
      <c r="AR251" s="186">
        <f t="shared" si="842"/>
        <v>0</v>
      </c>
      <c r="AS251" s="185">
        <f t="shared" si="842"/>
        <v>0</v>
      </c>
      <c r="AT251" s="186">
        <f t="shared" si="842"/>
        <v>0</v>
      </c>
      <c r="AU251" s="186">
        <f t="shared" si="843"/>
        <v>0</v>
      </c>
      <c r="AV251" s="180"/>
      <c r="AX251" s="186">
        <f t="shared" si="844"/>
        <v>0</v>
      </c>
      <c r="AY251" s="187"/>
      <c r="AZ251" s="186">
        <f t="shared" si="845"/>
        <v>0</v>
      </c>
      <c r="BA251" s="187"/>
      <c r="BB251" s="186">
        <f t="shared" si="846"/>
        <v>0</v>
      </c>
      <c r="BC251" s="187"/>
      <c r="BD251" s="186">
        <f t="shared" si="847"/>
        <v>0</v>
      </c>
      <c r="BE251" s="180"/>
    </row>
    <row r="252" spans="1:57" s="197" customFormat="1" x14ac:dyDescent="0.35">
      <c r="A252" s="190">
        <v>8.4</v>
      </c>
      <c r="B252" s="200" t="s">
        <v>169</v>
      </c>
      <c r="C252" s="179"/>
      <c r="D252" s="184">
        <f t="shared" ref="D252:F252" si="849">SUM(D253:D257)</f>
        <v>0</v>
      </c>
      <c r="E252" s="179">
        <f t="shared" si="849"/>
        <v>0</v>
      </c>
      <c r="F252" s="179">
        <f t="shared" si="849"/>
        <v>0</v>
      </c>
      <c r="G252" s="179">
        <f t="shared" ref="G252" si="850">SUM(G253:G257)</f>
        <v>0</v>
      </c>
      <c r="H252" s="179"/>
      <c r="I252" s="206"/>
      <c r="J252" s="184">
        <f t="shared" ref="J252:L252" si="851">SUM(J253:J257)</f>
        <v>0</v>
      </c>
      <c r="K252" s="179">
        <f t="shared" si="851"/>
        <v>0</v>
      </c>
      <c r="L252" s="179">
        <f t="shared" si="851"/>
        <v>0</v>
      </c>
      <c r="M252" s="179">
        <f t="shared" ref="M252" si="852">SUM(M253:M257)</f>
        <v>0</v>
      </c>
      <c r="N252" s="179"/>
      <c r="O252" s="206"/>
      <c r="P252" s="199"/>
      <c r="Q252" s="232"/>
      <c r="R252" s="224"/>
      <c r="S252" s="217"/>
      <c r="T252" s="184">
        <f t="shared" ref="T252:AC252" si="853">SUM(T253:T257)</f>
        <v>0</v>
      </c>
      <c r="U252" s="179">
        <f t="shared" si="853"/>
        <v>0</v>
      </c>
      <c r="V252" s="179">
        <f t="shared" si="853"/>
        <v>0</v>
      </c>
      <c r="W252" s="179">
        <f t="shared" si="853"/>
        <v>0</v>
      </c>
      <c r="X252" s="179"/>
      <c r="Y252" s="179"/>
      <c r="Z252" s="184">
        <f t="shared" si="853"/>
        <v>0</v>
      </c>
      <c r="AA252" s="179">
        <f t="shared" si="853"/>
        <v>0</v>
      </c>
      <c r="AB252" s="179">
        <f t="shared" si="853"/>
        <v>0</v>
      </c>
      <c r="AC252" s="179">
        <f t="shared" si="853"/>
        <v>0</v>
      </c>
      <c r="AD252" s="179"/>
      <c r="AE252" s="179"/>
      <c r="AF252" s="184">
        <f t="shared" ref="AF252" si="854">SUM(AF253:AF257)</f>
        <v>0</v>
      </c>
      <c r="AG252" s="179"/>
      <c r="AH252" s="179">
        <f t="shared" ref="AH252" si="855">SUM(AH253:AH257)</f>
        <v>0</v>
      </c>
      <c r="AI252" s="179"/>
      <c r="AJ252" s="179">
        <f t="shared" ref="AJ252" si="856">SUM(AJ253:AJ257)</f>
        <v>0</v>
      </c>
      <c r="AK252" s="179"/>
      <c r="AL252" s="179">
        <f t="shared" si="848"/>
        <v>0</v>
      </c>
      <c r="AM252" s="206"/>
      <c r="AN252" s="179"/>
      <c r="AO252" s="179"/>
      <c r="AP252" s="179"/>
      <c r="AQ252" s="179"/>
      <c r="AR252" s="184">
        <f>SUM(AR253:AR257)</f>
        <v>0</v>
      </c>
      <c r="AS252" s="179">
        <f>SUM(AS253:AS257)</f>
        <v>0</v>
      </c>
      <c r="AT252" s="179">
        <f>SUM(AT253:AT257)</f>
        <v>0</v>
      </c>
      <c r="AU252" s="179">
        <f t="shared" ref="AU252" si="857">SUM(AU253:AU257)</f>
        <v>0</v>
      </c>
      <c r="AV252" s="179"/>
      <c r="AW252" s="78"/>
      <c r="AX252" s="184">
        <f>SUM(AX253:AX257)</f>
        <v>0</v>
      </c>
      <c r="AY252" s="179"/>
      <c r="AZ252" s="179">
        <f>SUM(AZ253:AZ257)</f>
        <v>0</v>
      </c>
      <c r="BA252" s="179"/>
      <c r="BB252" s="179">
        <f>SUM(BB253:BB257)</f>
        <v>0</v>
      </c>
      <c r="BC252" s="179"/>
      <c r="BD252" s="179">
        <f t="shared" ref="BD252" si="858">SUM(BD253:BD257)</f>
        <v>0</v>
      </c>
      <c r="BE252" s="179"/>
    </row>
    <row r="253" spans="1:57" x14ac:dyDescent="0.35">
      <c r="B253" s="201" t="s">
        <v>191</v>
      </c>
      <c r="C253" s="180"/>
      <c r="D253" s="186"/>
      <c r="E253" s="186"/>
      <c r="F253" s="186"/>
      <c r="G253" s="186">
        <f t="shared" ref="G253:G257" si="859">SUM(D253:F253)</f>
        <v>0</v>
      </c>
      <c r="H253" s="180"/>
      <c r="I253" s="207"/>
      <c r="J253" s="186"/>
      <c r="K253" s="186"/>
      <c r="L253" s="186"/>
      <c r="M253" s="186">
        <f t="shared" ref="M253:M257" si="860">SUM(J253:L253)</f>
        <v>0</v>
      </c>
      <c r="N253" s="180"/>
      <c r="O253" s="207"/>
      <c r="P253" s="243"/>
      <c r="Q253" s="244"/>
      <c r="R253" s="245"/>
      <c r="S253" s="246"/>
      <c r="T253" s="247"/>
      <c r="U253" s="247"/>
      <c r="V253" s="248"/>
      <c r="W253" s="186">
        <f t="shared" ref="W253:W257" si="861">SUM(T253:V253)</f>
        <v>0</v>
      </c>
      <c r="X253" s="180"/>
      <c r="Y253" s="180"/>
      <c r="Z253" s="248"/>
      <c r="AA253" s="248"/>
      <c r="AB253" s="248"/>
      <c r="AC253" s="186">
        <f t="shared" ref="AC253:AC257" si="862">SUM(Z253:AB253)</f>
        <v>0</v>
      </c>
      <c r="AD253" s="180"/>
      <c r="AE253" s="179"/>
      <c r="AF253" s="248"/>
      <c r="AG253" s="187"/>
      <c r="AH253" s="248"/>
      <c r="AI253" s="187"/>
      <c r="AJ253" s="248"/>
      <c r="AK253" s="187"/>
      <c r="AL253" s="186">
        <f t="shared" si="848"/>
        <v>0</v>
      </c>
      <c r="AM253" s="264"/>
      <c r="AN253" s="180"/>
      <c r="AO253" s="180"/>
      <c r="AP253" s="180"/>
      <c r="AQ253" s="179"/>
      <c r="AR253" s="186">
        <f t="shared" ref="AR253:AT257" si="863">D253+J253+T253</f>
        <v>0</v>
      </c>
      <c r="AS253" s="185">
        <f t="shared" si="863"/>
        <v>0</v>
      </c>
      <c r="AT253" s="186">
        <f t="shared" si="863"/>
        <v>0</v>
      </c>
      <c r="AU253" s="186">
        <f t="shared" ref="AU253:AU257" si="864">SUM(AR253:AT253)</f>
        <v>0</v>
      </c>
      <c r="AV253" s="180"/>
      <c r="AX253" s="186">
        <f t="shared" ref="AX253:AX257" si="865">D253+J253+AF253</f>
        <v>0</v>
      </c>
      <c r="AY253" s="187"/>
      <c r="AZ253" s="186">
        <f t="shared" ref="AZ253:AZ257" si="866">E253+K253+AH253</f>
        <v>0</v>
      </c>
      <c r="BA253" s="187"/>
      <c r="BB253" s="186">
        <f t="shared" ref="BB253:BB257" si="867">F253+L253+AJ253</f>
        <v>0</v>
      </c>
      <c r="BC253" s="187"/>
      <c r="BD253" s="186">
        <f>AX253+AZ253+BB253</f>
        <v>0</v>
      </c>
      <c r="BE253" s="180"/>
    </row>
    <row r="254" spans="1:57" x14ac:dyDescent="0.35">
      <c r="B254" s="201" t="s">
        <v>191</v>
      </c>
      <c r="C254" s="180"/>
      <c r="D254" s="186"/>
      <c r="E254" s="186"/>
      <c r="F254" s="186"/>
      <c r="G254" s="186">
        <f t="shared" si="859"/>
        <v>0</v>
      </c>
      <c r="H254" s="180"/>
      <c r="I254" s="207"/>
      <c r="J254" s="186"/>
      <c r="K254" s="186"/>
      <c r="L254" s="186"/>
      <c r="M254" s="186">
        <f t="shared" si="860"/>
        <v>0</v>
      </c>
      <c r="N254" s="180"/>
      <c r="O254" s="207"/>
      <c r="P254" s="243"/>
      <c r="Q254" s="244"/>
      <c r="R254" s="245"/>
      <c r="S254" s="246"/>
      <c r="T254" s="247"/>
      <c r="U254" s="247"/>
      <c r="V254" s="248"/>
      <c r="W254" s="186">
        <f t="shared" si="861"/>
        <v>0</v>
      </c>
      <c r="X254" s="180"/>
      <c r="Y254" s="180"/>
      <c r="Z254" s="248"/>
      <c r="AA254" s="248"/>
      <c r="AB254" s="248"/>
      <c r="AC254" s="186">
        <f t="shared" si="862"/>
        <v>0</v>
      </c>
      <c r="AD254" s="180"/>
      <c r="AE254" s="179"/>
      <c r="AF254" s="248"/>
      <c r="AG254" s="187"/>
      <c r="AH254" s="248"/>
      <c r="AI254" s="187"/>
      <c r="AJ254" s="248"/>
      <c r="AK254" s="187"/>
      <c r="AL254" s="186"/>
      <c r="AM254" s="264"/>
      <c r="AN254" s="180"/>
      <c r="AO254" s="180"/>
      <c r="AP254" s="180"/>
      <c r="AQ254" s="179"/>
      <c r="AR254" s="186">
        <f t="shared" si="863"/>
        <v>0</v>
      </c>
      <c r="AS254" s="185">
        <f t="shared" si="863"/>
        <v>0</v>
      </c>
      <c r="AT254" s="186">
        <f t="shared" si="863"/>
        <v>0</v>
      </c>
      <c r="AU254" s="186">
        <f t="shared" si="864"/>
        <v>0</v>
      </c>
      <c r="AV254" s="180"/>
      <c r="AX254" s="186">
        <f t="shared" si="865"/>
        <v>0</v>
      </c>
      <c r="AY254" s="187"/>
      <c r="AZ254" s="186">
        <f t="shared" si="866"/>
        <v>0</v>
      </c>
      <c r="BA254" s="187"/>
      <c r="BB254" s="186">
        <f t="shared" si="867"/>
        <v>0</v>
      </c>
      <c r="BC254" s="187"/>
      <c r="BD254" s="186">
        <f t="shared" ref="BD254:BD257" si="868">AX254+AZ254+BB254</f>
        <v>0</v>
      </c>
      <c r="BE254" s="180"/>
    </row>
    <row r="255" spans="1:57" x14ac:dyDescent="0.35">
      <c r="B255" s="201" t="s">
        <v>191</v>
      </c>
      <c r="C255" s="180"/>
      <c r="D255" s="186"/>
      <c r="E255" s="186"/>
      <c r="F255" s="186"/>
      <c r="G255" s="186">
        <f t="shared" si="859"/>
        <v>0</v>
      </c>
      <c r="H255" s="180"/>
      <c r="I255" s="207"/>
      <c r="J255" s="186"/>
      <c r="K255" s="186"/>
      <c r="L255" s="186"/>
      <c r="M255" s="186">
        <f t="shared" si="860"/>
        <v>0</v>
      </c>
      <c r="N255" s="180"/>
      <c r="O255" s="207"/>
      <c r="P255" s="243"/>
      <c r="Q255" s="244"/>
      <c r="R255" s="245"/>
      <c r="S255" s="246"/>
      <c r="T255" s="247"/>
      <c r="U255" s="247"/>
      <c r="V255" s="248"/>
      <c r="W255" s="186">
        <f t="shared" si="861"/>
        <v>0</v>
      </c>
      <c r="X255" s="180"/>
      <c r="Y255" s="180"/>
      <c r="Z255" s="248"/>
      <c r="AA255" s="248"/>
      <c r="AB255" s="248"/>
      <c r="AC255" s="186">
        <f t="shared" si="862"/>
        <v>0</v>
      </c>
      <c r="AD255" s="180"/>
      <c r="AE255" s="179"/>
      <c r="AF255" s="248"/>
      <c r="AG255" s="187"/>
      <c r="AH255" s="248"/>
      <c r="AI255" s="187"/>
      <c r="AJ255" s="248"/>
      <c r="AK255" s="187"/>
      <c r="AL255" s="186"/>
      <c r="AM255" s="264"/>
      <c r="AN255" s="180"/>
      <c r="AO255" s="180"/>
      <c r="AP255" s="180"/>
      <c r="AQ255" s="179"/>
      <c r="AR255" s="186">
        <f t="shared" si="863"/>
        <v>0</v>
      </c>
      <c r="AS255" s="185">
        <f t="shared" si="863"/>
        <v>0</v>
      </c>
      <c r="AT255" s="186">
        <f t="shared" si="863"/>
        <v>0</v>
      </c>
      <c r="AU255" s="186">
        <f t="shared" si="864"/>
        <v>0</v>
      </c>
      <c r="AV255" s="180"/>
      <c r="AX255" s="186">
        <f t="shared" si="865"/>
        <v>0</v>
      </c>
      <c r="AY255" s="187"/>
      <c r="AZ255" s="186">
        <f t="shared" si="866"/>
        <v>0</v>
      </c>
      <c r="BA255" s="187"/>
      <c r="BB255" s="186">
        <f t="shared" si="867"/>
        <v>0</v>
      </c>
      <c r="BC255" s="187"/>
      <c r="BD255" s="186">
        <f t="shared" si="868"/>
        <v>0</v>
      </c>
      <c r="BE255" s="180"/>
    </row>
    <row r="256" spans="1:57" x14ac:dyDescent="0.35">
      <c r="B256" s="201" t="s">
        <v>191</v>
      </c>
      <c r="C256" s="180"/>
      <c r="D256" s="186"/>
      <c r="E256" s="186"/>
      <c r="F256" s="186"/>
      <c r="G256" s="186">
        <f t="shared" si="859"/>
        <v>0</v>
      </c>
      <c r="H256" s="180"/>
      <c r="I256" s="207"/>
      <c r="J256" s="186"/>
      <c r="K256" s="186"/>
      <c r="L256" s="186"/>
      <c r="M256" s="186">
        <f t="shared" si="860"/>
        <v>0</v>
      </c>
      <c r="N256" s="180"/>
      <c r="O256" s="207"/>
      <c r="P256" s="243"/>
      <c r="Q256" s="244"/>
      <c r="R256" s="245"/>
      <c r="S256" s="246"/>
      <c r="T256" s="247"/>
      <c r="U256" s="247"/>
      <c r="V256" s="248"/>
      <c r="W256" s="186">
        <f t="shared" si="861"/>
        <v>0</v>
      </c>
      <c r="X256" s="180"/>
      <c r="Y256" s="180"/>
      <c r="Z256" s="248"/>
      <c r="AA256" s="248"/>
      <c r="AB256" s="248"/>
      <c r="AC256" s="186">
        <f t="shared" si="862"/>
        <v>0</v>
      </c>
      <c r="AD256" s="180"/>
      <c r="AE256" s="179"/>
      <c r="AF256" s="248"/>
      <c r="AG256" s="187"/>
      <c r="AH256" s="248"/>
      <c r="AI256" s="187"/>
      <c r="AJ256" s="248"/>
      <c r="AK256" s="187"/>
      <c r="AL256" s="186">
        <f t="shared" ref="AL256:AL259" si="869">AF256+AH256+AJ256</f>
        <v>0</v>
      </c>
      <c r="AM256" s="264"/>
      <c r="AN256" s="180"/>
      <c r="AO256" s="180"/>
      <c r="AP256" s="180"/>
      <c r="AQ256" s="179"/>
      <c r="AR256" s="186">
        <f t="shared" si="863"/>
        <v>0</v>
      </c>
      <c r="AS256" s="185">
        <f t="shared" si="863"/>
        <v>0</v>
      </c>
      <c r="AT256" s="186">
        <f t="shared" si="863"/>
        <v>0</v>
      </c>
      <c r="AU256" s="186">
        <f t="shared" si="864"/>
        <v>0</v>
      </c>
      <c r="AV256" s="180"/>
      <c r="AX256" s="186">
        <f t="shared" si="865"/>
        <v>0</v>
      </c>
      <c r="AY256" s="187"/>
      <c r="AZ256" s="186">
        <f t="shared" si="866"/>
        <v>0</v>
      </c>
      <c r="BA256" s="187"/>
      <c r="BB256" s="186">
        <f t="shared" si="867"/>
        <v>0</v>
      </c>
      <c r="BC256" s="187"/>
      <c r="BD256" s="186">
        <f t="shared" si="868"/>
        <v>0</v>
      </c>
      <c r="BE256" s="180"/>
    </row>
    <row r="257" spans="1:57" x14ac:dyDescent="0.35">
      <c r="B257" s="201" t="s">
        <v>191</v>
      </c>
      <c r="C257" s="180"/>
      <c r="D257" s="186"/>
      <c r="E257" s="186"/>
      <c r="F257" s="186"/>
      <c r="G257" s="186">
        <f t="shared" si="859"/>
        <v>0</v>
      </c>
      <c r="H257" s="180"/>
      <c r="I257" s="207"/>
      <c r="J257" s="186"/>
      <c r="K257" s="186"/>
      <c r="L257" s="186"/>
      <c r="M257" s="186">
        <f t="shared" si="860"/>
        <v>0</v>
      </c>
      <c r="N257" s="180"/>
      <c r="O257" s="207"/>
      <c r="P257" s="243"/>
      <c r="Q257" s="244"/>
      <c r="R257" s="245"/>
      <c r="S257" s="246"/>
      <c r="T257" s="247"/>
      <c r="U257" s="247"/>
      <c r="V257" s="248"/>
      <c r="W257" s="186">
        <f t="shared" si="861"/>
        <v>0</v>
      </c>
      <c r="X257" s="180"/>
      <c r="Y257" s="180"/>
      <c r="Z257" s="248"/>
      <c r="AA257" s="248"/>
      <c r="AB257" s="248"/>
      <c r="AC257" s="186">
        <f t="shared" si="862"/>
        <v>0</v>
      </c>
      <c r="AD257" s="180"/>
      <c r="AE257" s="179"/>
      <c r="AF257" s="248"/>
      <c r="AG257" s="187"/>
      <c r="AH257" s="248"/>
      <c r="AI257" s="187"/>
      <c r="AJ257" s="248"/>
      <c r="AK257" s="187"/>
      <c r="AL257" s="186">
        <f t="shared" si="869"/>
        <v>0</v>
      </c>
      <c r="AM257" s="264"/>
      <c r="AN257" s="180"/>
      <c r="AO257" s="180"/>
      <c r="AP257" s="180"/>
      <c r="AQ257" s="179"/>
      <c r="AR257" s="186">
        <f t="shared" si="863"/>
        <v>0</v>
      </c>
      <c r="AS257" s="185">
        <f t="shared" si="863"/>
        <v>0</v>
      </c>
      <c r="AT257" s="186">
        <f t="shared" si="863"/>
        <v>0</v>
      </c>
      <c r="AU257" s="186">
        <f t="shared" si="864"/>
        <v>0</v>
      </c>
      <c r="AV257" s="180"/>
      <c r="AX257" s="186">
        <f t="shared" si="865"/>
        <v>0</v>
      </c>
      <c r="AY257" s="187"/>
      <c r="AZ257" s="186">
        <f t="shared" si="866"/>
        <v>0</v>
      </c>
      <c r="BA257" s="187"/>
      <c r="BB257" s="186">
        <f t="shared" si="867"/>
        <v>0</v>
      </c>
      <c r="BC257" s="187"/>
      <c r="BD257" s="186">
        <f t="shared" si="868"/>
        <v>0</v>
      </c>
      <c r="BE257" s="180"/>
    </row>
    <row r="258" spans="1:57" s="197" customFormat="1" x14ac:dyDescent="0.35">
      <c r="A258" s="190">
        <v>8.5</v>
      </c>
      <c r="B258" s="200" t="s">
        <v>169</v>
      </c>
      <c r="C258" s="179"/>
      <c r="D258" s="184">
        <f t="shared" ref="D258:F258" si="870">SUM(D259:D263)</f>
        <v>0</v>
      </c>
      <c r="E258" s="179">
        <f t="shared" si="870"/>
        <v>0</v>
      </c>
      <c r="F258" s="179">
        <f t="shared" si="870"/>
        <v>0</v>
      </c>
      <c r="G258" s="179">
        <f t="shared" ref="G258" si="871">SUM(G259:G263)</f>
        <v>0</v>
      </c>
      <c r="H258" s="179"/>
      <c r="I258" s="206"/>
      <c r="J258" s="184">
        <f t="shared" ref="J258:L258" si="872">SUM(J259:J263)</f>
        <v>0</v>
      </c>
      <c r="K258" s="179">
        <f t="shared" si="872"/>
        <v>0</v>
      </c>
      <c r="L258" s="179">
        <f t="shared" si="872"/>
        <v>0</v>
      </c>
      <c r="M258" s="179">
        <f t="shared" ref="M258" si="873">SUM(M259:M263)</f>
        <v>0</v>
      </c>
      <c r="N258" s="179"/>
      <c r="O258" s="206"/>
      <c r="P258" s="199"/>
      <c r="Q258" s="232"/>
      <c r="R258" s="224"/>
      <c r="S258" s="217"/>
      <c r="T258" s="179">
        <f t="shared" ref="T258:AC258" si="874">SUM(T259:T263)</f>
        <v>0</v>
      </c>
      <c r="U258" s="179">
        <f t="shared" si="874"/>
        <v>0</v>
      </c>
      <c r="V258" s="179">
        <f t="shared" si="874"/>
        <v>0</v>
      </c>
      <c r="W258" s="179">
        <f t="shared" si="874"/>
        <v>0</v>
      </c>
      <c r="X258" s="179"/>
      <c r="Y258" s="179"/>
      <c r="Z258" s="184">
        <f t="shared" si="874"/>
        <v>0</v>
      </c>
      <c r="AA258" s="179">
        <f t="shared" si="874"/>
        <v>0</v>
      </c>
      <c r="AB258" s="179">
        <f t="shared" si="874"/>
        <v>0</v>
      </c>
      <c r="AC258" s="179">
        <f t="shared" si="874"/>
        <v>0</v>
      </c>
      <c r="AD258" s="179"/>
      <c r="AE258" s="179"/>
      <c r="AF258" s="184">
        <f t="shared" ref="AF258" si="875">SUM(AF259:AF263)</f>
        <v>0</v>
      </c>
      <c r="AG258" s="179"/>
      <c r="AH258" s="179">
        <f t="shared" ref="AH258" si="876">SUM(AH259:AH263)</f>
        <v>0</v>
      </c>
      <c r="AI258" s="179"/>
      <c r="AJ258" s="179">
        <f t="shared" ref="AJ258" si="877">SUM(AJ259:AJ263)</f>
        <v>0</v>
      </c>
      <c r="AK258" s="179"/>
      <c r="AL258" s="179">
        <f t="shared" si="869"/>
        <v>0</v>
      </c>
      <c r="AM258" s="206"/>
      <c r="AN258" s="179"/>
      <c r="AO258" s="179"/>
      <c r="AP258" s="179"/>
      <c r="AQ258" s="179"/>
      <c r="AR258" s="179">
        <f>SUM(AR259:AR263)</f>
        <v>0</v>
      </c>
      <c r="AS258" s="179">
        <f>SUM(AS259:AS263)</f>
        <v>0</v>
      </c>
      <c r="AT258" s="179">
        <f>SUM(AT259:AT263)</f>
        <v>0</v>
      </c>
      <c r="AU258" s="179">
        <f t="shared" ref="AU258" si="878">SUM(AU259:AU263)</f>
        <v>0</v>
      </c>
      <c r="AV258" s="179"/>
      <c r="AW258" s="78"/>
      <c r="AX258" s="184">
        <f>SUM(AX259:AX263)</f>
        <v>0</v>
      </c>
      <c r="AY258" s="179"/>
      <c r="AZ258" s="179">
        <f>SUM(AZ259:AZ263)</f>
        <v>0</v>
      </c>
      <c r="BA258" s="179"/>
      <c r="BB258" s="179">
        <f>SUM(BB259:BB263)</f>
        <v>0</v>
      </c>
      <c r="BC258" s="179"/>
      <c r="BD258" s="179">
        <f t="shared" ref="BD258" si="879">SUM(BD259:BD263)</f>
        <v>0</v>
      </c>
      <c r="BE258" s="179"/>
    </row>
    <row r="259" spans="1:57" x14ac:dyDescent="0.35">
      <c r="B259" s="201" t="s">
        <v>191</v>
      </c>
      <c r="C259" s="180"/>
      <c r="D259" s="186"/>
      <c r="E259" s="186"/>
      <c r="F259" s="186"/>
      <c r="G259" s="186">
        <f t="shared" ref="G259:G263" si="880">SUM(D259:F259)</f>
        <v>0</v>
      </c>
      <c r="H259" s="180"/>
      <c r="I259" s="207"/>
      <c r="J259" s="186"/>
      <c r="K259" s="186"/>
      <c r="L259" s="186"/>
      <c r="M259" s="186">
        <f t="shared" ref="M259:M263" si="881">SUM(J259:L259)</f>
        <v>0</v>
      </c>
      <c r="N259" s="180"/>
      <c r="O259" s="207"/>
      <c r="P259" s="243"/>
      <c r="Q259" s="244"/>
      <c r="R259" s="245"/>
      <c r="S259" s="246"/>
      <c r="T259" s="247"/>
      <c r="U259" s="247"/>
      <c r="V259" s="248"/>
      <c r="W259" s="186">
        <f t="shared" ref="W259:W263" si="882">SUM(T259:V259)</f>
        <v>0</v>
      </c>
      <c r="X259" s="180"/>
      <c r="Y259" s="180"/>
      <c r="Z259" s="248"/>
      <c r="AA259" s="248"/>
      <c r="AB259" s="248"/>
      <c r="AC259" s="186">
        <f t="shared" ref="AC259:AC263" si="883">SUM(Z259:AB259)</f>
        <v>0</v>
      </c>
      <c r="AD259" s="180"/>
      <c r="AE259" s="179"/>
      <c r="AF259" s="248"/>
      <c r="AG259" s="187"/>
      <c r="AH259" s="248"/>
      <c r="AI259" s="187"/>
      <c r="AJ259" s="248"/>
      <c r="AK259" s="187"/>
      <c r="AL259" s="186">
        <f t="shared" si="869"/>
        <v>0</v>
      </c>
      <c r="AM259" s="264"/>
      <c r="AN259" s="180"/>
      <c r="AO259" s="180"/>
      <c r="AP259" s="180"/>
      <c r="AQ259" s="179"/>
      <c r="AR259" s="186">
        <f t="shared" ref="AR259:AT263" si="884">D259+J259+T259</f>
        <v>0</v>
      </c>
      <c r="AS259" s="185">
        <f t="shared" si="884"/>
        <v>0</v>
      </c>
      <c r="AT259" s="186">
        <f t="shared" si="884"/>
        <v>0</v>
      </c>
      <c r="AU259" s="186">
        <f t="shared" ref="AU259:AU263" si="885">SUM(AR259:AT259)</f>
        <v>0</v>
      </c>
      <c r="AV259" s="180"/>
      <c r="AX259" s="186">
        <f t="shared" ref="AX259:AX263" si="886">D259+J259+AF259</f>
        <v>0</v>
      </c>
      <c r="AY259" s="187"/>
      <c r="AZ259" s="186">
        <f t="shared" ref="AZ259:AZ263" si="887">E259+K259+AH259</f>
        <v>0</v>
      </c>
      <c r="BA259" s="187"/>
      <c r="BB259" s="186">
        <f t="shared" ref="BB259:BB263" si="888">F259+L259+AJ259</f>
        <v>0</v>
      </c>
      <c r="BC259" s="187"/>
      <c r="BD259" s="186">
        <f>AX259+AZ259+BB259</f>
        <v>0</v>
      </c>
      <c r="BE259" s="180"/>
    </row>
    <row r="260" spans="1:57" x14ac:dyDescent="0.35">
      <c r="B260" s="201" t="s">
        <v>191</v>
      </c>
      <c r="C260" s="180"/>
      <c r="D260" s="186"/>
      <c r="E260" s="186"/>
      <c r="F260" s="186"/>
      <c r="G260" s="186">
        <f t="shared" si="880"/>
        <v>0</v>
      </c>
      <c r="H260" s="180"/>
      <c r="I260" s="207"/>
      <c r="J260" s="186"/>
      <c r="K260" s="186"/>
      <c r="L260" s="186"/>
      <c r="M260" s="186">
        <f t="shared" si="881"/>
        <v>0</v>
      </c>
      <c r="N260" s="180"/>
      <c r="O260" s="207"/>
      <c r="P260" s="243"/>
      <c r="Q260" s="244"/>
      <c r="R260" s="245"/>
      <c r="S260" s="246"/>
      <c r="T260" s="247"/>
      <c r="U260" s="247"/>
      <c r="V260" s="248"/>
      <c r="W260" s="186">
        <f t="shared" si="882"/>
        <v>0</v>
      </c>
      <c r="X260" s="180"/>
      <c r="Y260" s="180"/>
      <c r="Z260" s="248"/>
      <c r="AA260" s="248"/>
      <c r="AB260" s="248"/>
      <c r="AC260" s="186">
        <f t="shared" si="883"/>
        <v>0</v>
      </c>
      <c r="AD260" s="180"/>
      <c r="AE260" s="179"/>
      <c r="AF260" s="248"/>
      <c r="AG260" s="187"/>
      <c r="AH260" s="248"/>
      <c r="AI260" s="187"/>
      <c r="AJ260" s="248"/>
      <c r="AK260" s="187"/>
      <c r="AL260" s="186"/>
      <c r="AM260" s="264"/>
      <c r="AN260" s="180"/>
      <c r="AO260" s="180"/>
      <c r="AP260" s="180"/>
      <c r="AQ260" s="179"/>
      <c r="AR260" s="186">
        <f t="shared" si="884"/>
        <v>0</v>
      </c>
      <c r="AS260" s="185">
        <f t="shared" si="884"/>
        <v>0</v>
      </c>
      <c r="AT260" s="186">
        <f t="shared" si="884"/>
        <v>0</v>
      </c>
      <c r="AU260" s="186">
        <f t="shared" si="885"/>
        <v>0</v>
      </c>
      <c r="AV260" s="180"/>
      <c r="AX260" s="186">
        <f t="shared" si="886"/>
        <v>0</v>
      </c>
      <c r="AY260" s="187"/>
      <c r="AZ260" s="186">
        <f t="shared" si="887"/>
        <v>0</v>
      </c>
      <c r="BA260" s="187"/>
      <c r="BB260" s="186">
        <f t="shared" si="888"/>
        <v>0</v>
      </c>
      <c r="BC260" s="187"/>
      <c r="BD260" s="186">
        <f t="shared" ref="BD260:BD263" si="889">AX260+AZ260+BB260</f>
        <v>0</v>
      </c>
      <c r="BE260" s="180"/>
    </row>
    <row r="261" spans="1:57" x14ac:dyDescent="0.35">
      <c r="B261" s="201" t="s">
        <v>191</v>
      </c>
      <c r="C261" s="180"/>
      <c r="D261" s="186"/>
      <c r="E261" s="186"/>
      <c r="F261" s="186"/>
      <c r="G261" s="186">
        <f t="shared" si="880"/>
        <v>0</v>
      </c>
      <c r="H261" s="180"/>
      <c r="I261" s="207"/>
      <c r="J261" s="186"/>
      <c r="K261" s="186"/>
      <c r="L261" s="186"/>
      <c r="M261" s="186">
        <f t="shared" si="881"/>
        <v>0</v>
      </c>
      <c r="N261" s="180"/>
      <c r="O261" s="207"/>
      <c r="P261" s="243"/>
      <c r="Q261" s="244"/>
      <c r="R261" s="245"/>
      <c r="S261" s="246"/>
      <c r="T261" s="247"/>
      <c r="U261" s="247"/>
      <c r="V261" s="248"/>
      <c r="W261" s="186">
        <f t="shared" si="882"/>
        <v>0</v>
      </c>
      <c r="X261" s="180"/>
      <c r="Y261" s="180"/>
      <c r="Z261" s="248"/>
      <c r="AA261" s="248"/>
      <c r="AB261" s="248"/>
      <c r="AC261" s="186">
        <f t="shared" si="883"/>
        <v>0</v>
      </c>
      <c r="AD261" s="180"/>
      <c r="AE261" s="179"/>
      <c r="AF261" s="248"/>
      <c r="AG261" s="187"/>
      <c r="AH261" s="248"/>
      <c r="AI261" s="187"/>
      <c r="AJ261" s="248"/>
      <c r="AK261" s="187"/>
      <c r="AL261" s="186"/>
      <c r="AM261" s="264"/>
      <c r="AN261" s="180"/>
      <c r="AO261" s="180"/>
      <c r="AP261" s="180"/>
      <c r="AQ261" s="179"/>
      <c r="AR261" s="186">
        <f t="shared" si="884"/>
        <v>0</v>
      </c>
      <c r="AS261" s="185">
        <f t="shared" si="884"/>
        <v>0</v>
      </c>
      <c r="AT261" s="186">
        <f t="shared" si="884"/>
        <v>0</v>
      </c>
      <c r="AU261" s="186">
        <f t="shared" si="885"/>
        <v>0</v>
      </c>
      <c r="AV261" s="180"/>
      <c r="AX261" s="186">
        <f t="shared" si="886"/>
        <v>0</v>
      </c>
      <c r="AY261" s="187"/>
      <c r="AZ261" s="186">
        <f t="shared" si="887"/>
        <v>0</v>
      </c>
      <c r="BA261" s="187"/>
      <c r="BB261" s="186">
        <f t="shared" si="888"/>
        <v>0</v>
      </c>
      <c r="BC261" s="187"/>
      <c r="BD261" s="186">
        <f t="shared" si="889"/>
        <v>0</v>
      </c>
      <c r="BE261" s="180"/>
    </row>
    <row r="262" spans="1:57" x14ac:dyDescent="0.35">
      <c r="B262" s="201" t="s">
        <v>191</v>
      </c>
      <c r="C262" s="180"/>
      <c r="D262" s="186"/>
      <c r="E262" s="186"/>
      <c r="F262" s="186"/>
      <c r="G262" s="186">
        <f t="shared" si="880"/>
        <v>0</v>
      </c>
      <c r="H262" s="180"/>
      <c r="I262" s="207"/>
      <c r="J262" s="186"/>
      <c r="K262" s="186"/>
      <c r="L262" s="186"/>
      <c r="M262" s="186">
        <f t="shared" si="881"/>
        <v>0</v>
      </c>
      <c r="N262" s="180"/>
      <c r="O262" s="207"/>
      <c r="P262" s="243"/>
      <c r="Q262" s="244"/>
      <c r="R262" s="245"/>
      <c r="S262" s="246"/>
      <c r="T262" s="247"/>
      <c r="U262" s="247"/>
      <c r="V262" s="248"/>
      <c r="W262" s="186">
        <f t="shared" si="882"/>
        <v>0</v>
      </c>
      <c r="X262" s="180"/>
      <c r="Y262" s="180"/>
      <c r="Z262" s="248"/>
      <c r="AA262" s="248"/>
      <c r="AB262" s="248"/>
      <c r="AC262" s="186">
        <f t="shared" si="883"/>
        <v>0</v>
      </c>
      <c r="AD262" s="180"/>
      <c r="AE262" s="179"/>
      <c r="AF262" s="248"/>
      <c r="AG262" s="187"/>
      <c r="AH262" s="248"/>
      <c r="AI262" s="187"/>
      <c r="AJ262" s="248"/>
      <c r="AK262" s="187"/>
      <c r="AL262" s="186">
        <f t="shared" ref="AL262:AL263" si="890">AF262+AH262+AJ262</f>
        <v>0</v>
      </c>
      <c r="AM262" s="264"/>
      <c r="AN262" s="180"/>
      <c r="AO262" s="180"/>
      <c r="AP262" s="180"/>
      <c r="AQ262" s="179"/>
      <c r="AR262" s="186">
        <f t="shared" si="884"/>
        <v>0</v>
      </c>
      <c r="AS262" s="185">
        <f t="shared" si="884"/>
        <v>0</v>
      </c>
      <c r="AT262" s="186">
        <f t="shared" si="884"/>
        <v>0</v>
      </c>
      <c r="AU262" s="186">
        <f t="shared" si="885"/>
        <v>0</v>
      </c>
      <c r="AV262" s="180"/>
      <c r="AX262" s="186">
        <f t="shared" si="886"/>
        <v>0</v>
      </c>
      <c r="AY262" s="187"/>
      <c r="AZ262" s="186">
        <f t="shared" si="887"/>
        <v>0</v>
      </c>
      <c r="BA262" s="187"/>
      <c r="BB262" s="186">
        <f t="shared" si="888"/>
        <v>0</v>
      </c>
      <c r="BC262" s="187"/>
      <c r="BD262" s="186">
        <f t="shared" si="889"/>
        <v>0</v>
      </c>
      <c r="BE262" s="180"/>
    </row>
    <row r="263" spans="1:57" x14ac:dyDescent="0.35">
      <c r="B263" s="201" t="s">
        <v>191</v>
      </c>
      <c r="C263" s="180"/>
      <c r="D263" s="186"/>
      <c r="E263" s="186"/>
      <c r="F263" s="186"/>
      <c r="G263" s="186">
        <f t="shared" si="880"/>
        <v>0</v>
      </c>
      <c r="H263" s="180"/>
      <c r="I263" s="207"/>
      <c r="J263" s="186"/>
      <c r="K263" s="186"/>
      <c r="L263" s="186"/>
      <c r="M263" s="186">
        <f t="shared" si="881"/>
        <v>0</v>
      </c>
      <c r="N263" s="180"/>
      <c r="O263" s="207"/>
      <c r="P263" s="243"/>
      <c r="Q263" s="244"/>
      <c r="R263" s="245"/>
      <c r="S263" s="246"/>
      <c r="T263" s="247"/>
      <c r="U263" s="247"/>
      <c r="V263" s="248"/>
      <c r="W263" s="186">
        <f t="shared" si="882"/>
        <v>0</v>
      </c>
      <c r="X263" s="180"/>
      <c r="Y263" s="180"/>
      <c r="Z263" s="248"/>
      <c r="AA263" s="248"/>
      <c r="AB263" s="248"/>
      <c r="AC263" s="186">
        <f t="shared" si="883"/>
        <v>0</v>
      </c>
      <c r="AD263" s="180"/>
      <c r="AE263" s="179"/>
      <c r="AF263" s="248"/>
      <c r="AG263" s="187"/>
      <c r="AH263" s="248"/>
      <c r="AI263" s="187"/>
      <c r="AJ263" s="248"/>
      <c r="AK263" s="187"/>
      <c r="AL263" s="186">
        <f t="shared" si="890"/>
        <v>0</v>
      </c>
      <c r="AM263" s="264"/>
      <c r="AN263" s="180"/>
      <c r="AO263" s="180"/>
      <c r="AP263" s="180"/>
      <c r="AQ263" s="179"/>
      <c r="AR263" s="186">
        <f t="shared" si="884"/>
        <v>0</v>
      </c>
      <c r="AS263" s="185">
        <f t="shared" si="884"/>
        <v>0</v>
      </c>
      <c r="AT263" s="186">
        <f t="shared" si="884"/>
        <v>0</v>
      </c>
      <c r="AU263" s="186">
        <f t="shared" si="885"/>
        <v>0</v>
      </c>
      <c r="AV263" s="180"/>
      <c r="AX263" s="186">
        <f t="shared" si="886"/>
        <v>0</v>
      </c>
      <c r="AY263" s="187"/>
      <c r="AZ263" s="186">
        <f t="shared" si="887"/>
        <v>0</v>
      </c>
      <c r="BA263" s="187"/>
      <c r="BB263" s="186">
        <f t="shared" si="888"/>
        <v>0</v>
      </c>
      <c r="BC263" s="187"/>
      <c r="BD263" s="186">
        <f t="shared" si="889"/>
        <v>0</v>
      </c>
      <c r="BE263" s="180"/>
    </row>
    <row r="264" spans="1:57" x14ac:dyDescent="0.35">
      <c r="C264" s="179"/>
      <c r="D264" s="159"/>
      <c r="E264" s="159"/>
      <c r="F264" s="159"/>
      <c r="G264" s="179"/>
      <c r="H264" s="179"/>
      <c r="I264" s="179"/>
      <c r="J264" s="159"/>
      <c r="K264" s="159"/>
      <c r="L264" s="159"/>
      <c r="M264" s="179"/>
      <c r="N264" s="179"/>
      <c r="O264" s="179"/>
      <c r="P264" s="179"/>
      <c r="T264" s="159"/>
      <c r="U264" s="159"/>
      <c r="V264" s="159"/>
      <c r="W264" s="179"/>
      <c r="X264" s="179"/>
      <c r="Y264" s="179"/>
      <c r="Z264" s="159"/>
      <c r="AA264" s="159"/>
      <c r="AB264" s="159"/>
      <c r="AC264" s="179"/>
      <c r="AD264" s="179"/>
      <c r="AE264" s="179"/>
      <c r="AF264" s="159"/>
      <c r="AG264" s="159"/>
      <c r="AH264" s="159"/>
      <c r="AI264" s="159"/>
      <c r="AJ264" s="159"/>
      <c r="AK264" s="159"/>
      <c r="AL264" s="179"/>
      <c r="AM264" s="207"/>
      <c r="AN264" s="179"/>
      <c r="AO264" s="179"/>
      <c r="AP264" s="179"/>
      <c r="AQ264" s="179"/>
      <c r="AR264" s="159"/>
      <c r="AS264" s="159"/>
      <c r="AT264" s="159"/>
      <c r="AU264" s="179"/>
      <c r="AV264" s="179"/>
      <c r="AX264" s="159"/>
      <c r="AY264" s="159"/>
      <c r="AZ264" s="159"/>
      <c r="BA264" s="159"/>
      <c r="BB264" s="159"/>
      <c r="BC264" s="159"/>
      <c r="BD264" s="179"/>
      <c r="BE264" s="179"/>
    </row>
    <row r="265" spans="1:57" x14ac:dyDescent="0.35">
      <c r="A265" s="190">
        <v>9</v>
      </c>
      <c r="B265" s="79" t="s">
        <v>117</v>
      </c>
      <c r="C265" s="178"/>
      <c r="D265" s="250">
        <f>SUM(D266:D268)</f>
        <v>0</v>
      </c>
      <c r="E265" s="250">
        <f t="shared" ref="E265:G265" si="891">SUM(E266:E268)</f>
        <v>0</v>
      </c>
      <c r="F265" s="250">
        <f t="shared" si="891"/>
        <v>0</v>
      </c>
      <c r="G265" s="250">
        <f t="shared" si="891"/>
        <v>0</v>
      </c>
      <c r="H265" s="178"/>
      <c r="I265" s="205"/>
      <c r="J265" s="250">
        <f>SUM(J266:J268)</f>
        <v>0</v>
      </c>
      <c r="K265" s="250">
        <f t="shared" ref="K265:M265" si="892">SUM(K266:K268)</f>
        <v>0</v>
      </c>
      <c r="L265" s="250">
        <f t="shared" si="892"/>
        <v>0</v>
      </c>
      <c r="M265" s="250">
        <f t="shared" si="892"/>
        <v>0</v>
      </c>
      <c r="N265" s="178"/>
      <c r="O265" s="205"/>
      <c r="P265" s="251"/>
      <c r="Q265" s="251"/>
      <c r="R265" s="251"/>
      <c r="S265" s="251"/>
      <c r="T265" s="250">
        <f t="shared" ref="T265:W265" si="893">SUM(T266:T268)</f>
        <v>0</v>
      </c>
      <c r="U265" s="250">
        <f t="shared" si="893"/>
        <v>0</v>
      </c>
      <c r="V265" s="250">
        <f t="shared" si="893"/>
        <v>0</v>
      </c>
      <c r="W265" s="250">
        <f t="shared" si="893"/>
        <v>0</v>
      </c>
      <c r="X265" s="178"/>
      <c r="Y265" s="178"/>
      <c r="Z265" s="250">
        <f t="shared" ref="Z265:AC265" si="894">SUM(Z266:Z268)</f>
        <v>0</v>
      </c>
      <c r="AA265" s="250">
        <f t="shared" si="894"/>
        <v>0</v>
      </c>
      <c r="AB265" s="250">
        <f t="shared" si="894"/>
        <v>0</v>
      </c>
      <c r="AC265" s="250">
        <f t="shared" si="894"/>
        <v>0</v>
      </c>
      <c r="AD265" s="178"/>
      <c r="AE265" s="179"/>
      <c r="AF265" s="250">
        <f t="shared" ref="AF265" si="895">SUM(AF266:AF268)</f>
        <v>0</v>
      </c>
      <c r="AG265" s="249">
        <f>IFERROR((AF265-T265)/T265,0)</f>
        <v>0</v>
      </c>
      <c r="AH265" s="250">
        <f t="shared" ref="AH265" si="896">SUM(AH266:AH268)</f>
        <v>0</v>
      </c>
      <c r="AI265" s="249">
        <f>IFERROR((AH265-U265)/U265,0)</f>
        <v>0</v>
      </c>
      <c r="AJ265" s="250">
        <f t="shared" ref="AJ265" si="897">SUM(AJ266:AJ268)</f>
        <v>0</v>
      </c>
      <c r="AK265" s="249">
        <f>IFERROR((AJ265-V265)/V265,0)</f>
        <v>0</v>
      </c>
      <c r="AL265" s="250">
        <f t="shared" ref="AL265" si="898">SUM(AL266:AL268)</f>
        <v>0</v>
      </c>
      <c r="AM265" s="249">
        <f>IFERROR((AL265-W265)/W265,0)</f>
        <v>0</v>
      </c>
      <c r="AN265" s="268"/>
      <c r="AO265" s="186" t="s">
        <v>193</v>
      </c>
      <c r="AP265" s="178"/>
      <c r="AQ265" s="179"/>
      <c r="AR265" s="250">
        <f>SUM(AR266:AR268)</f>
        <v>0</v>
      </c>
      <c r="AS265" s="250">
        <f>SUM(AS266:AS268)</f>
        <v>0</v>
      </c>
      <c r="AT265" s="250">
        <f>SUM(AT266:AT268)</f>
        <v>0</v>
      </c>
      <c r="AU265" s="250">
        <f>SUM(AU266:AU268)</f>
        <v>0</v>
      </c>
      <c r="AV265" s="259" t="str">
        <f>IF(AV269&lt;0.1,"&lt;10%","&gt;10%")</f>
        <v>&lt;10%</v>
      </c>
      <c r="AX265" s="250">
        <f>AX266+AX267+AX268+AX271</f>
        <v>0</v>
      </c>
      <c r="AY265" s="249">
        <f>IFERROR((AX265-AR265)/AR265,0)</f>
        <v>0</v>
      </c>
      <c r="AZ265" s="250">
        <f>AZ266+AZ267+AZ268+AZ271</f>
        <v>0</v>
      </c>
      <c r="BA265" s="249">
        <f>IFERROR((AZ265-AS265)/AS265,0)</f>
        <v>0</v>
      </c>
      <c r="BB265" s="250">
        <f>BB266+BB267+BB268+BB271</f>
        <v>0</v>
      </c>
      <c r="BC265" s="249">
        <f>IFERROR((BB265-AT265)/AT265,0)</f>
        <v>0</v>
      </c>
      <c r="BD265" s="250">
        <f>SUM(BD266:BD268)</f>
        <v>0</v>
      </c>
      <c r="BE265" s="178"/>
    </row>
    <row r="266" spans="1:57" x14ac:dyDescent="0.35">
      <c r="A266" s="190">
        <v>9.1</v>
      </c>
      <c r="B266" s="78" t="s">
        <v>118</v>
      </c>
      <c r="C266" s="180"/>
      <c r="D266" s="186"/>
      <c r="E266" s="186"/>
      <c r="F266" s="186"/>
      <c r="G266" s="186">
        <f t="shared" ref="G266:G268" si="899">SUM(D266:F266)</f>
        <v>0</v>
      </c>
      <c r="H266" s="180"/>
      <c r="I266" s="207"/>
      <c r="J266" s="186"/>
      <c r="K266" s="186"/>
      <c r="L266" s="186"/>
      <c r="M266" s="186">
        <f t="shared" ref="M266:M268" si="900">SUM(J266:L266)</f>
        <v>0</v>
      </c>
      <c r="N266" s="180"/>
      <c r="O266" s="207"/>
      <c r="P266" s="243"/>
      <c r="Q266" s="244"/>
      <c r="R266" s="245"/>
      <c r="S266" s="246"/>
      <c r="T266" s="247"/>
      <c r="U266" s="247"/>
      <c r="V266" s="248"/>
      <c r="W266" s="186">
        <f t="shared" ref="W266:W268" si="901">SUM(T266:V266)</f>
        <v>0</v>
      </c>
      <c r="X266" s="180"/>
      <c r="Y266" s="180"/>
      <c r="Z266" s="248"/>
      <c r="AA266" s="248"/>
      <c r="AB266" s="248"/>
      <c r="AC266" s="186">
        <f t="shared" ref="AC266:AC268" si="902">SUM(Z266:AB266)</f>
        <v>0</v>
      </c>
      <c r="AD266" s="180"/>
      <c r="AE266" s="179"/>
      <c r="AF266" s="248"/>
      <c r="AG266" s="187"/>
      <c r="AH266" s="248"/>
      <c r="AI266" s="187"/>
      <c r="AJ266" s="248"/>
      <c r="AK266" s="188"/>
      <c r="AL266" s="186">
        <f t="shared" ref="AL266:AL268" si="903">AF266+AH266+AJ266</f>
        <v>0</v>
      </c>
      <c r="AM266" s="265"/>
      <c r="AN266" s="180"/>
      <c r="AO266" s="180"/>
      <c r="AP266" s="180"/>
      <c r="AQ266" s="179"/>
      <c r="AR266" s="186">
        <f t="shared" ref="AR266:AT268" si="904">D266+J266+T266</f>
        <v>0</v>
      </c>
      <c r="AS266" s="185">
        <f t="shared" si="904"/>
        <v>0</v>
      </c>
      <c r="AT266" s="186">
        <f t="shared" si="904"/>
        <v>0</v>
      </c>
      <c r="AU266" s="186">
        <f t="shared" ref="AU266:AU268" si="905">SUM(AR266:AT266)</f>
        <v>0</v>
      </c>
      <c r="AV266" s="207"/>
      <c r="AX266" s="186">
        <f t="shared" ref="AX266:AX268" si="906">D266+J266+AF266</f>
        <v>0</v>
      </c>
      <c r="AY266" s="189"/>
      <c r="AZ266" s="186">
        <f t="shared" ref="AZ266:AZ268" si="907">E266+K266+AH266</f>
        <v>0</v>
      </c>
      <c r="BA266" s="188"/>
      <c r="BB266" s="186">
        <f t="shared" ref="BB266:BB268" si="908">F266+L266+AJ266</f>
        <v>0</v>
      </c>
      <c r="BC266" s="188"/>
      <c r="BD266" s="186">
        <f t="shared" ref="BD266:BD268" si="909">AX266+AZ266+BB266</f>
        <v>0</v>
      </c>
      <c r="BE266" s="180"/>
    </row>
    <row r="267" spans="1:57" x14ac:dyDescent="0.35">
      <c r="A267" s="190">
        <v>9.1999999999999993</v>
      </c>
      <c r="B267" s="78" t="s">
        <v>119</v>
      </c>
      <c r="C267" s="180"/>
      <c r="D267" s="186"/>
      <c r="E267" s="186"/>
      <c r="F267" s="186"/>
      <c r="G267" s="186">
        <f t="shared" si="899"/>
        <v>0</v>
      </c>
      <c r="H267" s="180"/>
      <c r="I267" s="207"/>
      <c r="J267" s="186"/>
      <c r="K267" s="186"/>
      <c r="L267" s="186"/>
      <c r="M267" s="186">
        <f t="shared" si="900"/>
        <v>0</v>
      </c>
      <c r="N267" s="180"/>
      <c r="O267" s="207"/>
      <c r="P267" s="243"/>
      <c r="Q267" s="244"/>
      <c r="R267" s="245"/>
      <c r="S267" s="246"/>
      <c r="T267" s="247"/>
      <c r="U267" s="247"/>
      <c r="V267" s="248"/>
      <c r="W267" s="186">
        <f t="shared" si="901"/>
        <v>0</v>
      </c>
      <c r="X267" s="180"/>
      <c r="Y267" s="180"/>
      <c r="Z267" s="248"/>
      <c r="AA267" s="248"/>
      <c r="AB267" s="248"/>
      <c r="AC267" s="186">
        <f t="shared" si="902"/>
        <v>0</v>
      </c>
      <c r="AD267" s="180"/>
      <c r="AE267" s="179"/>
      <c r="AF267" s="248"/>
      <c r="AG267" s="187"/>
      <c r="AH267" s="248"/>
      <c r="AI267" s="187"/>
      <c r="AJ267" s="248"/>
      <c r="AK267" s="188"/>
      <c r="AL267" s="186">
        <f t="shared" si="903"/>
        <v>0</v>
      </c>
      <c r="AM267" s="265"/>
      <c r="AN267" s="180"/>
      <c r="AO267" s="180"/>
      <c r="AP267" s="180"/>
      <c r="AQ267" s="179"/>
      <c r="AR267" s="186">
        <f t="shared" si="904"/>
        <v>0</v>
      </c>
      <c r="AS267" s="185">
        <f t="shared" si="904"/>
        <v>0</v>
      </c>
      <c r="AT267" s="186">
        <f t="shared" si="904"/>
        <v>0</v>
      </c>
      <c r="AU267" s="186">
        <f t="shared" si="905"/>
        <v>0</v>
      </c>
      <c r="AV267" s="207"/>
      <c r="AX267" s="186">
        <f t="shared" si="906"/>
        <v>0</v>
      </c>
      <c r="AY267" s="189"/>
      <c r="AZ267" s="186">
        <f t="shared" si="907"/>
        <v>0</v>
      </c>
      <c r="BA267" s="188"/>
      <c r="BB267" s="186">
        <f t="shared" si="908"/>
        <v>0</v>
      </c>
      <c r="BC267" s="188"/>
      <c r="BD267" s="186">
        <f t="shared" si="909"/>
        <v>0</v>
      </c>
      <c r="BE267" s="180"/>
    </row>
    <row r="268" spans="1:57" x14ac:dyDescent="0.35">
      <c r="A268" s="190">
        <v>9.3000000000000007</v>
      </c>
      <c r="B268" s="78" t="s">
        <v>120</v>
      </c>
      <c r="C268" s="180"/>
      <c r="D268" s="186"/>
      <c r="E268" s="186"/>
      <c r="F268" s="186"/>
      <c r="G268" s="186">
        <f t="shared" si="899"/>
        <v>0</v>
      </c>
      <c r="H268" s="180"/>
      <c r="I268" s="207"/>
      <c r="J268" s="186"/>
      <c r="K268" s="186"/>
      <c r="L268" s="186"/>
      <c r="M268" s="186">
        <f t="shared" si="900"/>
        <v>0</v>
      </c>
      <c r="N268" s="180"/>
      <c r="O268" s="207"/>
      <c r="P268" s="243"/>
      <c r="Q268" s="244"/>
      <c r="R268" s="245"/>
      <c r="S268" s="246"/>
      <c r="T268" s="247"/>
      <c r="U268" s="247"/>
      <c r="V268" s="248"/>
      <c r="W268" s="186">
        <f t="shared" si="901"/>
        <v>0</v>
      </c>
      <c r="X268" s="180"/>
      <c r="Y268" s="180"/>
      <c r="Z268" s="248"/>
      <c r="AA268" s="248"/>
      <c r="AB268" s="248"/>
      <c r="AC268" s="186">
        <f t="shared" si="902"/>
        <v>0</v>
      </c>
      <c r="AD268" s="180"/>
      <c r="AE268" s="179"/>
      <c r="AF268" s="248"/>
      <c r="AG268" s="187"/>
      <c r="AH268" s="248"/>
      <c r="AI268" s="187"/>
      <c r="AJ268" s="248"/>
      <c r="AK268" s="188"/>
      <c r="AL268" s="186">
        <f t="shared" si="903"/>
        <v>0</v>
      </c>
      <c r="AM268" s="265"/>
      <c r="AN268" s="180"/>
      <c r="AO268" s="180"/>
      <c r="AP268" s="180"/>
      <c r="AQ268" s="179"/>
      <c r="AR268" s="186">
        <f t="shared" si="904"/>
        <v>0</v>
      </c>
      <c r="AS268" s="185">
        <f t="shared" si="904"/>
        <v>0</v>
      </c>
      <c r="AT268" s="186">
        <f t="shared" si="904"/>
        <v>0</v>
      </c>
      <c r="AU268" s="186">
        <f t="shared" si="905"/>
        <v>0</v>
      </c>
      <c r="AV268" s="207"/>
      <c r="AX268" s="186">
        <f t="shared" si="906"/>
        <v>0</v>
      </c>
      <c r="AY268" s="189"/>
      <c r="AZ268" s="186">
        <f t="shared" si="907"/>
        <v>0</v>
      </c>
      <c r="BA268" s="188"/>
      <c r="BB268" s="186">
        <f t="shared" si="908"/>
        <v>0</v>
      </c>
      <c r="BC268" s="188"/>
      <c r="BD268" s="186">
        <f t="shared" si="909"/>
        <v>0</v>
      </c>
      <c r="BE268" s="180"/>
    </row>
    <row r="269" spans="1:57" x14ac:dyDescent="0.3">
      <c r="C269" s="179"/>
      <c r="D269" s="241"/>
      <c r="E269" s="241"/>
      <c r="F269" s="241"/>
      <c r="G269" s="241"/>
      <c r="H269" s="180"/>
      <c r="I269" s="206"/>
      <c r="J269" s="241"/>
      <c r="K269" s="241"/>
      <c r="L269" s="241"/>
      <c r="M269" s="241"/>
      <c r="N269" s="180"/>
      <c r="O269" s="206"/>
      <c r="T269" s="241"/>
      <c r="U269" s="241"/>
      <c r="V269" s="241"/>
      <c r="W269" s="241"/>
      <c r="X269" s="179"/>
      <c r="Y269" s="179"/>
      <c r="Z269" s="241"/>
      <c r="AA269" s="241"/>
      <c r="AB269" s="241"/>
      <c r="AC269" s="241"/>
      <c r="AD269" s="179"/>
      <c r="AE269" s="179"/>
      <c r="AF269" s="241"/>
      <c r="AG269" s="159"/>
      <c r="AH269" s="241"/>
      <c r="AI269" s="159"/>
      <c r="AJ269" s="241"/>
      <c r="AK269" s="159"/>
      <c r="AL269" s="241"/>
      <c r="AM269" s="207"/>
      <c r="AN269" s="269"/>
      <c r="AO269" s="269"/>
      <c r="AP269" s="179"/>
      <c r="AQ269" s="179"/>
      <c r="AR269" s="241"/>
      <c r="AS269" s="241"/>
      <c r="AT269" s="241"/>
      <c r="AU269" s="241"/>
      <c r="AV269" s="258">
        <f>IFERROR(AU265/AU270,0)</f>
        <v>0</v>
      </c>
      <c r="AX269" s="241"/>
      <c r="AY269" s="159"/>
      <c r="AZ269" s="241"/>
      <c r="BA269" s="159"/>
      <c r="BB269" s="241"/>
      <c r="BC269" s="159"/>
      <c r="BD269" s="241"/>
      <c r="BE269" s="179"/>
    </row>
    <row r="270" spans="1:57" x14ac:dyDescent="0.3">
      <c r="B270" s="79"/>
      <c r="C270" s="178"/>
      <c r="D270" s="242">
        <f>D9+D41+D73+D105+D137+D169+D201+D233+D265</f>
        <v>132000</v>
      </c>
      <c r="E270" s="242">
        <f>E9+E41+E73+E105+E137+E169+E201+E233+E265</f>
        <v>120000</v>
      </c>
      <c r="F270" s="242">
        <f>F9+F41+F73+F105+F137+F169+F201+F233+F265</f>
        <v>0</v>
      </c>
      <c r="G270" s="242">
        <f>G9+G41+G73+G105+G137+G169+G201+G233+G265</f>
        <v>252000</v>
      </c>
      <c r="H270" s="180"/>
      <c r="I270" s="206"/>
      <c r="J270" s="242">
        <f>J9+J41+J73+J105+J137+J169+J201+J233+J265</f>
        <v>132000</v>
      </c>
      <c r="K270" s="242">
        <f>K9+K41+K73+K105+K137+K169+K201+K233+K265</f>
        <v>120000</v>
      </c>
      <c r="L270" s="242">
        <f>L9+L41+L73+L105+L137+L169+L201+L233+L265</f>
        <v>0</v>
      </c>
      <c r="M270" s="242">
        <f>M9+M41+M73+M105+M137+M169+M201+M233+M265</f>
        <v>252000</v>
      </c>
      <c r="N270" s="180"/>
      <c r="O270" s="206"/>
      <c r="P270" s="206"/>
      <c r="Q270" s="206"/>
      <c r="R270" s="206"/>
      <c r="S270" s="217"/>
      <c r="T270" s="242">
        <f t="shared" ref="T270:W270" si="910">T9+T41+T73+T105+T137+T169+T201+T233+T265</f>
        <v>0</v>
      </c>
      <c r="U270" s="242">
        <f t="shared" si="910"/>
        <v>0</v>
      </c>
      <c r="V270" s="242">
        <f t="shared" si="910"/>
        <v>0</v>
      </c>
      <c r="W270" s="242">
        <f t="shared" si="910"/>
        <v>0</v>
      </c>
      <c r="X270" s="178"/>
      <c r="Y270" s="178"/>
      <c r="Z270" s="242">
        <f t="shared" ref="Z270:AC270" si="911">Z9+Z41+Z73+Z105+Z137+Z169+Z201+Z233+Z265</f>
        <v>0</v>
      </c>
      <c r="AA270" s="242">
        <f t="shared" si="911"/>
        <v>0</v>
      </c>
      <c r="AB270" s="242">
        <f t="shared" si="911"/>
        <v>0</v>
      </c>
      <c r="AC270" s="242">
        <f t="shared" si="911"/>
        <v>0</v>
      </c>
      <c r="AD270" s="178"/>
      <c r="AE270" s="179"/>
      <c r="AF270" s="242">
        <f t="shared" ref="AF270" si="912">AF9+AF41+AF73+AF105+AF137+AF169+AF201+AF233+AF265</f>
        <v>0</v>
      </c>
      <c r="AG270" s="183"/>
      <c r="AH270" s="242">
        <f t="shared" ref="AH270" si="913">AH9+AH41+AH73+AH105+AH137+AH169+AH201+AH233+AH265</f>
        <v>0</v>
      </c>
      <c r="AI270" s="183"/>
      <c r="AJ270" s="242">
        <f t="shared" ref="AJ270" si="914">AJ9+AJ41+AJ73+AJ105+AJ137+AJ169+AJ201+AJ233+AJ265</f>
        <v>0</v>
      </c>
      <c r="AK270" s="183"/>
      <c r="AL270" s="242">
        <f t="shared" ref="AL270" si="915">AL9+AL41+AL73+AL105+AL137+AL169+AL201+AL233+AL265</f>
        <v>0</v>
      </c>
      <c r="AM270" s="266"/>
      <c r="AN270" s="242"/>
      <c r="AO270" s="242"/>
      <c r="AP270" s="178"/>
      <c r="AQ270" s="179"/>
      <c r="AR270" s="242">
        <f t="shared" ref="AR270:AU270" si="916">AR9+AR41+AR73+AR105+AR137+AR169+AR201+AR233+AR265</f>
        <v>264000</v>
      </c>
      <c r="AS270" s="242">
        <f t="shared" si="916"/>
        <v>240000</v>
      </c>
      <c r="AT270" s="242">
        <f t="shared" si="916"/>
        <v>0</v>
      </c>
      <c r="AU270" s="242">
        <f t="shared" si="916"/>
        <v>504000</v>
      </c>
      <c r="AV270" s="178"/>
      <c r="AX270" s="242">
        <f t="shared" ref="AX270" si="917">AX9+AX41+AX73+AX105+AX137+AX169+AX201+AX233+AX265</f>
        <v>264000</v>
      </c>
      <c r="AY270" s="183"/>
      <c r="AZ270" s="242">
        <f t="shared" ref="AZ270" si="918">AZ9+AZ41+AZ73+AZ105+AZ137+AZ169+AZ201+AZ233+AZ265</f>
        <v>240000</v>
      </c>
      <c r="BA270" s="183"/>
      <c r="BB270" s="242">
        <f t="shared" ref="BB270" si="919">BB9+BB41+BB73+BB105+BB137+BB169+BB201+BB233+BB265</f>
        <v>0</v>
      </c>
      <c r="BC270" s="183"/>
      <c r="BD270" s="242">
        <f t="shared" ref="BD270" si="920">BD9+BD41+BD73+BD105+BD137+BD169+BD201+BD233+BD265</f>
        <v>504000</v>
      </c>
      <c r="BE270" s="178"/>
    </row>
    <row r="271" spans="1:57" x14ac:dyDescent="0.35">
      <c r="C271" s="78"/>
      <c r="G271" s="78"/>
      <c r="H271" s="78"/>
      <c r="I271" s="78"/>
      <c r="M271" s="78"/>
      <c r="N271" s="78"/>
      <c r="O271" s="78"/>
      <c r="P271" s="78"/>
      <c r="W271" s="78"/>
      <c r="X271" s="78"/>
      <c r="Y271" s="78"/>
      <c r="AC271" s="78"/>
      <c r="AD271" s="78"/>
      <c r="AE271" s="78"/>
      <c r="AL271" s="78"/>
      <c r="AN271" s="78"/>
      <c r="AO271" s="78"/>
      <c r="AP271" s="78"/>
      <c r="AQ271" s="78"/>
      <c r="AU271" s="78"/>
      <c r="AV271" s="78"/>
      <c r="BD271" s="78"/>
      <c r="BE271" s="78"/>
    </row>
  </sheetData>
  <mergeCells count="16">
    <mergeCell ref="P2:W2"/>
    <mergeCell ref="BE3:BE7"/>
    <mergeCell ref="H3:H7"/>
    <mergeCell ref="C4:C7"/>
    <mergeCell ref="N3:N7"/>
    <mergeCell ref="AR4:AU4"/>
    <mergeCell ref="AX4:BD4"/>
    <mergeCell ref="Z4:AC4"/>
    <mergeCell ref="AF4:AL4"/>
    <mergeCell ref="D4:G4"/>
    <mergeCell ref="J4:M4"/>
    <mergeCell ref="X3:X7"/>
    <mergeCell ref="P4:W4"/>
    <mergeCell ref="AD3:AD7"/>
    <mergeCell ref="AP3:AP7"/>
    <mergeCell ref="AV3:AV7"/>
  </mergeCells>
  <conditionalFormatting sqref="AK29:AK33">
    <cfRule type="expression" priority="914">
      <formula>"If($P$10/$G$10&gt;1.1)"</formula>
    </cfRule>
  </conditionalFormatting>
  <conditionalFormatting sqref="AK139:AK143">
    <cfRule type="expression" priority="857">
      <formula>"If($P$10/$G$10&gt;1.1)"</formula>
    </cfRule>
  </conditionalFormatting>
  <conditionalFormatting sqref="AK171:AK175 AK182 AK188 AK194">
    <cfRule type="cellIs" dxfId="486" priority="838" operator="lessThanOrEqual">
      <formula>-0.1</formula>
    </cfRule>
    <cfRule type="cellIs" dxfId="485" priority="839" operator="greaterThanOrEqual">
      <formula>0.1</formula>
    </cfRule>
  </conditionalFormatting>
  <conditionalFormatting sqref="AK145:AK149">
    <cfRule type="expression" priority="852">
      <formula>"If($P$10/$G$10&gt;1.1)"</formula>
    </cfRule>
  </conditionalFormatting>
  <conditionalFormatting sqref="AK157:AK161">
    <cfRule type="expression" priority="846">
      <formula>"If($P$10/$G$10&gt;1.1)"</formula>
    </cfRule>
  </conditionalFormatting>
  <conditionalFormatting sqref="AK177:AK181">
    <cfRule type="expression" priority="835">
      <formula>"If($P$10/$G$10&gt;1.1)"</formula>
    </cfRule>
  </conditionalFormatting>
  <conditionalFormatting sqref="AK253:AK257">
    <cfRule type="expression" priority="795">
      <formula>"If($P$10/$G$10&gt;1.1)"</formula>
    </cfRule>
  </conditionalFormatting>
  <conditionalFormatting sqref="AK6">
    <cfRule type="cellIs" dxfId="484" priority="786" operator="lessThanOrEqual">
      <formula>-0.1</formula>
    </cfRule>
    <cfRule type="cellIs" dxfId="483" priority="787" operator="greaterThanOrEqual">
      <formula>0.1</formula>
    </cfRule>
  </conditionalFormatting>
  <conditionalFormatting sqref="AG17:AG21">
    <cfRule type="expression" priority="785">
      <formula>"If($P$10/$G$10&gt;1.1)"</formula>
    </cfRule>
  </conditionalFormatting>
  <conditionalFormatting sqref="AI17:AI21">
    <cfRule type="expression" priority="784">
      <formula>"If($P$10/$G$10&gt;1.1)"</formula>
    </cfRule>
  </conditionalFormatting>
  <conditionalFormatting sqref="AI23:AI27">
    <cfRule type="expression" priority="780">
      <formula>"If($P$10/$G$10&gt;1.1)"</formula>
    </cfRule>
  </conditionalFormatting>
  <conditionalFormatting sqref="AK183:AK187">
    <cfRule type="cellIs" dxfId="482" priority="830" operator="lessThanOrEqual">
      <formula>-0.1</formula>
    </cfRule>
    <cfRule type="cellIs" dxfId="481" priority="831" operator="greaterThanOrEqual">
      <formula>0.1</formula>
    </cfRule>
  </conditionalFormatting>
  <conditionalFormatting sqref="AK195:AK199">
    <cfRule type="expression" priority="826">
      <formula>"If($P$10/$G$10&gt;1.1)"</formula>
    </cfRule>
  </conditionalFormatting>
  <conditionalFormatting sqref="AK215:AK219">
    <cfRule type="expression" priority="815">
      <formula>"If($P$10/$G$10&gt;1.1)"</formula>
    </cfRule>
  </conditionalFormatting>
  <conditionalFormatting sqref="AK227:AK231">
    <cfRule type="expression" priority="809">
      <formula>"If($P$10/$G$10&gt;1.1)"</formula>
    </cfRule>
  </conditionalFormatting>
  <conditionalFormatting sqref="AK227:AK231">
    <cfRule type="cellIs" dxfId="480" priority="807" operator="lessThanOrEqual">
      <formula>-0.1</formula>
    </cfRule>
    <cfRule type="cellIs" dxfId="479" priority="808" operator="greaterThanOrEqual">
      <formula>0.1</formula>
    </cfRule>
  </conditionalFormatting>
  <conditionalFormatting sqref="AI11:AI15">
    <cfRule type="expression" priority="940">
      <formula>"If($P$10/$G$10&gt;1.1)"</formula>
    </cfRule>
  </conditionalFormatting>
  <conditionalFormatting sqref="AK11:AK15">
    <cfRule type="expression" priority="939">
      <formula>"If($P$10/$G$10&gt;1.1)"</formula>
    </cfRule>
  </conditionalFormatting>
  <conditionalFormatting sqref="AG72 AI72 AK72">
    <cfRule type="cellIs" dxfId="478" priority="931" operator="lessThanOrEqual">
      <formula>-0.1</formula>
    </cfRule>
    <cfRule type="cellIs" dxfId="477" priority="932" operator="greaterThanOrEqual">
      <formula>0.1</formula>
    </cfRule>
  </conditionalFormatting>
  <conditionalFormatting sqref="AG168 AI168 AK168">
    <cfRule type="cellIs" dxfId="476" priority="925" operator="lessThanOrEqual">
      <formula>-0.1</formula>
    </cfRule>
    <cfRule type="cellIs" dxfId="475" priority="926" operator="greaterThanOrEqual">
      <formula>0.1</formula>
    </cfRule>
  </conditionalFormatting>
  <conditionalFormatting sqref="AG200 AI200 AK200">
    <cfRule type="cellIs" dxfId="474" priority="923" operator="lessThanOrEqual">
      <formula>-0.1</formula>
    </cfRule>
    <cfRule type="cellIs" dxfId="473" priority="924" operator="greaterThanOrEqual">
      <formula>0.1</formula>
    </cfRule>
  </conditionalFormatting>
  <conditionalFormatting sqref="AG232 AI232 AK232">
    <cfRule type="cellIs" dxfId="472" priority="921" operator="lessThanOrEqual">
      <formula>-0.1</formula>
    </cfRule>
    <cfRule type="cellIs" dxfId="471" priority="922" operator="greaterThanOrEqual">
      <formula>0.1</formula>
    </cfRule>
  </conditionalFormatting>
  <conditionalFormatting sqref="AK49:AK53">
    <cfRule type="expression" priority="903">
      <formula>"If($P$10/$G$10&gt;1.1)"</formula>
    </cfRule>
  </conditionalFormatting>
  <conditionalFormatting sqref="AK23:AK27">
    <cfRule type="expression" priority="917">
      <formula>"If($P$10/$G$10&gt;1.1)"</formula>
    </cfRule>
  </conditionalFormatting>
  <conditionalFormatting sqref="AK23:AK27">
    <cfRule type="cellIs" dxfId="470" priority="915" operator="lessThanOrEqual">
      <formula>-0.1</formula>
    </cfRule>
    <cfRule type="cellIs" dxfId="469" priority="916" operator="greaterThanOrEqual">
      <formula>0.1</formula>
    </cfRule>
  </conditionalFormatting>
  <conditionalFormatting sqref="AK43:AK47">
    <cfRule type="expression" priority="908">
      <formula>"If($P$10/$G$10&gt;1.1)"</formula>
    </cfRule>
  </conditionalFormatting>
  <conditionalFormatting sqref="AK87:AK91">
    <cfRule type="expression" priority="883">
      <formula>"If($P$10/$G$10&gt;1.1)"</formula>
    </cfRule>
  </conditionalFormatting>
  <conditionalFormatting sqref="AK61:AK65">
    <cfRule type="expression" priority="897">
      <formula>"If($P$10/$G$10&gt;1.1)"</formula>
    </cfRule>
  </conditionalFormatting>
  <conditionalFormatting sqref="AK67:AK71">
    <cfRule type="cellIs" dxfId="468" priority="892" operator="lessThanOrEqual">
      <formula>-0.1</formula>
    </cfRule>
    <cfRule type="cellIs" dxfId="467" priority="893" operator="greaterThanOrEqual">
      <formula>0.1</formula>
    </cfRule>
  </conditionalFormatting>
  <conditionalFormatting sqref="AK81:AK85">
    <cfRule type="expression" priority="886">
      <formula>"If($P$10/$G$10&gt;1.1)"</formula>
    </cfRule>
  </conditionalFormatting>
  <conditionalFormatting sqref="AK81:AK85">
    <cfRule type="cellIs" dxfId="466" priority="884" operator="lessThanOrEqual">
      <formula>-0.1</formula>
    </cfRule>
    <cfRule type="cellIs" dxfId="465" priority="885" operator="greaterThanOrEqual">
      <formula>0.1</formula>
    </cfRule>
  </conditionalFormatting>
  <conditionalFormatting sqref="AK99:AK103">
    <cfRule type="expression" priority="877">
      <formula>"If($P$10/$G$10&gt;1.1)"</formula>
    </cfRule>
  </conditionalFormatting>
  <conditionalFormatting sqref="AK119:AK123">
    <cfRule type="expression" priority="866">
      <formula>"If($P$10/$G$10&gt;1.1)"</formula>
    </cfRule>
  </conditionalFormatting>
  <conditionalFormatting sqref="AK125:AK129">
    <cfRule type="cellIs" dxfId="464" priority="861" operator="lessThanOrEqual">
      <formula>-0.1</formula>
    </cfRule>
    <cfRule type="cellIs" dxfId="463" priority="862" operator="greaterThanOrEqual">
      <formula>0.1</formula>
    </cfRule>
  </conditionalFormatting>
  <conditionalFormatting sqref="AK171:AK175">
    <cfRule type="expression" priority="840">
      <formula>"If($P$10/$G$10&gt;1.1)"</formula>
    </cfRule>
  </conditionalFormatting>
  <conditionalFormatting sqref="AK144">
    <cfRule type="cellIs" dxfId="462" priority="853" operator="lessThanOrEqual">
      <formula>-0.1</formula>
    </cfRule>
    <cfRule type="cellIs" dxfId="461" priority="854" operator="greaterThanOrEqual">
      <formula>0.1</formula>
    </cfRule>
  </conditionalFormatting>
  <conditionalFormatting sqref="AK235:AK239">
    <cfRule type="expression" priority="806">
      <formula>"If($P$10/$G$10&gt;1.1)"</formula>
    </cfRule>
  </conditionalFormatting>
  <conditionalFormatting sqref="AK241:AK245">
    <cfRule type="cellIs" dxfId="460" priority="799" operator="lessThanOrEqual">
      <formula>-0.1</formula>
    </cfRule>
    <cfRule type="cellIs" dxfId="459" priority="800" operator="greaterThanOrEqual">
      <formula>0.1</formula>
    </cfRule>
  </conditionalFormatting>
  <conditionalFormatting sqref="AK264 AI264 AG264 AG269:AG270 AI269:AI270 AK266:AK270">
    <cfRule type="cellIs" dxfId="458" priority="942" operator="lessThanOrEqual">
      <formula>-0.1</formula>
    </cfRule>
    <cfRule type="cellIs" dxfId="457" priority="943" operator="greaterThanOrEqual">
      <formula>0.1</formula>
    </cfRule>
  </conditionalFormatting>
  <conditionalFormatting sqref="AK17:AK21">
    <cfRule type="cellIs" dxfId="456" priority="918" operator="lessThanOrEqual">
      <formula>-0.1</formula>
    </cfRule>
    <cfRule type="cellIs" dxfId="455" priority="919" operator="greaterThanOrEqual">
      <formula>0.1</formula>
    </cfRule>
  </conditionalFormatting>
  <conditionalFormatting sqref="AK29:AK33">
    <cfRule type="cellIs" dxfId="454" priority="912" operator="lessThanOrEqual">
      <formula>-0.1</formula>
    </cfRule>
    <cfRule type="cellIs" dxfId="453" priority="913" operator="greaterThanOrEqual">
      <formula>0.1</formula>
    </cfRule>
  </conditionalFormatting>
  <conditionalFormatting sqref="AK43:AK47 AK54 AK60 AK66">
    <cfRule type="cellIs" dxfId="452" priority="906" operator="lessThanOrEqual">
      <formula>-0.1</formula>
    </cfRule>
    <cfRule type="cellIs" dxfId="451" priority="907" operator="greaterThanOrEqual">
      <formula>0.1</formula>
    </cfRule>
  </conditionalFormatting>
  <conditionalFormatting sqref="AK48">
    <cfRule type="cellIs" dxfId="450" priority="904" operator="lessThanOrEqual">
      <formula>-0.1</formula>
    </cfRule>
    <cfRule type="cellIs" dxfId="449" priority="905" operator="greaterThanOrEqual">
      <formula>0.1</formula>
    </cfRule>
  </conditionalFormatting>
  <conditionalFormatting sqref="AK55:AK59">
    <cfRule type="cellIs" dxfId="448" priority="898" operator="lessThanOrEqual">
      <formula>-0.1</formula>
    </cfRule>
    <cfRule type="cellIs" dxfId="447" priority="899" operator="greaterThanOrEqual">
      <formula>0.1</formula>
    </cfRule>
  </conditionalFormatting>
  <conditionalFormatting sqref="AK93:AK97">
    <cfRule type="cellIs" dxfId="446" priority="878" operator="lessThanOrEqual">
      <formula>-0.1</formula>
    </cfRule>
    <cfRule type="cellIs" dxfId="445" priority="879" operator="greaterThanOrEqual">
      <formula>0.1</formula>
    </cfRule>
  </conditionalFormatting>
  <conditionalFormatting sqref="AK107:AK111 AK118 AK124 AK130">
    <cfRule type="cellIs" dxfId="444" priority="872" operator="lessThanOrEqual">
      <formula>-0.1</formula>
    </cfRule>
    <cfRule type="cellIs" dxfId="443" priority="873" operator="greaterThanOrEqual">
      <formula>0.1</formula>
    </cfRule>
  </conditionalFormatting>
  <conditionalFormatting sqref="AK112">
    <cfRule type="cellIs" dxfId="442" priority="870" operator="lessThanOrEqual">
      <formula>-0.1</formula>
    </cfRule>
    <cfRule type="cellIs" dxfId="441" priority="871" operator="greaterThanOrEqual">
      <formula>0.1</formula>
    </cfRule>
  </conditionalFormatting>
  <conditionalFormatting sqref="AK119:AK123">
    <cfRule type="cellIs" dxfId="440" priority="864" operator="lessThanOrEqual">
      <formula>-0.1</formula>
    </cfRule>
    <cfRule type="cellIs" dxfId="439" priority="865" operator="greaterThanOrEqual">
      <formula>0.1</formula>
    </cfRule>
  </conditionalFormatting>
  <conditionalFormatting sqref="AK131:AK135">
    <cfRule type="cellIs" dxfId="438" priority="858" operator="lessThanOrEqual">
      <formula>-0.1</formula>
    </cfRule>
    <cfRule type="cellIs" dxfId="437" priority="859" operator="greaterThanOrEqual">
      <formula>0.1</formula>
    </cfRule>
  </conditionalFormatting>
  <conditionalFormatting sqref="AK145:AK149">
    <cfRule type="cellIs" dxfId="436" priority="850" operator="lessThanOrEqual">
      <formula>-0.1</formula>
    </cfRule>
    <cfRule type="cellIs" dxfId="435" priority="851" operator="greaterThanOrEqual">
      <formula>0.1</formula>
    </cfRule>
  </conditionalFormatting>
  <conditionalFormatting sqref="AK157:AK161">
    <cfRule type="cellIs" dxfId="434" priority="844" operator="lessThanOrEqual">
      <formula>-0.1</formula>
    </cfRule>
    <cfRule type="cellIs" dxfId="433" priority="845" operator="greaterThanOrEqual">
      <formula>0.1</formula>
    </cfRule>
  </conditionalFormatting>
  <conditionalFormatting sqref="AK176">
    <cfRule type="cellIs" dxfId="432" priority="836" operator="lessThanOrEqual">
      <formula>-0.1</formula>
    </cfRule>
    <cfRule type="cellIs" dxfId="431" priority="837" operator="greaterThanOrEqual">
      <formula>0.1</formula>
    </cfRule>
  </conditionalFormatting>
  <conditionalFormatting sqref="AK195:AK199">
    <cfRule type="cellIs" dxfId="430" priority="824" operator="lessThanOrEqual">
      <formula>-0.1</formula>
    </cfRule>
    <cfRule type="cellIs" dxfId="429" priority="825" operator="greaterThanOrEqual">
      <formula>0.1</formula>
    </cfRule>
  </conditionalFormatting>
  <conditionalFormatting sqref="AK209:AK213">
    <cfRule type="cellIs" dxfId="428" priority="816" operator="lessThanOrEqual">
      <formula>-0.1</formula>
    </cfRule>
    <cfRule type="cellIs" dxfId="427" priority="817" operator="greaterThanOrEqual">
      <formula>0.1</formula>
    </cfRule>
  </conditionalFormatting>
  <conditionalFormatting sqref="AK221:AK225">
    <cfRule type="cellIs" dxfId="426" priority="810" operator="lessThanOrEqual">
      <formula>-0.1</formula>
    </cfRule>
    <cfRule type="cellIs" dxfId="425" priority="811" operator="greaterThanOrEqual">
      <formula>0.1</formula>
    </cfRule>
  </conditionalFormatting>
  <conditionalFormatting sqref="AK235:AK239 AK246 AK252 AK258">
    <cfRule type="cellIs" dxfId="424" priority="804" operator="lessThanOrEqual">
      <formula>-0.1</formula>
    </cfRule>
    <cfRule type="cellIs" dxfId="423" priority="805" operator="greaterThanOrEqual">
      <formula>0.1</formula>
    </cfRule>
  </conditionalFormatting>
  <conditionalFormatting sqref="AK240">
    <cfRule type="cellIs" dxfId="422" priority="802" operator="lessThanOrEqual">
      <formula>-0.1</formula>
    </cfRule>
    <cfRule type="cellIs" dxfId="421" priority="803" operator="greaterThanOrEqual">
      <formula>0.1</formula>
    </cfRule>
  </conditionalFormatting>
  <conditionalFormatting sqref="AK247:AK251">
    <cfRule type="cellIs" dxfId="420" priority="796" operator="lessThanOrEqual">
      <formula>-0.1</formula>
    </cfRule>
    <cfRule type="cellIs" dxfId="419" priority="797" operator="greaterThanOrEqual">
      <formula>0.1</formula>
    </cfRule>
  </conditionalFormatting>
  <conditionalFormatting sqref="AK259:AK263">
    <cfRule type="cellIs" dxfId="418" priority="790" operator="lessThanOrEqual">
      <formula>-0.1</formula>
    </cfRule>
    <cfRule type="cellIs" dxfId="417" priority="791" operator="greaterThanOrEqual">
      <formula>0.1</formula>
    </cfRule>
  </conditionalFormatting>
  <conditionalFormatting sqref="AI6">
    <cfRule type="cellIs" dxfId="416" priority="788" operator="lessThanOrEqual">
      <formula>-0.1</formula>
    </cfRule>
    <cfRule type="cellIs" dxfId="415" priority="789" operator="greaterThanOrEqual">
      <formula>0.1</formula>
    </cfRule>
  </conditionalFormatting>
  <conditionalFormatting sqref="AI17:AI21 AG17:AG21">
    <cfRule type="cellIs" dxfId="414" priority="782" operator="lessThanOrEqual">
      <formula>-0.1</formula>
    </cfRule>
    <cfRule type="cellIs" dxfId="413" priority="783" operator="greaterThanOrEqual">
      <formula>0.1</formula>
    </cfRule>
  </conditionalFormatting>
  <conditionalFormatting sqref="AI23:AI27 AG23:AG27">
    <cfRule type="cellIs" dxfId="412" priority="778" operator="lessThanOrEqual">
      <formula>-0.1</formula>
    </cfRule>
    <cfRule type="cellIs" dxfId="411" priority="779" operator="greaterThanOrEqual">
      <formula>0.1</formula>
    </cfRule>
  </conditionalFormatting>
  <conditionalFormatting sqref="AI29:AI33 AG29:AG33">
    <cfRule type="cellIs" dxfId="410" priority="774" operator="lessThanOrEqual">
      <formula>-0.1</formula>
    </cfRule>
    <cfRule type="cellIs" dxfId="409" priority="775" operator="greaterThanOrEqual">
      <formula>0.1</formula>
    </cfRule>
  </conditionalFormatting>
  <conditionalFormatting sqref="AI35:AI39 AG35:AG39">
    <cfRule type="cellIs" dxfId="408" priority="770" operator="lessThanOrEqual">
      <formula>-0.1</formula>
    </cfRule>
    <cfRule type="cellIs" dxfId="407" priority="771" operator="greaterThanOrEqual">
      <formula>0.1</formula>
    </cfRule>
  </conditionalFormatting>
  <conditionalFormatting sqref="AI43:AI47 AG43:AG47 AG54 AI54 AI60 AG60 AG66 AI66">
    <cfRule type="cellIs" dxfId="406" priority="766" operator="lessThanOrEqual">
      <formula>-0.1</formula>
    </cfRule>
    <cfRule type="cellIs" dxfId="405" priority="767" operator="greaterThanOrEqual">
      <formula>0.1</formula>
    </cfRule>
  </conditionalFormatting>
  <conditionalFormatting sqref="AG48 AI48">
    <cfRule type="cellIs" dxfId="404" priority="764" operator="lessThanOrEqual">
      <formula>-0.1</formula>
    </cfRule>
    <cfRule type="cellIs" dxfId="403" priority="765" operator="greaterThanOrEqual">
      <formula>0.1</formula>
    </cfRule>
  </conditionalFormatting>
  <conditionalFormatting sqref="AI49:AI53 AG49:AG53">
    <cfRule type="cellIs" dxfId="402" priority="760" operator="lessThanOrEqual">
      <formula>-0.1</formula>
    </cfRule>
    <cfRule type="cellIs" dxfId="401" priority="761" operator="greaterThanOrEqual">
      <formula>0.1</formula>
    </cfRule>
  </conditionalFormatting>
  <conditionalFormatting sqref="AI55:AI59 AG55:AG59">
    <cfRule type="cellIs" dxfId="400" priority="756" operator="lessThanOrEqual">
      <formula>-0.1</formula>
    </cfRule>
    <cfRule type="cellIs" dxfId="399" priority="757" operator="greaterThanOrEqual">
      <formula>0.1</formula>
    </cfRule>
  </conditionalFormatting>
  <conditionalFormatting sqref="AI61:AI65 AG61:AG65">
    <cfRule type="cellIs" dxfId="398" priority="752" operator="lessThanOrEqual">
      <formula>-0.1</formula>
    </cfRule>
    <cfRule type="cellIs" dxfId="397" priority="753" operator="greaterThanOrEqual">
      <formula>0.1</formula>
    </cfRule>
  </conditionalFormatting>
  <conditionalFormatting sqref="AI67:AI71 AG67:AG71">
    <cfRule type="cellIs" dxfId="396" priority="748" operator="lessThanOrEqual">
      <formula>-0.1</formula>
    </cfRule>
    <cfRule type="cellIs" dxfId="395" priority="749" operator="greaterThanOrEqual">
      <formula>0.1</formula>
    </cfRule>
  </conditionalFormatting>
  <conditionalFormatting sqref="AI75:AI79 AG75:AG79 AG86 AI86 AI92 AG92 AG98 AI98">
    <cfRule type="cellIs" dxfId="394" priority="744" operator="lessThanOrEqual">
      <formula>-0.1</formula>
    </cfRule>
    <cfRule type="cellIs" dxfId="393" priority="745" operator="greaterThanOrEqual">
      <formula>0.1</formula>
    </cfRule>
  </conditionalFormatting>
  <conditionalFormatting sqref="AG80 AI80">
    <cfRule type="cellIs" dxfId="392" priority="742" operator="lessThanOrEqual">
      <formula>-0.1</formula>
    </cfRule>
    <cfRule type="cellIs" dxfId="391" priority="743" operator="greaterThanOrEqual">
      <formula>0.1</formula>
    </cfRule>
  </conditionalFormatting>
  <conditionalFormatting sqref="AI81:AI85 AG81:AG85">
    <cfRule type="cellIs" dxfId="390" priority="738" operator="lessThanOrEqual">
      <formula>-0.1</formula>
    </cfRule>
    <cfRule type="cellIs" dxfId="389" priority="739" operator="greaterThanOrEqual">
      <formula>0.1</formula>
    </cfRule>
  </conditionalFormatting>
  <conditionalFormatting sqref="AI87:AI91 AG87:AG91">
    <cfRule type="cellIs" dxfId="388" priority="734" operator="lessThanOrEqual">
      <formula>-0.1</formula>
    </cfRule>
    <cfRule type="cellIs" dxfId="387" priority="735" operator="greaterThanOrEqual">
      <formula>0.1</formula>
    </cfRule>
  </conditionalFormatting>
  <conditionalFormatting sqref="AI93:AI97 AG93:AG97">
    <cfRule type="cellIs" dxfId="386" priority="730" operator="lessThanOrEqual">
      <formula>-0.1</formula>
    </cfRule>
    <cfRule type="cellIs" dxfId="385" priority="731" operator="greaterThanOrEqual">
      <formula>0.1</formula>
    </cfRule>
  </conditionalFormatting>
  <conditionalFormatting sqref="AI99:AI103 AG99:AG103">
    <cfRule type="cellIs" dxfId="384" priority="726" operator="lessThanOrEqual">
      <formula>-0.1</formula>
    </cfRule>
    <cfRule type="cellIs" dxfId="383" priority="727" operator="greaterThanOrEqual">
      <formula>0.1</formula>
    </cfRule>
  </conditionalFormatting>
  <conditionalFormatting sqref="AI107:AI111 AG107:AG111 AG118 AI118 AI124 AG124 AG130 AI130">
    <cfRule type="cellIs" dxfId="382" priority="722" operator="lessThanOrEqual">
      <formula>-0.1</formula>
    </cfRule>
    <cfRule type="cellIs" dxfId="381" priority="723" operator="greaterThanOrEqual">
      <formula>0.1</formula>
    </cfRule>
  </conditionalFormatting>
  <conditionalFormatting sqref="AG112 AI112">
    <cfRule type="cellIs" dxfId="380" priority="720" operator="lessThanOrEqual">
      <formula>-0.1</formula>
    </cfRule>
    <cfRule type="cellIs" dxfId="379" priority="721" operator="greaterThanOrEqual">
      <formula>0.1</formula>
    </cfRule>
  </conditionalFormatting>
  <conditionalFormatting sqref="AI113:AI117 AG113:AG117">
    <cfRule type="cellIs" dxfId="378" priority="716" operator="lessThanOrEqual">
      <formula>-0.1</formula>
    </cfRule>
    <cfRule type="cellIs" dxfId="377" priority="717" operator="greaterThanOrEqual">
      <formula>0.1</formula>
    </cfRule>
  </conditionalFormatting>
  <conditionalFormatting sqref="AI119:AI123 AG119:AG123">
    <cfRule type="cellIs" dxfId="376" priority="712" operator="lessThanOrEqual">
      <formula>-0.1</formula>
    </cfRule>
    <cfRule type="cellIs" dxfId="375" priority="713" operator="greaterThanOrEqual">
      <formula>0.1</formula>
    </cfRule>
  </conditionalFormatting>
  <conditionalFormatting sqref="AI125:AI129 AG125:AG129">
    <cfRule type="cellIs" dxfId="374" priority="708" operator="lessThanOrEqual">
      <formula>-0.1</formula>
    </cfRule>
    <cfRule type="cellIs" dxfId="373" priority="709" operator="greaterThanOrEqual">
      <formula>0.1</formula>
    </cfRule>
  </conditionalFormatting>
  <conditionalFormatting sqref="AI131:AI135 AG131:AG135">
    <cfRule type="cellIs" dxfId="372" priority="704" operator="lessThanOrEqual">
      <formula>-0.1</formula>
    </cfRule>
    <cfRule type="cellIs" dxfId="371" priority="705" operator="greaterThanOrEqual">
      <formula>0.1</formula>
    </cfRule>
  </conditionalFormatting>
  <conditionalFormatting sqref="AI139:AI143 AG139:AG143 AG150 AI150 AI156 AG156 AG162 AI162">
    <cfRule type="cellIs" dxfId="370" priority="700" operator="lessThanOrEqual">
      <formula>-0.1</formula>
    </cfRule>
    <cfRule type="cellIs" dxfId="369" priority="701" operator="greaterThanOrEqual">
      <formula>0.1</formula>
    </cfRule>
  </conditionalFormatting>
  <conditionalFormatting sqref="AG144 AI144">
    <cfRule type="cellIs" dxfId="368" priority="698" operator="lessThanOrEqual">
      <formula>-0.1</formula>
    </cfRule>
    <cfRule type="cellIs" dxfId="367" priority="699" operator="greaterThanOrEqual">
      <formula>0.1</formula>
    </cfRule>
  </conditionalFormatting>
  <conditionalFormatting sqref="AI145:AI149 AG145:AG149">
    <cfRule type="cellIs" dxfId="366" priority="694" operator="lessThanOrEqual">
      <formula>-0.1</formula>
    </cfRule>
    <cfRule type="cellIs" dxfId="365" priority="695" operator="greaterThanOrEqual">
      <formula>0.1</formula>
    </cfRule>
  </conditionalFormatting>
  <conditionalFormatting sqref="AK11:AK15 AI11:AI15 AG11:AG15 AG1 AI1 AK1 AG22 AI22 AK22 AK28 AI28 AG28 AG34 AI34 AK34 AK40 AI40 AG40 AK5 AI5 AG5:AG6 AI8 AK8 AG272:AG1048576 AI272:AI1048576 AK272:AK1048576 AG8">
    <cfRule type="cellIs" dxfId="364" priority="937" operator="lessThanOrEqual">
      <formula>-0.1</formula>
    </cfRule>
    <cfRule type="cellIs" dxfId="363" priority="938" operator="greaterThanOrEqual">
      <formula>0.1</formula>
    </cfRule>
  </conditionalFormatting>
  <conditionalFormatting sqref="AG11:AG15">
    <cfRule type="expression" priority="941">
      <formula>"If($P$10/$G$10&gt;1.1)"</formula>
    </cfRule>
  </conditionalFormatting>
  <conditionalFormatting sqref="AG16 AI16 AK16">
    <cfRule type="cellIs" dxfId="362" priority="933" operator="lessThanOrEqual">
      <formula>-0.1</formula>
    </cfRule>
    <cfRule type="cellIs" dxfId="361" priority="934" operator="greaterThanOrEqual">
      <formula>0.1</formula>
    </cfRule>
  </conditionalFormatting>
  <conditionalFormatting sqref="AK55:AK59">
    <cfRule type="expression" priority="900">
      <formula>"If($P$10/$G$10&gt;1.1)"</formula>
    </cfRule>
  </conditionalFormatting>
  <conditionalFormatting sqref="AK67:AK71">
    <cfRule type="expression" priority="894">
      <formula>"If($P$10/$G$10&gt;1.1)"</formula>
    </cfRule>
  </conditionalFormatting>
  <conditionalFormatting sqref="AK10 AI10 AG10">
    <cfRule type="cellIs" dxfId="360" priority="935" operator="lessThanOrEqual">
      <formula>-0.1</formula>
    </cfRule>
    <cfRule type="cellIs" dxfId="359" priority="936" operator="greaterThanOrEqual">
      <formula>0.1</formula>
    </cfRule>
  </conditionalFormatting>
  <conditionalFormatting sqref="AG104 AI104 AK104">
    <cfRule type="cellIs" dxfId="358" priority="929" operator="lessThanOrEqual">
      <formula>-0.1</formula>
    </cfRule>
    <cfRule type="cellIs" dxfId="357" priority="930" operator="greaterThanOrEqual">
      <formula>0.1</formula>
    </cfRule>
  </conditionalFormatting>
  <conditionalFormatting sqref="AG136 AI136 AK136">
    <cfRule type="cellIs" dxfId="356" priority="927" operator="lessThanOrEqual">
      <formula>-0.1</formula>
    </cfRule>
    <cfRule type="cellIs" dxfId="355" priority="928" operator="greaterThanOrEqual">
      <formula>0.1</formula>
    </cfRule>
  </conditionalFormatting>
  <conditionalFormatting sqref="AK208">
    <cfRule type="cellIs" dxfId="354" priority="819" operator="lessThanOrEqual">
      <formula>-0.1</formula>
    </cfRule>
    <cfRule type="cellIs" dxfId="353" priority="820" operator="greaterThanOrEqual">
      <formula>0.1</formula>
    </cfRule>
  </conditionalFormatting>
  <conditionalFormatting sqref="AK241:AK245">
    <cfRule type="expression" priority="801">
      <formula>"If($P$10/$G$10&gt;1.1)"</formula>
    </cfRule>
  </conditionalFormatting>
  <conditionalFormatting sqref="AK247:AK251">
    <cfRule type="expression" priority="798">
      <formula>"If($P$10/$G$10&gt;1.1)"</formula>
    </cfRule>
  </conditionalFormatting>
  <conditionalFormatting sqref="AK253:AK257">
    <cfRule type="cellIs" dxfId="352" priority="793" operator="lessThanOrEqual">
      <formula>-0.1</formula>
    </cfRule>
    <cfRule type="cellIs" dxfId="351" priority="794" operator="greaterThanOrEqual">
      <formula>0.1</formula>
    </cfRule>
  </conditionalFormatting>
  <conditionalFormatting sqref="AK259:AK263">
    <cfRule type="expression" priority="792">
      <formula>"If($P$10/$G$10&gt;1.1)"</formula>
    </cfRule>
  </conditionalFormatting>
  <conditionalFormatting sqref="AK75:AK79">
    <cfRule type="expression" priority="891">
      <formula>"If($P$10/$G$10&gt;1.1)"</formula>
    </cfRule>
  </conditionalFormatting>
  <conditionalFormatting sqref="AK80">
    <cfRule type="cellIs" dxfId="350" priority="887" operator="lessThanOrEqual">
      <formula>-0.1</formula>
    </cfRule>
    <cfRule type="cellIs" dxfId="349" priority="888" operator="greaterThanOrEqual">
      <formula>0.1</formula>
    </cfRule>
  </conditionalFormatting>
  <conditionalFormatting sqref="AK35:AK39">
    <cfRule type="expression" priority="911">
      <formula>"If($P$10/$G$10&gt;1.1)"</formula>
    </cfRule>
  </conditionalFormatting>
  <conditionalFormatting sqref="AK17:AK21">
    <cfRule type="expression" priority="920">
      <formula>"If($P$10/$G$10&gt;1.1)"</formula>
    </cfRule>
  </conditionalFormatting>
  <conditionalFormatting sqref="AK35:AK39">
    <cfRule type="cellIs" dxfId="348" priority="909" operator="lessThanOrEqual">
      <formula>-0.1</formula>
    </cfRule>
    <cfRule type="cellIs" dxfId="347" priority="910" operator="greaterThanOrEqual">
      <formula>0.1</formula>
    </cfRule>
  </conditionalFormatting>
  <conditionalFormatting sqref="AK203:AK207">
    <cfRule type="expression" priority="823">
      <formula>"If($P$10/$G$10&gt;1.1)"</formula>
    </cfRule>
  </conditionalFormatting>
  <conditionalFormatting sqref="AK203:AK207 AK214 AK220 AK226">
    <cfRule type="cellIs" dxfId="346" priority="821" operator="lessThanOrEqual">
      <formula>-0.1</formula>
    </cfRule>
    <cfRule type="cellIs" dxfId="345" priority="822" operator="greaterThanOrEqual">
      <formula>0.1</formula>
    </cfRule>
  </conditionalFormatting>
  <conditionalFormatting sqref="AK209:AK213">
    <cfRule type="expression" priority="818">
      <formula>"If($P$10/$G$10&gt;1.1)"</formula>
    </cfRule>
  </conditionalFormatting>
  <conditionalFormatting sqref="AK215:AK219">
    <cfRule type="cellIs" dxfId="344" priority="813" operator="lessThanOrEqual">
      <formula>-0.1</formula>
    </cfRule>
    <cfRule type="cellIs" dxfId="343" priority="814" operator="greaterThanOrEqual">
      <formula>0.1</formula>
    </cfRule>
  </conditionalFormatting>
  <conditionalFormatting sqref="AK221:AK225">
    <cfRule type="expression" priority="812">
      <formula>"If($P$10/$G$10&gt;1.1)"</formula>
    </cfRule>
  </conditionalFormatting>
  <conditionalFormatting sqref="AK49:AK53">
    <cfRule type="cellIs" dxfId="342" priority="901" operator="lessThanOrEqual">
      <formula>-0.1</formula>
    </cfRule>
    <cfRule type="cellIs" dxfId="341" priority="902" operator="greaterThanOrEqual">
      <formula>0.1</formula>
    </cfRule>
  </conditionalFormatting>
  <conditionalFormatting sqref="AK61:AK65">
    <cfRule type="cellIs" dxfId="340" priority="895" operator="lessThanOrEqual">
      <formula>-0.1</formula>
    </cfRule>
    <cfRule type="cellIs" dxfId="339" priority="896" operator="greaterThanOrEqual">
      <formula>0.1</formula>
    </cfRule>
  </conditionalFormatting>
  <conditionalFormatting sqref="AK75:AK79 AK86 AK92 AK98">
    <cfRule type="cellIs" dxfId="338" priority="889" operator="lessThanOrEqual">
      <formula>-0.1</formula>
    </cfRule>
    <cfRule type="cellIs" dxfId="337" priority="890" operator="greaterThanOrEqual">
      <formula>0.1</formula>
    </cfRule>
  </conditionalFormatting>
  <conditionalFormatting sqref="AK87:AK91">
    <cfRule type="cellIs" dxfId="336" priority="881" operator="lessThanOrEqual">
      <formula>-0.1</formula>
    </cfRule>
    <cfRule type="cellIs" dxfId="335" priority="882" operator="greaterThanOrEqual">
      <formula>0.1</formula>
    </cfRule>
  </conditionalFormatting>
  <conditionalFormatting sqref="AK93:AK97">
    <cfRule type="expression" priority="880">
      <formula>"If($P$10/$G$10&gt;1.1)"</formula>
    </cfRule>
  </conditionalFormatting>
  <conditionalFormatting sqref="AK99:AK103">
    <cfRule type="cellIs" dxfId="334" priority="875" operator="lessThanOrEqual">
      <formula>-0.1</formula>
    </cfRule>
    <cfRule type="cellIs" dxfId="333" priority="876" operator="greaterThanOrEqual">
      <formula>0.1</formula>
    </cfRule>
  </conditionalFormatting>
  <conditionalFormatting sqref="AK107:AK111">
    <cfRule type="expression" priority="874">
      <formula>"If($P$10/$G$10&gt;1.1)"</formula>
    </cfRule>
  </conditionalFormatting>
  <conditionalFormatting sqref="AK113:AK117">
    <cfRule type="expression" priority="869">
      <formula>"If($P$10/$G$10&gt;1.1)"</formula>
    </cfRule>
  </conditionalFormatting>
  <conditionalFormatting sqref="AK113:AK117">
    <cfRule type="cellIs" dxfId="332" priority="867" operator="lessThanOrEqual">
      <formula>-0.1</formula>
    </cfRule>
    <cfRule type="cellIs" dxfId="331" priority="868" operator="greaterThanOrEqual">
      <formula>0.1</formula>
    </cfRule>
  </conditionalFormatting>
  <conditionalFormatting sqref="AK125:AK129">
    <cfRule type="expression" priority="863">
      <formula>"If($P$10/$G$10&gt;1.1)"</formula>
    </cfRule>
  </conditionalFormatting>
  <conditionalFormatting sqref="AK131:AK135">
    <cfRule type="expression" priority="860">
      <formula>"If($P$10/$G$10&gt;1.1)"</formula>
    </cfRule>
  </conditionalFormatting>
  <conditionalFormatting sqref="AK139:AK143 AK150 AK156 AK162">
    <cfRule type="cellIs" dxfId="330" priority="855" operator="lessThanOrEqual">
      <formula>-0.1</formula>
    </cfRule>
    <cfRule type="cellIs" dxfId="329" priority="856" operator="greaterThanOrEqual">
      <formula>0.1</formula>
    </cfRule>
  </conditionalFormatting>
  <conditionalFormatting sqref="AK151:AK155">
    <cfRule type="expression" priority="849">
      <formula>"If($P$10/$G$10&gt;1.1)"</formula>
    </cfRule>
  </conditionalFormatting>
  <conditionalFormatting sqref="AK151:AK155">
    <cfRule type="cellIs" dxfId="328" priority="847" operator="lessThanOrEqual">
      <formula>-0.1</formula>
    </cfRule>
    <cfRule type="cellIs" dxfId="327" priority="848" operator="greaterThanOrEqual">
      <formula>0.1</formula>
    </cfRule>
  </conditionalFormatting>
  <conditionalFormatting sqref="AK163:AK167">
    <cfRule type="expression" priority="843">
      <formula>"If($P$10/$G$10&gt;1.1)"</formula>
    </cfRule>
  </conditionalFormatting>
  <conditionalFormatting sqref="AK163:AK167">
    <cfRule type="cellIs" dxfId="326" priority="841" operator="lessThanOrEqual">
      <formula>-0.1</formula>
    </cfRule>
    <cfRule type="cellIs" dxfId="325" priority="842" operator="greaterThanOrEqual">
      <formula>0.1</formula>
    </cfRule>
  </conditionalFormatting>
  <conditionalFormatting sqref="AK177:AK181">
    <cfRule type="cellIs" dxfId="324" priority="833" operator="lessThanOrEqual">
      <formula>-0.1</formula>
    </cfRule>
    <cfRule type="cellIs" dxfId="323" priority="834" operator="greaterThanOrEqual">
      <formula>0.1</formula>
    </cfRule>
  </conditionalFormatting>
  <conditionalFormatting sqref="AK183:AK187">
    <cfRule type="expression" priority="832">
      <formula>"If($P$10/$G$10&gt;1.1)"</formula>
    </cfRule>
  </conditionalFormatting>
  <conditionalFormatting sqref="AK189:AK193">
    <cfRule type="expression" priority="829">
      <formula>"If($P$10/$G$10&gt;1.1)"</formula>
    </cfRule>
  </conditionalFormatting>
  <conditionalFormatting sqref="AK189:AK193">
    <cfRule type="cellIs" dxfId="322" priority="827" operator="lessThanOrEqual">
      <formula>-0.1</formula>
    </cfRule>
    <cfRule type="cellIs" dxfId="321" priority="828" operator="greaterThanOrEqual">
      <formula>0.1</formula>
    </cfRule>
  </conditionalFormatting>
  <conditionalFormatting sqref="AG67:AG71">
    <cfRule type="expression" priority="751">
      <formula>"If($P$10/$G$10&gt;1.1)"</formula>
    </cfRule>
  </conditionalFormatting>
  <conditionalFormatting sqref="AI67:AI71">
    <cfRule type="expression" priority="750">
      <formula>"If($P$10/$G$10&gt;1.1)"</formula>
    </cfRule>
  </conditionalFormatting>
  <conditionalFormatting sqref="AG75:AG79">
    <cfRule type="expression" priority="747">
      <formula>"If($P$10/$G$10&gt;1.1)"</formula>
    </cfRule>
  </conditionalFormatting>
  <conditionalFormatting sqref="AI75:AI79">
    <cfRule type="expression" priority="746">
      <formula>"If($P$10/$G$10&gt;1.1)"</formula>
    </cfRule>
  </conditionalFormatting>
  <conditionalFormatting sqref="AG23:AG27">
    <cfRule type="expression" priority="781">
      <formula>"If($P$10/$G$10&gt;1.1)"</formula>
    </cfRule>
  </conditionalFormatting>
  <conditionalFormatting sqref="AG29:AG33">
    <cfRule type="expression" priority="777">
      <formula>"If($P$10/$G$10&gt;1.1)"</formula>
    </cfRule>
  </conditionalFormatting>
  <conditionalFormatting sqref="AI29:AI33">
    <cfRule type="expression" priority="776">
      <formula>"If($P$10/$G$10&gt;1.1)"</formula>
    </cfRule>
  </conditionalFormatting>
  <conditionalFormatting sqref="AG35:AG39">
    <cfRule type="expression" priority="773">
      <formula>"If($P$10/$G$10&gt;1.1)"</formula>
    </cfRule>
  </conditionalFormatting>
  <conditionalFormatting sqref="AI35:AI39">
    <cfRule type="expression" priority="772">
      <formula>"If($P$10/$G$10&gt;1.1)"</formula>
    </cfRule>
  </conditionalFormatting>
  <conditionalFormatting sqref="AG43:AG47">
    <cfRule type="expression" priority="769">
      <formula>"If($P$10/$G$10&gt;1.1)"</formula>
    </cfRule>
  </conditionalFormatting>
  <conditionalFormatting sqref="AI43:AI47">
    <cfRule type="expression" priority="768">
      <formula>"If($P$10/$G$10&gt;1.1)"</formula>
    </cfRule>
  </conditionalFormatting>
  <conditionalFormatting sqref="AG49:AG53">
    <cfRule type="expression" priority="763">
      <formula>"If($P$10/$G$10&gt;1.1)"</formula>
    </cfRule>
  </conditionalFormatting>
  <conditionalFormatting sqref="AI49:AI53">
    <cfRule type="expression" priority="762">
      <formula>"If($P$10/$G$10&gt;1.1)"</formula>
    </cfRule>
  </conditionalFormatting>
  <conditionalFormatting sqref="AG55:AG59">
    <cfRule type="expression" priority="759">
      <formula>"If($P$10/$G$10&gt;1.1)"</formula>
    </cfRule>
  </conditionalFormatting>
  <conditionalFormatting sqref="AI55:AI59">
    <cfRule type="expression" priority="758">
      <formula>"If($P$10/$G$10&gt;1.1)"</formula>
    </cfRule>
  </conditionalFormatting>
  <conditionalFormatting sqref="AG61:AG65">
    <cfRule type="expression" priority="755">
      <formula>"If($P$10/$G$10&gt;1.1)"</formula>
    </cfRule>
  </conditionalFormatting>
  <conditionalFormatting sqref="AI61:AI65">
    <cfRule type="expression" priority="754">
      <formula>"If($P$10/$G$10&gt;1.1)"</formula>
    </cfRule>
  </conditionalFormatting>
  <conditionalFormatting sqref="AG81:AG85">
    <cfRule type="expression" priority="741">
      <formula>"If($P$10/$G$10&gt;1.1)"</formula>
    </cfRule>
  </conditionalFormatting>
  <conditionalFormatting sqref="AI81:AI85">
    <cfRule type="expression" priority="740">
      <formula>"If($P$10/$G$10&gt;1.1)"</formula>
    </cfRule>
  </conditionalFormatting>
  <conditionalFormatting sqref="AG87:AG91">
    <cfRule type="expression" priority="737">
      <formula>"If($P$10/$G$10&gt;1.1)"</formula>
    </cfRule>
  </conditionalFormatting>
  <conditionalFormatting sqref="AI87:AI91">
    <cfRule type="expression" priority="736">
      <formula>"If($P$10/$G$10&gt;1.1)"</formula>
    </cfRule>
  </conditionalFormatting>
  <conditionalFormatting sqref="AG93:AG97">
    <cfRule type="expression" priority="733">
      <formula>"If($P$10/$G$10&gt;1.1)"</formula>
    </cfRule>
  </conditionalFormatting>
  <conditionalFormatting sqref="AI93:AI97">
    <cfRule type="expression" priority="732">
      <formula>"If($P$10/$G$10&gt;1.1)"</formula>
    </cfRule>
  </conditionalFormatting>
  <conditionalFormatting sqref="AG99:AG103">
    <cfRule type="expression" priority="729">
      <formula>"If($P$10/$G$10&gt;1.1)"</formula>
    </cfRule>
  </conditionalFormatting>
  <conditionalFormatting sqref="AI99:AI103">
    <cfRule type="expression" priority="728">
      <formula>"If($P$10/$G$10&gt;1.1)"</formula>
    </cfRule>
  </conditionalFormatting>
  <conditionalFormatting sqref="AG107:AG111">
    <cfRule type="expression" priority="725">
      <formula>"If($P$10/$G$10&gt;1.1)"</formula>
    </cfRule>
  </conditionalFormatting>
  <conditionalFormatting sqref="AI107:AI111">
    <cfRule type="expression" priority="724">
      <formula>"If($P$10/$G$10&gt;1.1)"</formula>
    </cfRule>
  </conditionalFormatting>
  <conditionalFormatting sqref="AG113:AG117">
    <cfRule type="expression" priority="719">
      <formula>"If($P$10/$G$10&gt;1.1)"</formula>
    </cfRule>
  </conditionalFormatting>
  <conditionalFormatting sqref="AI113:AI117">
    <cfRule type="expression" priority="718">
      <formula>"If($P$10/$G$10&gt;1.1)"</formula>
    </cfRule>
  </conditionalFormatting>
  <conditionalFormatting sqref="AG119:AG123">
    <cfRule type="expression" priority="715">
      <formula>"If($P$10/$G$10&gt;1.1)"</formula>
    </cfRule>
  </conditionalFormatting>
  <conditionalFormatting sqref="AI119:AI123">
    <cfRule type="expression" priority="714">
      <formula>"If($P$10/$G$10&gt;1.1)"</formula>
    </cfRule>
  </conditionalFormatting>
  <conditionalFormatting sqref="AG125:AG129">
    <cfRule type="expression" priority="711">
      <formula>"If($P$10/$G$10&gt;1.1)"</formula>
    </cfRule>
  </conditionalFormatting>
  <conditionalFormatting sqref="AI125:AI129">
    <cfRule type="expression" priority="710">
      <formula>"If($P$10/$G$10&gt;1.1)"</formula>
    </cfRule>
  </conditionalFormatting>
  <conditionalFormatting sqref="AG131:AG135">
    <cfRule type="expression" priority="707">
      <formula>"If($P$10/$G$10&gt;1.1)"</formula>
    </cfRule>
  </conditionalFormatting>
  <conditionalFormatting sqref="AI131:AI135">
    <cfRule type="expression" priority="706">
      <formula>"If($P$10/$G$10&gt;1.1)"</formula>
    </cfRule>
  </conditionalFormatting>
  <conditionalFormatting sqref="AG139:AG143">
    <cfRule type="expression" priority="703">
      <formula>"If($P$10/$G$10&gt;1.1)"</formula>
    </cfRule>
  </conditionalFormatting>
  <conditionalFormatting sqref="AI139:AI143">
    <cfRule type="expression" priority="702">
      <formula>"If($P$10/$G$10&gt;1.1)"</formula>
    </cfRule>
  </conditionalFormatting>
  <conditionalFormatting sqref="AG145:AG149">
    <cfRule type="expression" priority="697">
      <formula>"If($P$10/$G$10&gt;1.1)"</formula>
    </cfRule>
  </conditionalFormatting>
  <conditionalFormatting sqref="AI145:AI149">
    <cfRule type="expression" priority="696">
      <formula>"If($P$10/$G$10&gt;1.1)"</formula>
    </cfRule>
  </conditionalFormatting>
  <conditionalFormatting sqref="AI151:AI155 AG151:AG155">
    <cfRule type="cellIs" dxfId="320" priority="690" operator="lessThanOrEqual">
      <formula>-0.1</formula>
    </cfRule>
    <cfRule type="cellIs" dxfId="319" priority="691" operator="greaterThanOrEqual">
      <formula>0.1</formula>
    </cfRule>
  </conditionalFormatting>
  <conditionalFormatting sqref="AG151:AG155">
    <cfRule type="expression" priority="693">
      <formula>"If($P$10/$G$10&gt;1.1)"</formula>
    </cfRule>
  </conditionalFormatting>
  <conditionalFormatting sqref="AI151:AI155">
    <cfRule type="expression" priority="692">
      <formula>"If($P$10/$G$10&gt;1.1)"</formula>
    </cfRule>
  </conditionalFormatting>
  <conditionalFormatting sqref="AI157:AI161 AG157:AG161">
    <cfRule type="cellIs" dxfId="318" priority="686" operator="lessThanOrEqual">
      <formula>-0.1</formula>
    </cfRule>
    <cfRule type="cellIs" dxfId="317" priority="687" operator="greaterThanOrEqual">
      <formula>0.1</formula>
    </cfRule>
  </conditionalFormatting>
  <conditionalFormatting sqref="AG157:AG161">
    <cfRule type="expression" priority="689">
      <formula>"If($P$10/$G$10&gt;1.1)"</formula>
    </cfRule>
  </conditionalFormatting>
  <conditionalFormatting sqref="AI157:AI161">
    <cfRule type="expression" priority="688">
      <formula>"If($P$10/$G$10&gt;1.1)"</formula>
    </cfRule>
  </conditionalFormatting>
  <conditionalFormatting sqref="AI163:AI167 AG163:AG167">
    <cfRule type="cellIs" dxfId="316" priority="682" operator="lessThanOrEqual">
      <formula>-0.1</formula>
    </cfRule>
    <cfRule type="cellIs" dxfId="315" priority="683" operator="greaterThanOrEqual">
      <formula>0.1</formula>
    </cfRule>
  </conditionalFormatting>
  <conditionalFormatting sqref="AG163:AG167">
    <cfRule type="expression" priority="685">
      <formula>"If($P$10/$G$10&gt;1.1)"</formula>
    </cfRule>
  </conditionalFormatting>
  <conditionalFormatting sqref="AI163:AI167">
    <cfRule type="expression" priority="684">
      <formula>"If($P$10/$G$10&gt;1.1)"</formula>
    </cfRule>
  </conditionalFormatting>
  <conditionalFormatting sqref="AI171:AI175 AG171:AG175 AG182 AI182 AI188 AG188 AG194 AI194">
    <cfRule type="cellIs" dxfId="314" priority="678" operator="lessThanOrEqual">
      <formula>-0.1</formula>
    </cfRule>
    <cfRule type="cellIs" dxfId="313" priority="679" operator="greaterThanOrEqual">
      <formula>0.1</formula>
    </cfRule>
  </conditionalFormatting>
  <conditionalFormatting sqref="AG171:AG175">
    <cfRule type="expression" priority="681">
      <formula>"If($P$10/$G$10&gt;1.1)"</formula>
    </cfRule>
  </conditionalFormatting>
  <conditionalFormatting sqref="AI171:AI175">
    <cfRule type="expression" priority="680">
      <formula>"If($P$10/$G$10&gt;1.1)"</formula>
    </cfRule>
  </conditionalFormatting>
  <conditionalFormatting sqref="AG176 AI176">
    <cfRule type="cellIs" dxfId="312" priority="676" operator="lessThanOrEqual">
      <formula>-0.1</formula>
    </cfRule>
    <cfRule type="cellIs" dxfId="311" priority="677" operator="greaterThanOrEqual">
      <formula>0.1</formula>
    </cfRule>
  </conditionalFormatting>
  <conditionalFormatting sqref="AI177:AI181 AG177:AG181">
    <cfRule type="cellIs" dxfId="310" priority="672" operator="lessThanOrEqual">
      <formula>-0.1</formula>
    </cfRule>
    <cfRule type="cellIs" dxfId="309" priority="673" operator="greaterThanOrEqual">
      <formula>0.1</formula>
    </cfRule>
  </conditionalFormatting>
  <conditionalFormatting sqref="AG177:AG181">
    <cfRule type="expression" priority="675">
      <formula>"If($P$10/$G$10&gt;1.1)"</formula>
    </cfRule>
  </conditionalFormatting>
  <conditionalFormatting sqref="AI177:AI181">
    <cfRule type="expression" priority="674">
      <formula>"If($P$10/$G$10&gt;1.1)"</formula>
    </cfRule>
  </conditionalFormatting>
  <conditionalFormatting sqref="AI183:AI187 AG183:AG187">
    <cfRule type="cellIs" dxfId="308" priority="668" operator="lessThanOrEqual">
      <formula>-0.1</formula>
    </cfRule>
    <cfRule type="cellIs" dxfId="307" priority="669" operator="greaterThanOrEqual">
      <formula>0.1</formula>
    </cfRule>
  </conditionalFormatting>
  <conditionalFormatting sqref="AG183:AG187">
    <cfRule type="expression" priority="671">
      <formula>"If($P$10/$G$10&gt;1.1)"</formula>
    </cfRule>
  </conditionalFormatting>
  <conditionalFormatting sqref="AI183:AI187">
    <cfRule type="expression" priority="670">
      <formula>"If($P$10/$G$10&gt;1.1)"</formula>
    </cfRule>
  </conditionalFormatting>
  <conditionalFormatting sqref="AI189:AI193 AG189:AG193">
    <cfRule type="cellIs" dxfId="306" priority="664" operator="lessThanOrEqual">
      <formula>-0.1</formula>
    </cfRule>
    <cfRule type="cellIs" dxfId="305" priority="665" operator="greaterThanOrEqual">
      <formula>0.1</formula>
    </cfRule>
  </conditionalFormatting>
  <conditionalFormatting sqref="AG189:AG193">
    <cfRule type="expression" priority="667">
      <formula>"If($P$10/$G$10&gt;1.1)"</formula>
    </cfRule>
  </conditionalFormatting>
  <conditionalFormatting sqref="AI189:AI193">
    <cfRule type="expression" priority="666">
      <formula>"If($P$10/$G$10&gt;1.1)"</formula>
    </cfRule>
  </conditionalFormatting>
  <conditionalFormatting sqref="AI195:AI199 AG195:AG199">
    <cfRule type="cellIs" dxfId="304" priority="660" operator="lessThanOrEqual">
      <formula>-0.1</formula>
    </cfRule>
    <cfRule type="cellIs" dxfId="303" priority="661" operator="greaterThanOrEqual">
      <formula>0.1</formula>
    </cfRule>
  </conditionalFormatting>
  <conditionalFormatting sqref="AG195:AG199">
    <cfRule type="expression" priority="663">
      <formula>"If($P$10/$G$10&gt;1.1)"</formula>
    </cfRule>
  </conditionalFormatting>
  <conditionalFormatting sqref="AI195:AI199">
    <cfRule type="expression" priority="662">
      <formula>"If($P$10/$G$10&gt;1.1)"</formula>
    </cfRule>
  </conditionalFormatting>
  <conditionalFormatting sqref="AI203:AI207 AG203:AG207 AG214 AI214 AI220 AG220 AG226 AI226">
    <cfRule type="cellIs" dxfId="302" priority="656" operator="lessThanOrEqual">
      <formula>-0.1</formula>
    </cfRule>
    <cfRule type="cellIs" dxfId="301" priority="657" operator="greaterThanOrEqual">
      <formula>0.1</formula>
    </cfRule>
  </conditionalFormatting>
  <conditionalFormatting sqref="AG203:AG207">
    <cfRule type="expression" priority="659">
      <formula>"If($P$10/$G$10&gt;1.1)"</formula>
    </cfRule>
  </conditionalFormatting>
  <conditionalFormatting sqref="AI203:AI207">
    <cfRule type="expression" priority="658">
      <formula>"If($P$10/$G$10&gt;1.1)"</formula>
    </cfRule>
  </conditionalFormatting>
  <conditionalFormatting sqref="AG208 AI208">
    <cfRule type="cellIs" dxfId="300" priority="654" operator="lessThanOrEqual">
      <formula>-0.1</formula>
    </cfRule>
    <cfRule type="cellIs" dxfId="299" priority="655" operator="greaterThanOrEqual">
      <formula>0.1</formula>
    </cfRule>
  </conditionalFormatting>
  <conditionalFormatting sqref="AI209:AI213 AG209:AG213">
    <cfRule type="cellIs" dxfId="298" priority="650" operator="lessThanOrEqual">
      <formula>-0.1</formula>
    </cfRule>
    <cfRule type="cellIs" dxfId="297" priority="651" operator="greaterThanOrEqual">
      <formula>0.1</formula>
    </cfRule>
  </conditionalFormatting>
  <conditionalFormatting sqref="AG209:AG213">
    <cfRule type="expression" priority="653">
      <formula>"If($P$10/$G$10&gt;1.1)"</formula>
    </cfRule>
  </conditionalFormatting>
  <conditionalFormatting sqref="AI209:AI213">
    <cfRule type="expression" priority="652">
      <formula>"If($P$10/$G$10&gt;1.1)"</formula>
    </cfRule>
  </conditionalFormatting>
  <conditionalFormatting sqref="AI215:AI219 AG215:AG219">
    <cfRule type="cellIs" dxfId="296" priority="646" operator="lessThanOrEqual">
      <formula>-0.1</formula>
    </cfRule>
    <cfRule type="cellIs" dxfId="295" priority="647" operator="greaterThanOrEqual">
      <formula>0.1</formula>
    </cfRule>
  </conditionalFormatting>
  <conditionalFormatting sqref="AG215:AG219">
    <cfRule type="expression" priority="649">
      <formula>"If($P$10/$G$10&gt;1.1)"</formula>
    </cfRule>
  </conditionalFormatting>
  <conditionalFormatting sqref="AI215:AI219">
    <cfRule type="expression" priority="648">
      <formula>"If($P$10/$G$10&gt;1.1)"</formula>
    </cfRule>
  </conditionalFormatting>
  <conditionalFormatting sqref="AI221:AI225 AG221:AG225">
    <cfRule type="cellIs" dxfId="294" priority="642" operator="lessThanOrEqual">
      <formula>-0.1</formula>
    </cfRule>
    <cfRule type="cellIs" dxfId="293" priority="643" operator="greaterThanOrEqual">
      <formula>0.1</formula>
    </cfRule>
  </conditionalFormatting>
  <conditionalFormatting sqref="AG221:AG225">
    <cfRule type="expression" priority="645">
      <formula>"If($P$10/$G$10&gt;1.1)"</formula>
    </cfRule>
  </conditionalFormatting>
  <conditionalFormatting sqref="AI221:AI225">
    <cfRule type="expression" priority="644">
      <formula>"If($P$10/$G$10&gt;1.1)"</formula>
    </cfRule>
  </conditionalFormatting>
  <conditionalFormatting sqref="AI227:AI231 AG227:AG231">
    <cfRule type="cellIs" dxfId="292" priority="638" operator="lessThanOrEqual">
      <formula>-0.1</formula>
    </cfRule>
    <cfRule type="cellIs" dxfId="291" priority="639" operator="greaterThanOrEqual">
      <formula>0.1</formula>
    </cfRule>
  </conditionalFormatting>
  <conditionalFormatting sqref="AG227:AG231">
    <cfRule type="expression" priority="641">
      <formula>"If($P$10/$G$10&gt;1.1)"</formula>
    </cfRule>
  </conditionalFormatting>
  <conditionalFormatting sqref="AI227:AI231">
    <cfRule type="expression" priority="640">
      <formula>"If($P$10/$G$10&gt;1.1)"</formula>
    </cfRule>
  </conditionalFormatting>
  <conditionalFormatting sqref="AI235:AI239 AG235:AG239 AG246 AI246 AI252 AG252 AG258 AI258">
    <cfRule type="cellIs" dxfId="290" priority="634" operator="lessThanOrEqual">
      <formula>-0.1</formula>
    </cfRule>
    <cfRule type="cellIs" dxfId="289" priority="635" operator="greaterThanOrEqual">
      <formula>0.1</formula>
    </cfRule>
  </conditionalFormatting>
  <conditionalFormatting sqref="AG235:AG239">
    <cfRule type="expression" priority="637">
      <formula>"If($P$10/$G$10&gt;1.1)"</formula>
    </cfRule>
  </conditionalFormatting>
  <conditionalFormatting sqref="AI235:AI239">
    <cfRule type="expression" priority="636">
      <formula>"If($P$10/$G$10&gt;1.1)"</formula>
    </cfRule>
  </conditionalFormatting>
  <conditionalFormatting sqref="AG240 AI240">
    <cfRule type="cellIs" dxfId="288" priority="632" operator="lessThanOrEqual">
      <formula>-0.1</formula>
    </cfRule>
    <cfRule type="cellIs" dxfId="287" priority="633" operator="greaterThanOrEqual">
      <formula>0.1</formula>
    </cfRule>
  </conditionalFormatting>
  <conditionalFormatting sqref="AI241:AI245 AG241:AG245">
    <cfRule type="cellIs" dxfId="286" priority="628" operator="lessThanOrEqual">
      <formula>-0.1</formula>
    </cfRule>
    <cfRule type="cellIs" dxfId="285" priority="629" operator="greaterThanOrEqual">
      <formula>0.1</formula>
    </cfRule>
  </conditionalFormatting>
  <conditionalFormatting sqref="AG241:AG245">
    <cfRule type="expression" priority="631">
      <formula>"If($P$10/$G$10&gt;1.1)"</formula>
    </cfRule>
  </conditionalFormatting>
  <conditionalFormatting sqref="AI241:AI245">
    <cfRule type="expression" priority="630">
      <formula>"If($P$10/$G$10&gt;1.1)"</formula>
    </cfRule>
  </conditionalFormatting>
  <conditionalFormatting sqref="AI247:AI251 AG247:AG251">
    <cfRule type="cellIs" dxfId="284" priority="624" operator="lessThanOrEqual">
      <formula>-0.1</formula>
    </cfRule>
    <cfRule type="cellIs" dxfId="283" priority="625" operator="greaterThanOrEqual">
      <formula>0.1</formula>
    </cfRule>
  </conditionalFormatting>
  <conditionalFormatting sqref="AG247:AG251">
    <cfRule type="expression" priority="627">
      <formula>"If($P$10/$G$10&gt;1.1)"</formula>
    </cfRule>
  </conditionalFormatting>
  <conditionalFormatting sqref="AI247:AI251">
    <cfRule type="expression" priority="626">
      <formula>"If($P$10/$G$10&gt;1.1)"</formula>
    </cfRule>
  </conditionalFormatting>
  <conditionalFormatting sqref="AI253:AI257 AG253:AG257">
    <cfRule type="cellIs" dxfId="282" priority="620" operator="lessThanOrEqual">
      <formula>-0.1</formula>
    </cfRule>
    <cfRule type="cellIs" dxfId="281" priority="621" operator="greaterThanOrEqual">
      <formula>0.1</formula>
    </cfRule>
  </conditionalFormatting>
  <conditionalFormatting sqref="AG253:AG257">
    <cfRule type="expression" priority="623">
      <formula>"If($P$10/$G$10&gt;1.1)"</formula>
    </cfRule>
  </conditionalFormatting>
  <conditionalFormatting sqref="AI253:AI257">
    <cfRule type="expression" priority="622">
      <formula>"If($P$10/$G$10&gt;1.1)"</formula>
    </cfRule>
  </conditionalFormatting>
  <conditionalFormatting sqref="AI259:AI263 AG259:AG263">
    <cfRule type="cellIs" dxfId="280" priority="616" operator="lessThanOrEqual">
      <formula>-0.1</formula>
    </cfRule>
    <cfRule type="cellIs" dxfId="279" priority="617" operator="greaterThanOrEqual">
      <formula>0.1</formula>
    </cfRule>
  </conditionalFormatting>
  <conditionalFormatting sqref="AG259:AG263">
    <cfRule type="expression" priority="619">
      <formula>"If($P$10/$G$10&gt;1.1)"</formula>
    </cfRule>
  </conditionalFormatting>
  <conditionalFormatting sqref="AI259:AI263">
    <cfRule type="expression" priority="618">
      <formula>"If($P$10/$G$10&gt;1.1)"</formula>
    </cfRule>
  </conditionalFormatting>
  <conditionalFormatting sqref="AI266:AI268 AG266:AG268">
    <cfRule type="cellIs" dxfId="278" priority="612" operator="lessThanOrEqual">
      <formula>-0.1</formula>
    </cfRule>
    <cfRule type="cellIs" dxfId="277" priority="613" operator="greaterThanOrEqual">
      <formula>0.1</formula>
    </cfRule>
  </conditionalFormatting>
  <conditionalFormatting sqref="AG266:AG268">
    <cfRule type="expression" priority="615">
      <formula>"If($P$10/$G$10&gt;1.1)"</formula>
    </cfRule>
  </conditionalFormatting>
  <conditionalFormatting sqref="AI266:AI268">
    <cfRule type="expression" priority="614">
      <formula>"If($P$10/$G$10&gt;1.1)"</formula>
    </cfRule>
  </conditionalFormatting>
  <conditionalFormatting sqref="AK42 AI42 AG42">
    <cfRule type="cellIs" dxfId="276" priority="610" operator="lessThanOrEqual">
      <formula>-0.1</formula>
    </cfRule>
    <cfRule type="cellIs" dxfId="275" priority="611" operator="greaterThanOrEqual">
      <formula>0.1</formula>
    </cfRule>
  </conditionalFormatting>
  <conditionalFormatting sqref="AK74 AI74 AG74">
    <cfRule type="cellIs" dxfId="274" priority="608" operator="lessThanOrEqual">
      <formula>-0.1</formula>
    </cfRule>
    <cfRule type="cellIs" dxfId="273" priority="609" operator="greaterThanOrEqual">
      <formula>0.1</formula>
    </cfRule>
  </conditionalFormatting>
  <conditionalFormatting sqref="AK106 AI106 AG106">
    <cfRule type="cellIs" dxfId="272" priority="606" operator="lessThanOrEqual">
      <formula>-0.1</formula>
    </cfRule>
    <cfRule type="cellIs" dxfId="271" priority="607" operator="greaterThanOrEqual">
      <formula>0.1</formula>
    </cfRule>
  </conditionalFormatting>
  <conditionalFormatting sqref="AK138 AI138 AG138">
    <cfRule type="cellIs" dxfId="270" priority="604" operator="lessThanOrEqual">
      <formula>-0.1</formula>
    </cfRule>
    <cfRule type="cellIs" dxfId="269" priority="605" operator="greaterThanOrEqual">
      <formula>0.1</formula>
    </cfRule>
  </conditionalFormatting>
  <conditionalFormatting sqref="AK170 AI170 AG170">
    <cfRule type="cellIs" dxfId="268" priority="602" operator="lessThanOrEqual">
      <formula>-0.1</formula>
    </cfRule>
    <cfRule type="cellIs" dxfId="267" priority="603" operator="greaterThanOrEqual">
      <formula>0.1</formula>
    </cfRule>
  </conditionalFormatting>
  <conditionalFormatting sqref="AK202 AI202 AG202">
    <cfRule type="cellIs" dxfId="266" priority="600" operator="lessThanOrEqual">
      <formula>-0.1</formula>
    </cfRule>
    <cfRule type="cellIs" dxfId="265" priority="601" operator="greaterThanOrEqual">
      <formula>0.1</formula>
    </cfRule>
  </conditionalFormatting>
  <conditionalFormatting sqref="AK234 AI234 AG234">
    <cfRule type="cellIs" dxfId="264" priority="598" operator="lessThanOrEqual">
      <formula>-0.1</formula>
    </cfRule>
    <cfRule type="cellIs" dxfId="263" priority="599" operator="greaterThanOrEqual">
      <formula>0.1</formula>
    </cfRule>
  </conditionalFormatting>
  <conditionalFormatting sqref="BC264 BA264 AY264 AY266:AY270 BA266:BA270 BC266:BC270">
    <cfRule type="cellIs" dxfId="262" priority="596" operator="lessThanOrEqual">
      <formula>-0.1</formula>
    </cfRule>
    <cfRule type="cellIs" dxfId="261" priority="597" operator="greaterThanOrEqual">
      <formula>0.1</formula>
    </cfRule>
  </conditionalFormatting>
  <conditionalFormatting sqref="BC17:BC21 BA17:BA21 AY17:AY21">
    <cfRule type="cellIs" dxfId="260" priority="570" operator="lessThanOrEqual">
      <formula>-0.1</formula>
    </cfRule>
    <cfRule type="cellIs" dxfId="259" priority="571" operator="greaterThanOrEqual">
      <formula>0.1</formula>
    </cfRule>
  </conditionalFormatting>
  <conditionalFormatting sqref="BC29:BC33 BA29:BA33 AY29:AY33">
    <cfRule type="cellIs" dxfId="258" priority="560" operator="lessThanOrEqual">
      <formula>-0.1</formula>
    </cfRule>
    <cfRule type="cellIs" dxfId="257" priority="561" operator="greaterThanOrEqual">
      <formula>0.1</formula>
    </cfRule>
  </conditionalFormatting>
  <conditionalFormatting sqref="BC43:BC47 BA43:BA47 AY43:AY47 AY54 BA54 BC54 BC60 BA60 AY60 AY66 BA66 BC66">
    <cfRule type="cellIs" dxfId="256" priority="550" operator="lessThanOrEqual">
      <formula>-0.1</formula>
    </cfRule>
    <cfRule type="cellIs" dxfId="255" priority="551" operator="greaterThanOrEqual">
      <formula>0.1</formula>
    </cfRule>
  </conditionalFormatting>
  <conditionalFormatting sqref="AY48 BA48 BC48">
    <cfRule type="cellIs" dxfId="254" priority="548" operator="lessThanOrEqual">
      <formula>-0.1</formula>
    </cfRule>
    <cfRule type="cellIs" dxfId="253" priority="549" operator="greaterThanOrEqual">
      <formula>0.1</formula>
    </cfRule>
  </conditionalFormatting>
  <conditionalFormatting sqref="BC55:BC59 BA55:BA59 AY55:AY59">
    <cfRule type="cellIs" dxfId="252" priority="538" operator="lessThanOrEqual">
      <formula>-0.1</formula>
    </cfRule>
    <cfRule type="cellIs" dxfId="251" priority="539" operator="greaterThanOrEqual">
      <formula>0.1</formula>
    </cfRule>
  </conditionalFormatting>
  <conditionalFormatting sqref="BC67:BC71 BA67:BA71 AY67:AY71">
    <cfRule type="cellIs" dxfId="250" priority="528" operator="lessThanOrEqual">
      <formula>-0.1</formula>
    </cfRule>
    <cfRule type="cellIs" dxfId="249" priority="529" operator="greaterThanOrEqual">
      <formula>0.1</formula>
    </cfRule>
  </conditionalFormatting>
  <conditionalFormatting sqref="BC81:BC85 BA81:BA85 AY81:AY85">
    <cfRule type="cellIs" dxfId="248" priority="516" operator="lessThanOrEqual">
      <formula>-0.1</formula>
    </cfRule>
    <cfRule type="cellIs" dxfId="247" priority="517" operator="greaterThanOrEqual">
      <formula>0.1</formula>
    </cfRule>
  </conditionalFormatting>
  <conditionalFormatting sqref="BC93:BC97 BA93:BA97 AY93:AY97">
    <cfRule type="cellIs" dxfId="246" priority="506" operator="lessThanOrEqual">
      <formula>-0.1</formula>
    </cfRule>
    <cfRule type="cellIs" dxfId="245" priority="507" operator="greaterThanOrEqual">
      <formula>0.1</formula>
    </cfRule>
  </conditionalFormatting>
  <conditionalFormatting sqref="BC107:BC111 BA107:BA111 AY107:AY111 AY118 BA118 BC118 BC124 BA124 AY124 AY130 BA130 BC130">
    <cfRule type="cellIs" dxfId="244" priority="496" operator="lessThanOrEqual">
      <formula>-0.1</formula>
    </cfRule>
    <cfRule type="cellIs" dxfId="243" priority="497" operator="greaterThanOrEqual">
      <formula>0.1</formula>
    </cfRule>
  </conditionalFormatting>
  <conditionalFormatting sqref="AY112 BA112 BC112">
    <cfRule type="cellIs" dxfId="242" priority="494" operator="lessThanOrEqual">
      <formula>-0.1</formula>
    </cfRule>
    <cfRule type="cellIs" dxfId="241" priority="495" operator="greaterThanOrEqual">
      <formula>0.1</formula>
    </cfRule>
  </conditionalFormatting>
  <conditionalFormatting sqref="BC119:BC123 BA119:BA123 AY119:AY123">
    <cfRule type="cellIs" dxfId="240" priority="484" operator="lessThanOrEqual">
      <formula>-0.1</formula>
    </cfRule>
    <cfRule type="cellIs" dxfId="239" priority="485" operator="greaterThanOrEqual">
      <formula>0.1</formula>
    </cfRule>
  </conditionalFormatting>
  <conditionalFormatting sqref="BC131:BC135 BA131:BA135 AY131:AY135">
    <cfRule type="cellIs" dxfId="238" priority="474" operator="lessThanOrEqual">
      <formula>-0.1</formula>
    </cfRule>
    <cfRule type="cellIs" dxfId="237" priority="475" operator="greaterThanOrEqual">
      <formula>0.1</formula>
    </cfRule>
  </conditionalFormatting>
  <conditionalFormatting sqref="BC145:BC149 BA145:BA149 AY145:AY149">
    <cfRule type="cellIs" dxfId="236" priority="462" operator="lessThanOrEqual">
      <formula>-0.1</formula>
    </cfRule>
    <cfRule type="cellIs" dxfId="235" priority="463" operator="greaterThanOrEqual">
      <formula>0.1</formula>
    </cfRule>
  </conditionalFormatting>
  <conditionalFormatting sqref="BC157:BC161 BA157:BA161 AY157:AY161">
    <cfRule type="cellIs" dxfId="234" priority="452" operator="lessThanOrEqual">
      <formula>-0.1</formula>
    </cfRule>
    <cfRule type="cellIs" dxfId="233" priority="453" operator="greaterThanOrEqual">
      <formula>0.1</formula>
    </cfRule>
  </conditionalFormatting>
  <conditionalFormatting sqref="BC171:BC175 BA171:BA175 AY171:AY175 AY182 BA182 BC182 BC188 BA188 AY188 AY194 BA194 BC194">
    <cfRule type="cellIs" dxfId="232" priority="442" operator="lessThanOrEqual">
      <formula>-0.1</formula>
    </cfRule>
    <cfRule type="cellIs" dxfId="231" priority="443" operator="greaterThanOrEqual">
      <formula>0.1</formula>
    </cfRule>
  </conditionalFormatting>
  <conditionalFormatting sqref="BC183:BC187 BA183:BA187 AY183:AY187">
    <cfRule type="cellIs" dxfId="230" priority="430" operator="lessThanOrEqual">
      <formula>-0.1</formula>
    </cfRule>
    <cfRule type="cellIs" dxfId="229" priority="431" operator="greaterThanOrEqual">
      <formula>0.1</formula>
    </cfRule>
  </conditionalFormatting>
  <conditionalFormatting sqref="AY176 BA176 BC176">
    <cfRule type="cellIs" dxfId="228" priority="440" operator="lessThanOrEqual">
      <formula>-0.1</formula>
    </cfRule>
    <cfRule type="cellIs" dxfId="227" priority="441" operator="greaterThanOrEqual">
      <formula>0.1</formula>
    </cfRule>
  </conditionalFormatting>
  <conditionalFormatting sqref="BC195:BC199 BA195:BA199 AY195:AY199">
    <cfRule type="cellIs" dxfId="226" priority="420" operator="lessThanOrEqual">
      <formula>-0.1</formula>
    </cfRule>
    <cfRule type="cellIs" dxfId="225" priority="421" operator="greaterThanOrEqual">
      <formula>0.1</formula>
    </cfRule>
  </conditionalFormatting>
  <conditionalFormatting sqref="BC209:BC213 BA209:BA213 AY209:AY213">
    <cfRule type="cellIs" dxfId="224" priority="408" operator="lessThanOrEqual">
      <formula>-0.1</formula>
    </cfRule>
    <cfRule type="cellIs" dxfId="223" priority="409" operator="greaterThanOrEqual">
      <formula>0.1</formula>
    </cfRule>
  </conditionalFormatting>
  <conditionalFormatting sqref="BC221:BC225 BA221:BA225 AY221:AY225">
    <cfRule type="cellIs" dxfId="222" priority="398" operator="lessThanOrEqual">
      <formula>-0.1</formula>
    </cfRule>
    <cfRule type="cellIs" dxfId="221" priority="399" operator="greaterThanOrEqual">
      <formula>0.1</formula>
    </cfRule>
  </conditionalFormatting>
  <conditionalFormatting sqref="BC235:BC239 BA235:BA239 AY235:AY239 AY246 BA246 BC246 BC252 BA252 AY252 AY258 BA258 BC258">
    <cfRule type="cellIs" dxfId="220" priority="388" operator="lessThanOrEqual">
      <formula>-0.1</formula>
    </cfRule>
    <cfRule type="cellIs" dxfId="219" priority="389" operator="greaterThanOrEqual">
      <formula>0.1</formula>
    </cfRule>
  </conditionalFormatting>
  <conditionalFormatting sqref="AY240 BA240 BC240">
    <cfRule type="cellIs" dxfId="218" priority="386" operator="lessThanOrEqual">
      <formula>-0.1</formula>
    </cfRule>
    <cfRule type="cellIs" dxfId="217" priority="387" operator="greaterThanOrEqual">
      <formula>0.1</formula>
    </cfRule>
  </conditionalFormatting>
  <conditionalFormatting sqref="BC247:BC251 BA247:BA251 AY247:AY251">
    <cfRule type="cellIs" dxfId="216" priority="376" operator="lessThanOrEqual">
      <formula>-0.1</formula>
    </cfRule>
    <cfRule type="cellIs" dxfId="215" priority="377" operator="greaterThanOrEqual">
      <formula>0.1</formula>
    </cfRule>
  </conditionalFormatting>
  <conditionalFormatting sqref="BC259:BC263 BA259:BA263 AY259:AY263">
    <cfRule type="cellIs" dxfId="214" priority="366" operator="lessThanOrEqual">
      <formula>-0.1</formula>
    </cfRule>
    <cfRule type="cellIs" dxfId="213" priority="367" operator="greaterThanOrEqual">
      <formula>0.1</formula>
    </cfRule>
  </conditionalFormatting>
  <conditionalFormatting sqref="BC11:BC15 BA11:BA15 AY11:AY15 AY1 BA1 BC1 AY22 BA22 BC22 BC28 BA28 AY28 AY34 BA34 BC34 BC40 BA40 AY40 BC5 BA5 AY5:AY8 BA8 BC8 AY272:AY1048576 BA272:BA1048576 BC272:BC1048576">
    <cfRule type="cellIs" dxfId="212" priority="591" operator="lessThanOrEqual">
      <formula>-0.1</formula>
    </cfRule>
    <cfRule type="cellIs" dxfId="211" priority="592" operator="greaterThanOrEqual">
      <formula>0.1</formula>
    </cfRule>
  </conditionalFormatting>
  <conditionalFormatting sqref="AY11:AY15">
    <cfRule type="expression" priority="595">
      <formula>"If($P$10/$G$10&gt;1.1)"</formula>
    </cfRule>
  </conditionalFormatting>
  <conditionalFormatting sqref="BA11:BA15">
    <cfRule type="expression" priority="594">
      <formula>"If($P$10/$G$10&gt;1.1)"</formula>
    </cfRule>
  </conditionalFormatting>
  <conditionalFormatting sqref="AY200 BA200 BC200">
    <cfRule type="cellIs" dxfId="210" priority="577" operator="lessThanOrEqual">
      <formula>-0.1</formula>
    </cfRule>
    <cfRule type="cellIs" dxfId="209" priority="578" operator="greaterThanOrEqual">
      <formula>0.1</formula>
    </cfRule>
  </conditionalFormatting>
  <conditionalFormatting sqref="AY16 BA16 BC16">
    <cfRule type="cellIs" dxfId="208" priority="587" operator="lessThanOrEqual">
      <formula>-0.1</formula>
    </cfRule>
    <cfRule type="cellIs" dxfId="207" priority="588" operator="greaterThanOrEqual">
      <formula>0.1</formula>
    </cfRule>
  </conditionalFormatting>
  <conditionalFormatting sqref="BA17:BA21">
    <cfRule type="expression" priority="573">
      <formula>"If($P$10/$G$10&gt;1.1)"</formula>
    </cfRule>
  </conditionalFormatting>
  <conditionalFormatting sqref="AY67:AY71">
    <cfRule type="expression" priority="532">
      <formula>"If($P$10/$G$10&gt;1.1)"</formula>
    </cfRule>
  </conditionalFormatting>
  <conditionalFormatting sqref="BC49:BC53">
    <cfRule type="expression" priority="545">
      <formula>"If($P$10/$G$10&gt;1.1)"</formula>
    </cfRule>
  </conditionalFormatting>
  <conditionalFormatting sqref="AY75:AY79">
    <cfRule type="expression" priority="527">
      <formula>"If($P$10/$G$10&gt;1.1)"</formula>
    </cfRule>
  </conditionalFormatting>
  <conditionalFormatting sqref="BC55:BC59">
    <cfRule type="expression" priority="540">
      <formula>"If($P$10/$G$10&gt;1.1)"</formula>
    </cfRule>
  </conditionalFormatting>
  <conditionalFormatting sqref="BC61:BC65">
    <cfRule type="expression" priority="535">
      <formula>"If($P$10/$G$10&gt;1.1)"</formula>
    </cfRule>
  </conditionalFormatting>
  <conditionalFormatting sqref="BC67:BC71">
    <cfRule type="expression" priority="530">
      <formula>"If($P$10/$G$10&gt;1.1)"</formula>
    </cfRule>
  </conditionalFormatting>
  <conditionalFormatting sqref="BC10 BA10 AY10">
    <cfRule type="cellIs" dxfId="206" priority="589" operator="lessThanOrEqual">
      <formula>-0.1</formula>
    </cfRule>
    <cfRule type="cellIs" dxfId="205" priority="590" operator="greaterThanOrEqual">
      <formula>0.1</formula>
    </cfRule>
  </conditionalFormatting>
  <conditionalFormatting sqref="AY131:AY135">
    <cfRule type="expression" priority="478">
      <formula>"If($P$10/$G$10&gt;1.1)"</formula>
    </cfRule>
  </conditionalFormatting>
  <conditionalFormatting sqref="AY113:AY117">
    <cfRule type="expression" priority="493">
      <formula>"If($P$10/$G$10&gt;1.1)"</formula>
    </cfRule>
  </conditionalFormatting>
  <conditionalFormatting sqref="AY139:AY143">
    <cfRule type="expression" priority="473">
      <formula>"If($P$10/$G$10&gt;1.1)"</formula>
    </cfRule>
  </conditionalFormatting>
  <conditionalFormatting sqref="AY119:AY123">
    <cfRule type="expression" priority="488">
      <formula>"If($P$10/$G$10&gt;1.1)"</formula>
    </cfRule>
  </conditionalFormatting>
  <conditionalFormatting sqref="AY125:AY129">
    <cfRule type="expression" priority="483">
      <formula>"If($P$10/$G$10&gt;1.1)"</formula>
    </cfRule>
  </conditionalFormatting>
  <conditionalFormatting sqref="BA151:BA155">
    <cfRule type="expression" priority="460">
      <formula>"If($P$10/$G$10&gt;1.1)"</formula>
    </cfRule>
  </conditionalFormatting>
  <conditionalFormatting sqref="AY72 BA72 BC72">
    <cfRule type="cellIs" dxfId="204" priority="585" operator="lessThanOrEqual">
      <formula>-0.1</formula>
    </cfRule>
    <cfRule type="cellIs" dxfId="203" priority="586" operator="greaterThanOrEqual">
      <formula>0.1</formula>
    </cfRule>
  </conditionalFormatting>
  <conditionalFormatting sqref="AY104 BA104 BC104">
    <cfRule type="cellIs" dxfId="202" priority="583" operator="lessThanOrEqual">
      <formula>-0.1</formula>
    </cfRule>
    <cfRule type="cellIs" dxfId="201" priority="584" operator="greaterThanOrEqual">
      <formula>0.1</formula>
    </cfRule>
  </conditionalFormatting>
  <conditionalFormatting sqref="AY136 BA136 BC136">
    <cfRule type="cellIs" dxfId="200" priority="581" operator="lessThanOrEqual">
      <formula>-0.1</formula>
    </cfRule>
    <cfRule type="cellIs" dxfId="199" priority="582" operator="greaterThanOrEqual">
      <formula>0.1</formula>
    </cfRule>
  </conditionalFormatting>
  <conditionalFormatting sqref="AY168 BA168 BC168">
    <cfRule type="cellIs" dxfId="198" priority="579" operator="lessThanOrEqual">
      <formula>-0.1</formula>
    </cfRule>
    <cfRule type="cellIs" dxfId="197" priority="580" operator="greaterThanOrEqual">
      <formula>0.1</formula>
    </cfRule>
  </conditionalFormatting>
  <conditionalFormatting sqref="AY195:AY199">
    <cfRule type="expression" priority="424">
      <formula>"If($P$10/$G$10&gt;1.1)"</formula>
    </cfRule>
  </conditionalFormatting>
  <conditionalFormatting sqref="AY177:AY181">
    <cfRule type="expression" priority="439">
      <formula>"If($P$10/$G$10&gt;1.1)"</formula>
    </cfRule>
  </conditionalFormatting>
  <conditionalFormatting sqref="BA177:BA181">
    <cfRule type="expression" priority="438">
      <formula>"If($P$10/$G$10&gt;1.1)"</formula>
    </cfRule>
  </conditionalFormatting>
  <conditionalFormatting sqref="AY203:AY207">
    <cfRule type="expression" priority="419">
      <formula>"If($P$10/$G$10&gt;1.1)"</formula>
    </cfRule>
  </conditionalFormatting>
  <conditionalFormatting sqref="AY183:AY187">
    <cfRule type="expression" priority="434">
      <formula>"If($P$10/$G$10&gt;1.1)"</formula>
    </cfRule>
  </conditionalFormatting>
  <conditionalFormatting sqref="BA183:BA187">
    <cfRule type="expression" priority="433">
      <formula>"If($P$10/$G$10&gt;1.1)"</formula>
    </cfRule>
  </conditionalFormatting>
  <conditionalFormatting sqref="AY189:AY193">
    <cfRule type="expression" priority="429">
      <formula>"If($P$10/$G$10&gt;1.1)"</formula>
    </cfRule>
  </conditionalFormatting>
  <conditionalFormatting sqref="BA189:BA193">
    <cfRule type="expression" priority="428">
      <formula>"If($P$10/$G$10&gt;1.1)"</formula>
    </cfRule>
  </conditionalFormatting>
  <conditionalFormatting sqref="AY208 BA208 BC208">
    <cfRule type="cellIs" dxfId="196" priority="413" operator="lessThanOrEqual">
      <formula>-0.1</formula>
    </cfRule>
    <cfRule type="cellIs" dxfId="195" priority="414" operator="greaterThanOrEqual">
      <formula>0.1</formula>
    </cfRule>
  </conditionalFormatting>
  <conditionalFormatting sqref="BA195:BA199">
    <cfRule type="expression" priority="423">
      <formula>"If($P$10/$G$10&gt;1.1)"</formula>
    </cfRule>
  </conditionalFormatting>
  <conditionalFormatting sqref="BA215:BA219">
    <cfRule type="expression" priority="406">
      <formula>"If($P$10/$G$10&gt;1.1)"</formula>
    </cfRule>
  </conditionalFormatting>
  <conditionalFormatting sqref="BA203:BA207">
    <cfRule type="expression" priority="418">
      <formula>"If($P$10/$G$10&gt;1.1)"</formula>
    </cfRule>
  </conditionalFormatting>
  <conditionalFormatting sqref="AY241:AY245">
    <cfRule type="expression" priority="385">
      <formula>"If($P$10/$G$10&gt;1.1)"</formula>
    </cfRule>
  </conditionalFormatting>
  <conditionalFormatting sqref="BA241:BA245">
    <cfRule type="expression" priority="384">
      <formula>"If($P$10/$G$10&gt;1.1)"</formula>
    </cfRule>
  </conditionalFormatting>
  <conditionalFormatting sqref="BC241:BC245">
    <cfRule type="expression" priority="383">
      <formula>"If($P$10/$G$10&gt;1.1)"</formula>
    </cfRule>
  </conditionalFormatting>
  <conditionalFormatting sqref="BC241:BC245 BA241:BA245 AY241:AY245">
    <cfRule type="cellIs" dxfId="194" priority="381" operator="lessThanOrEqual">
      <formula>-0.1</formula>
    </cfRule>
    <cfRule type="cellIs" dxfId="193" priority="382" operator="greaterThanOrEqual">
      <formula>0.1</formula>
    </cfRule>
  </conditionalFormatting>
  <conditionalFormatting sqref="AY247:AY251">
    <cfRule type="expression" priority="380">
      <formula>"If($P$10/$G$10&gt;1.1)"</formula>
    </cfRule>
  </conditionalFormatting>
  <conditionalFormatting sqref="BA247:BA251">
    <cfRule type="expression" priority="379">
      <formula>"If($P$10/$G$10&gt;1.1)"</formula>
    </cfRule>
  </conditionalFormatting>
  <conditionalFormatting sqref="BC247:BC251">
    <cfRule type="expression" priority="378">
      <formula>"If($P$10/$G$10&gt;1.1)"</formula>
    </cfRule>
  </conditionalFormatting>
  <conditionalFormatting sqref="AY253:AY257">
    <cfRule type="expression" priority="375">
      <formula>"If($P$10/$G$10&gt;1.1)"</formula>
    </cfRule>
  </conditionalFormatting>
  <conditionalFormatting sqref="BA253:BA257">
    <cfRule type="expression" priority="374">
      <formula>"If($P$10/$G$10&gt;1.1)"</formula>
    </cfRule>
  </conditionalFormatting>
  <conditionalFormatting sqref="BC253:BC257">
    <cfRule type="expression" priority="373">
      <formula>"If($P$10/$G$10&gt;1.1)"</formula>
    </cfRule>
  </conditionalFormatting>
  <conditionalFormatting sqref="BC253:BC257 BA253:BA257 AY253:AY257">
    <cfRule type="cellIs" dxfId="192" priority="371" operator="lessThanOrEqual">
      <formula>-0.1</formula>
    </cfRule>
    <cfRule type="cellIs" dxfId="191" priority="372" operator="greaterThanOrEqual">
      <formula>0.1</formula>
    </cfRule>
  </conditionalFormatting>
  <conditionalFormatting sqref="AY259:AY263">
    <cfRule type="expression" priority="370">
      <formula>"If($P$10/$G$10&gt;1.1)"</formula>
    </cfRule>
  </conditionalFormatting>
  <conditionalFormatting sqref="BA259:BA263">
    <cfRule type="expression" priority="369">
      <formula>"If($P$10/$G$10&gt;1.1)"</formula>
    </cfRule>
  </conditionalFormatting>
  <conditionalFormatting sqref="BC259:BC263">
    <cfRule type="expression" priority="368">
      <formula>"If($P$10/$G$10&gt;1.1)"</formula>
    </cfRule>
  </conditionalFormatting>
  <conditionalFormatting sqref="BC11:BC15">
    <cfRule type="expression" priority="593">
      <formula>"If($P$10/$G$10&gt;1.1)"</formula>
    </cfRule>
  </conditionalFormatting>
  <conditionalFormatting sqref="AY55:AY59">
    <cfRule type="expression" priority="542">
      <formula>"If($P$10/$G$10&gt;1.1)"</formula>
    </cfRule>
  </conditionalFormatting>
  <conditionalFormatting sqref="BA55:BA59">
    <cfRule type="expression" priority="541">
      <formula>"If($P$10/$G$10&gt;1.1)"</formula>
    </cfRule>
  </conditionalFormatting>
  <conditionalFormatting sqref="BA67:BA71">
    <cfRule type="expression" priority="531">
      <formula>"If($P$10/$G$10&gt;1.1)"</formula>
    </cfRule>
  </conditionalFormatting>
  <conditionalFormatting sqref="BC81:BC85">
    <cfRule type="expression" priority="518">
      <formula>"If($P$10/$G$10&gt;1.1)"</formula>
    </cfRule>
  </conditionalFormatting>
  <conditionalFormatting sqref="AY87:AY91">
    <cfRule type="expression" priority="515">
      <formula>"If($P$10/$G$10&gt;1.1)"</formula>
    </cfRule>
  </conditionalFormatting>
  <conditionalFormatting sqref="BA75:BA79">
    <cfRule type="expression" priority="526">
      <formula>"If($P$10/$G$10&gt;1.1)"</formula>
    </cfRule>
  </conditionalFormatting>
  <conditionalFormatting sqref="BC75:BC79">
    <cfRule type="expression" priority="525">
      <formula>"If($P$10/$G$10&gt;1.1)"</formula>
    </cfRule>
  </conditionalFormatting>
  <conditionalFormatting sqref="AY80 BA80 BC80">
    <cfRule type="cellIs" dxfId="190" priority="521" operator="lessThanOrEqual">
      <formula>-0.1</formula>
    </cfRule>
    <cfRule type="cellIs" dxfId="189" priority="522" operator="greaterThanOrEqual">
      <formula>0.1</formula>
    </cfRule>
  </conditionalFormatting>
  <conditionalFormatting sqref="AY61:AY65">
    <cfRule type="expression" priority="537">
      <formula>"If($P$10/$G$10&gt;1.1)"</formula>
    </cfRule>
  </conditionalFormatting>
  <conditionalFormatting sqref="BA61:BA65">
    <cfRule type="expression" priority="536">
      <formula>"If($P$10/$G$10&gt;1.1)"</formula>
    </cfRule>
  </conditionalFormatting>
  <conditionalFormatting sqref="AY232 BA232 BC232">
    <cfRule type="cellIs" dxfId="188" priority="575" operator="lessThanOrEqual">
      <formula>-0.1</formula>
    </cfRule>
    <cfRule type="cellIs" dxfId="187" priority="576" operator="greaterThanOrEqual">
      <formula>0.1</formula>
    </cfRule>
  </conditionalFormatting>
  <conditionalFormatting sqref="BA29:BA33">
    <cfRule type="expression" priority="563">
      <formula>"If($P$10/$G$10&gt;1.1)"</formula>
    </cfRule>
  </conditionalFormatting>
  <conditionalFormatting sqref="AY35:AY39">
    <cfRule type="expression" priority="559">
      <formula>"If($P$10/$G$10&gt;1.1)"</formula>
    </cfRule>
  </conditionalFormatting>
  <conditionalFormatting sqref="BA35:BA39">
    <cfRule type="expression" priority="558">
      <formula>"If($P$10/$G$10&gt;1.1)"</formula>
    </cfRule>
  </conditionalFormatting>
  <conditionalFormatting sqref="BC35:BC39">
    <cfRule type="expression" priority="557">
      <formula>"If($P$10/$G$10&gt;1.1)"</formula>
    </cfRule>
  </conditionalFormatting>
  <conditionalFormatting sqref="AY17:AY21">
    <cfRule type="expression" priority="574">
      <formula>"If($P$10/$G$10&gt;1.1)"</formula>
    </cfRule>
  </conditionalFormatting>
  <conditionalFormatting sqref="BC17:BC21">
    <cfRule type="expression" priority="572">
      <formula>"If($P$10/$G$10&gt;1.1)"</formula>
    </cfRule>
  </conditionalFormatting>
  <conditionalFormatting sqref="AY23:AY27">
    <cfRule type="expression" priority="569">
      <formula>"If($P$10/$G$10&gt;1.1)"</formula>
    </cfRule>
  </conditionalFormatting>
  <conditionalFormatting sqref="BA23:BA27">
    <cfRule type="expression" priority="568">
      <formula>"If($P$10/$G$10&gt;1.1)"</formula>
    </cfRule>
  </conditionalFormatting>
  <conditionalFormatting sqref="BC23:BC27">
    <cfRule type="expression" priority="567">
      <formula>"If($P$10/$G$10&gt;1.1)"</formula>
    </cfRule>
  </conditionalFormatting>
  <conditionalFormatting sqref="BC23:BC27 BA23:BA27 AY23:AY27">
    <cfRule type="cellIs" dxfId="186" priority="565" operator="lessThanOrEqual">
      <formula>-0.1</formula>
    </cfRule>
    <cfRule type="cellIs" dxfId="185" priority="566" operator="greaterThanOrEqual">
      <formula>0.1</formula>
    </cfRule>
  </conditionalFormatting>
  <conditionalFormatting sqref="AY29:AY33">
    <cfRule type="expression" priority="564">
      <formula>"If($P$10/$G$10&gt;1.1)"</formula>
    </cfRule>
  </conditionalFormatting>
  <conditionalFormatting sqref="BC29:BC33">
    <cfRule type="expression" priority="562">
      <formula>"If($P$10/$G$10&gt;1.1)"</formula>
    </cfRule>
  </conditionalFormatting>
  <conditionalFormatting sqref="BC35:BC39 BA35:BA39 AY35:AY39">
    <cfRule type="cellIs" dxfId="184" priority="555" operator="lessThanOrEqual">
      <formula>-0.1</formula>
    </cfRule>
    <cfRule type="cellIs" dxfId="183" priority="556" operator="greaterThanOrEqual">
      <formula>0.1</formula>
    </cfRule>
  </conditionalFormatting>
  <conditionalFormatting sqref="BC215:BC219">
    <cfRule type="expression" priority="405">
      <formula>"If($P$10/$G$10&gt;1.1)"</formula>
    </cfRule>
  </conditionalFormatting>
  <conditionalFormatting sqref="BC203:BC207">
    <cfRule type="expression" priority="417">
      <formula>"If($P$10/$G$10&gt;1.1)"</formula>
    </cfRule>
  </conditionalFormatting>
  <conditionalFormatting sqref="BC203:BC207 BA203:BA207 AY203:AY207 AY214 BA214 BC214 BC220 BA220 AY220 AY226 BA226 BC226">
    <cfRule type="cellIs" dxfId="182" priority="415" operator="lessThanOrEqual">
      <formula>-0.1</formula>
    </cfRule>
    <cfRule type="cellIs" dxfId="181" priority="416" operator="greaterThanOrEqual">
      <formula>0.1</formula>
    </cfRule>
  </conditionalFormatting>
  <conditionalFormatting sqref="AY209:AY213">
    <cfRule type="expression" priority="412">
      <formula>"If($P$10/$G$10&gt;1.1)"</formula>
    </cfRule>
  </conditionalFormatting>
  <conditionalFormatting sqref="BA209:BA213">
    <cfRule type="expression" priority="411">
      <formula>"If($P$10/$G$10&gt;1.1)"</formula>
    </cfRule>
  </conditionalFormatting>
  <conditionalFormatting sqref="BC209:BC213">
    <cfRule type="expression" priority="410">
      <formula>"If($P$10/$G$10&gt;1.1)"</formula>
    </cfRule>
  </conditionalFormatting>
  <conditionalFormatting sqref="AY215:AY219">
    <cfRule type="expression" priority="407">
      <formula>"If($P$10/$G$10&gt;1.1)"</formula>
    </cfRule>
  </conditionalFormatting>
  <conditionalFormatting sqref="BC215:BC219 BA215:BA219 AY215:AY219">
    <cfRule type="cellIs" dxfId="180" priority="403" operator="lessThanOrEqual">
      <formula>-0.1</formula>
    </cfRule>
    <cfRule type="cellIs" dxfId="179" priority="404" operator="greaterThanOrEqual">
      <formula>0.1</formula>
    </cfRule>
  </conditionalFormatting>
  <conditionalFormatting sqref="AY221:AY225">
    <cfRule type="expression" priority="402">
      <formula>"If($P$10/$G$10&gt;1.1)"</formula>
    </cfRule>
  </conditionalFormatting>
  <conditionalFormatting sqref="BA221:BA225">
    <cfRule type="expression" priority="401">
      <formula>"If($P$10/$G$10&gt;1.1)"</formula>
    </cfRule>
  </conditionalFormatting>
  <conditionalFormatting sqref="BC221:BC225">
    <cfRule type="expression" priority="400">
      <formula>"If($P$10/$G$10&gt;1.1)"</formula>
    </cfRule>
  </conditionalFormatting>
  <conditionalFormatting sqref="AY227:AY231">
    <cfRule type="expression" priority="397">
      <formula>"If($P$10/$G$10&gt;1.1)"</formula>
    </cfRule>
  </conditionalFormatting>
  <conditionalFormatting sqref="BA227:BA231">
    <cfRule type="expression" priority="396">
      <formula>"If($P$10/$G$10&gt;1.1)"</formula>
    </cfRule>
  </conditionalFormatting>
  <conditionalFormatting sqref="BC227:BC231">
    <cfRule type="expression" priority="395">
      <formula>"If($P$10/$G$10&gt;1.1)"</formula>
    </cfRule>
  </conditionalFormatting>
  <conditionalFormatting sqref="BC227:BC231 BA227:BA231 AY227:AY231">
    <cfRule type="cellIs" dxfId="178" priority="393" operator="lessThanOrEqual">
      <formula>-0.1</formula>
    </cfRule>
    <cfRule type="cellIs" dxfId="177" priority="394" operator="greaterThanOrEqual">
      <formula>0.1</formula>
    </cfRule>
  </conditionalFormatting>
  <conditionalFormatting sqref="AY43:AY47">
    <cfRule type="expression" priority="554">
      <formula>"If($P$10/$G$10&gt;1.1)"</formula>
    </cfRule>
  </conditionalFormatting>
  <conditionalFormatting sqref="BA43:BA47">
    <cfRule type="expression" priority="553">
      <formula>"If($P$10/$G$10&gt;1.1)"</formula>
    </cfRule>
  </conditionalFormatting>
  <conditionalFormatting sqref="BC43:BC47">
    <cfRule type="expression" priority="552">
      <formula>"If($P$10/$G$10&gt;1.1)"</formula>
    </cfRule>
  </conditionalFormatting>
  <conditionalFormatting sqref="AY49:AY53">
    <cfRule type="expression" priority="547">
      <formula>"If($P$10/$G$10&gt;1.1)"</formula>
    </cfRule>
  </conditionalFormatting>
  <conditionalFormatting sqref="BA49:BA53">
    <cfRule type="expression" priority="546">
      <formula>"If($P$10/$G$10&gt;1.1)"</formula>
    </cfRule>
  </conditionalFormatting>
  <conditionalFormatting sqref="BC49:BC53 BA49:BA53 AY49:AY53">
    <cfRule type="cellIs" dxfId="176" priority="543" operator="lessThanOrEqual">
      <formula>-0.1</formula>
    </cfRule>
    <cfRule type="cellIs" dxfId="175" priority="544" operator="greaterThanOrEqual">
      <formula>0.1</formula>
    </cfRule>
  </conditionalFormatting>
  <conditionalFormatting sqref="BC61:BC65 BA61:BA65 AY61:AY65">
    <cfRule type="cellIs" dxfId="174" priority="533" operator="lessThanOrEqual">
      <formula>-0.1</formula>
    </cfRule>
    <cfRule type="cellIs" dxfId="173" priority="534" operator="greaterThanOrEqual">
      <formula>0.1</formula>
    </cfRule>
  </conditionalFormatting>
  <conditionalFormatting sqref="BC75:BC79 BA75:BA79 AY75:AY79 AY86 BA86 BC86 BC92 BA92 AY92 AY98 BA98 BC98">
    <cfRule type="cellIs" dxfId="172" priority="523" operator="lessThanOrEqual">
      <formula>-0.1</formula>
    </cfRule>
    <cfRule type="cellIs" dxfId="171" priority="524" operator="greaterThanOrEqual">
      <formula>0.1</formula>
    </cfRule>
  </conditionalFormatting>
  <conditionalFormatting sqref="AY81:AY85">
    <cfRule type="expression" priority="520">
      <formula>"If($P$10/$G$10&gt;1.1)"</formula>
    </cfRule>
  </conditionalFormatting>
  <conditionalFormatting sqref="BA81:BA85">
    <cfRule type="expression" priority="519">
      <formula>"If($P$10/$G$10&gt;1.1)"</formula>
    </cfRule>
  </conditionalFormatting>
  <conditionalFormatting sqref="BA87:BA91">
    <cfRule type="expression" priority="514">
      <formula>"If($P$10/$G$10&gt;1.1)"</formula>
    </cfRule>
  </conditionalFormatting>
  <conditionalFormatting sqref="BC87:BC91">
    <cfRule type="expression" priority="513">
      <formula>"If($P$10/$G$10&gt;1.1)"</formula>
    </cfRule>
  </conditionalFormatting>
  <conditionalFormatting sqref="BC87:BC91 BA87:BA91 AY87:AY91">
    <cfRule type="cellIs" dxfId="170" priority="511" operator="lessThanOrEqual">
      <formula>-0.1</formula>
    </cfRule>
    <cfRule type="cellIs" dxfId="169" priority="512" operator="greaterThanOrEqual">
      <formula>0.1</formula>
    </cfRule>
  </conditionalFormatting>
  <conditionalFormatting sqref="AY93:AY97">
    <cfRule type="expression" priority="510">
      <formula>"If($P$10/$G$10&gt;1.1)"</formula>
    </cfRule>
  </conditionalFormatting>
  <conditionalFormatting sqref="BA93:BA97">
    <cfRule type="expression" priority="509">
      <formula>"If($P$10/$G$10&gt;1.1)"</formula>
    </cfRule>
  </conditionalFormatting>
  <conditionalFormatting sqref="BC93:BC97">
    <cfRule type="expression" priority="508">
      <formula>"If($P$10/$G$10&gt;1.1)"</formula>
    </cfRule>
  </conditionalFormatting>
  <conditionalFormatting sqref="AY99:AY103">
    <cfRule type="expression" priority="505">
      <formula>"If($P$10/$G$10&gt;1.1)"</formula>
    </cfRule>
  </conditionalFormatting>
  <conditionalFormatting sqref="BA99:BA103">
    <cfRule type="expression" priority="504">
      <formula>"If($P$10/$G$10&gt;1.1)"</formula>
    </cfRule>
  </conditionalFormatting>
  <conditionalFormatting sqref="BC99:BC103">
    <cfRule type="expression" priority="503">
      <formula>"If($P$10/$G$10&gt;1.1)"</formula>
    </cfRule>
  </conditionalFormatting>
  <conditionalFormatting sqref="BC99:BC103 BA99:BA103 AY99:AY103">
    <cfRule type="cellIs" dxfId="168" priority="501" operator="lessThanOrEqual">
      <formula>-0.1</formula>
    </cfRule>
    <cfRule type="cellIs" dxfId="167" priority="502" operator="greaterThanOrEqual">
      <formula>0.1</formula>
    </cfRule>
  </conditionalFormatting>
  <conditionalFormatting sqref="AY107:AY111">
    <cfRule type="expression" priority="500">
      <formula>"If($P$10/$G$10&gt;1.1)"</formula>
    </cfRule>
  </conditionalFormatting>
  <conditionalFormatting sqref="BA107:BA111">
    <cfRule type="expression" priority="499">
      <formula>"If($P$10/$G$10&gt;1.1)"</formula>
    </cfRule>
  </conditionalFormatting>
  <conditionalFormatting sqref="BC107:BC111">
    <cfRule type="expression" priority="498">
      <formula>"If($P$10/$G$10&gt;1.1)"</formula>
    </cfRule>
  </conditionalFormatting>
  <conditionalFormatting sqref="BA131:BA135">
    <cfRule type="expression" priority="477">
      <formula>"If($P$10/$G$10&gt;1.1)"</formula>
    </cfRule>
  </conditionalFormatting>
  <conditionalFormatting sqref="BA113:BA117">
    <cfRule type="expression" priority="492">
      <formula>"If($P$10/$G$10&gt;1.1)"</formula>
    </cfRule>
  </conditionalFormatting>
  <conditionalFormatting sqref="BC113:BC117">
    <cfRule type="expression" priority="491">
      <formula>"If($P$10/$G$10&gt;1.1)"</formula>
    </cfRule>
  </conditionalFormatting>
  <conditionalFormatting sqref="BC113:BC117 BA113:BA117 AY113:AY117">
    <cfRule type="cellIs" dxfId="166" priority="489" operator="lessThanOrEqual">
      <formula>-0.1</formula>
    </cfRule>
    <cfRule type="cellIs" dxfId="165" priority="490" operator="greaterThanOrEqual">
      <formula>0.1</formula>
    </cfRule>
  </conditionalFormatting>
  <conditionalFormatting sqref="BA119:BA123">
    <cfRule type="expression" priority="487">
      <formula>"If($P$10/$G$10&gt;1.1)"</formula>
    </cfRule>
  </conditionalFormatting>
  <conditionalFormatting sqref="BC119:BC123">
    <cfRule type="expression" priority="486">
      <formula>"If($P$10/$G$10&gt;1.1)"</formula>
    </cfRule>
  </conditionalFormatting>
  <conditionalFormatting sqref="BA125:BA129">
    <cfRule type="expression" priority="482">
      <formula>"If($P$10/$G$10&gt;1.1)"</formula>
    </cfRule>
  </conditionalFormatting>
  <conditionalFormatting sqref="BC125:BC129">
    <cfRule type="expression" priority="481">
      <formula>"If($P$10/$G$10&gt;1.1)"</formula>
    </cfRule>
  </conditionalFormatting>
  <conditionalFormatting sqref="BC125:BC129 BA125:BA129 AY125:AY129">
    <cfRule type="cellIs" dxfId="164" priority="479" operator="lessThanOrEqual">
      <formula>-0.1</formula>
    </cfRule>
    <cfRule type="cellIs" dxfId="163" priority="480" operator="greaterThanOrEqual">
      <formula>0.1</formula>
    </cfRule>
  </conditionalFormatting>
  <conditionalFormatting sqref="AY145:AY149">
    <cfRule type="expression" priority="466">
      <formula>"If($P$10/$G$10&gt;1.1)"</formula>
    </cfRule>
  </conditionalFormatting>
  <conditionalFormatting sqref="BC131:BC135">
    <cfRule type="expression" priority="476">
      <formula>"If($P$10/$G$10&gt;1.1)"</formula>
    </cfRule>
  </conditionalFormatting>
  <conditionalFormatting sqref="AY151:AY155">
    <cfRule type="expression" priority="461">
      <formula>"If($P$10/$G$10&gt;1.1)"</formula>
    </cfRule>
  </conditionalFormatting>
  <conditionalFormatting sqref="BA139:BA143">
    <cfRule type="expression" priority="472">
      <formula>"If($P$10/$G$10&gt;1.1)"</formula>
    </cfRule>
  </conditionalFormatting>
  <conditionalFormatting sqref="BC139:BC143">
    <cfRule type="expression" priority="471">
      <formula>"If($P$10/$G$10&gt;1.1)"</formula>
    </cfRule>
  </conditionalFormatting>
  <conditionalFormatting sqref="BC139:BC143 BA139:BA143 AY139:AY143 AY150 BA150 BC150 BC156 BA156 AY156 AY162 BA162 BC162">
    <cfRule type="cellIs" dxfId="162" priority="469" operator="lessThanOrEqual">
      <formula>-0.1</formula>
    </cfRule>
    <cfRule type="cellIs" dxfId="161" priority="470" operator="greaterThanOrEqual">
      <formula>0.1</formula>
    </cfRule>
  </conditionalFormatting>
  <conditionalFormatting sqref="AY144 BA144 BC144">
    <cfRule type="cellIs" dxfId="160" priority="467" operator="lessThanOrEqual">
      <formula>-0.1</formula>
    </cfRule>
    <cfRule type="cellIs" dxfId="159" priority="468" operator="greaterThanOrEqual">
      <formula>0.1</formula>
    </cfRule>
  </conditionalFormatting>
  <conditionalFormatting sqref="BA145:BA149">
    <cfRule type="expression" priority="465">
      <formula>"If($P$10/$G$10&gt;1.1)"</formula>
    </cfRule>
  </conditionalFormatting>
  <conditionalFormatting sqref="BC145:BC149">
    <cfRule type="expression" priority="464">
      <formula>"If($P$10/$G$10&gt;1.1)"</formula>
    </cfRule>
  </conditionalFormatting>
  <conditionalFormatting sqref="BC151:BC155">
    <cfRule type="expression" priority="459">
      <formula>"If($P$10/$G$10&gt;1.1)"</formula>
    </cfRule>
  </conditionalFormatting>
  <conditionalFormatting sqref="BC151:BC155 BA151:BA155 AY151:AY155">
    <cfRule type="cellIs" dxfId="158" priority="457" operator="lessThanOrEqual">
      <formula>-0.1</formula>
    </cfRule>
    <cfRule type="cellIs" dxfId="157" priority="458" operator="greaterThanOrEqual">
      <formula>0.1</formula>
    </cfRule>
  </conditionalFormatting>
  <conditionalFormatting sqref="AY157:AY161">
    <cfRule type="expression" priority="456">
      <formula>"If($P$10/$G$10&gt;1.1)"</formula>
    </cfRule>
  </conditionalFormatting>
  <conditionalFormatting sqref="BA157:BA161">
    <cfRule type="expression" priority="455">
      <formula>"If($P$10/$G$10&gt;1.1)"</formula>
    </cfRule>
  </conditionalFormatting>
  <conditionalFormatting sqref="BC157:BC161">
    <cfRule type="expression" priority="454">
      <formula>"If($P$10/$G$10&gt;1.1)"</formula>
    </cfRule>
  </conditionalFormatting>
  <conditionalFormatting sqref="AY163:AY167">
    <cfRule type="expression" priority="451">
      <formula>"If($P$10/$G$10&gt;1.1)"</formula>
    </cfRule>
  </conditionalFormatting>
  <conditionalFormatting sqref="BA163:BA167">
    <cfRule type="expression" priority="450">
      <formula>"If($P$10/$G$10&gt;1.1)"</formula>
    </cfRule>
  </conditionalFormatting>
  <conditionalFormatting sqref="BC163:BC167">
    <cfRule type="expression" priority="449">
      <formula>"If($P$10/$G$10&gt;1.1)"</formula>
    </cfRule>
  </conditionalFormatting>
  <conditionalFormatting sqref="BC163:BC167 BA163:BA167 AY163:AY167">
    <cfRule type="cellIs" dxfId="156" priority="447" operator="lessThanOrEqual">
      <formula>-0.1</formula>
    </cfRule>
    <cfRule type="cellIs" dxfId="155" priority="448" operator="greaterThanOrEqual">
      <formula>0.1</formula>
    </cfRule>
  </conditionalFormatting>
  <conditionalFormatting sqref="AY171:AY175">
    <cfRule type="expression" priority="446">
      <formula>"If($P$10/$G$10&gt;1.1)"</formula>
    </cfRule>
  </conditionalFormatting>
  <conditionalFormatting sqref="BA171:BA175">
    <cfRule type="expression" priority="445">
      <formula>"If($P$10/$G$10&gt;1.1)"</formula>
    </cfRule>
  </conditionalFormatting>
  <conditionalFormatting sqref="BC171:BC175">
    <cfRule type="expression" priority="444">
      <formula>"If($P$10/$G$10&gt;1.1)"</formula>
    </cfRule>
  </conditionalFormatting>
  <conditionalFormatting sqref="BC195:BC199">
    <cfRule type="expression" priority="422">
      <formula>"If($P$10/$G$10&gt;1.1)"</formula>
    </cfRule>
  </conditionalFormatting>
  <conditionalFormatting sqref="BC177:BC181">
    <cfRule type="expression" priority="437">
      <formula>"If($P$10/$G$10&gt;1.1)"</formula>
    </cfRule>
  </conditionalFormatting>
  <conditionalFormatting sqref="BC177:BC181 BA177:BA181 AY177:AY181">
    <cfRule type="cellIs" dxfId="154" priority="435" operator="lessThanOrEqual">
      <formula>-0.1</formula>
    </cfRule>
    <cfRule type="cellIs" dxfId="153" priority="436" operator="greaterThanOrEqual">
      <formula>0.1</formula>
    </cfRule>
  </conditionalFormatting>
  <conditionalFormatting sqref="BC183:BC187">
    <cfRule type="expression" priority="432">
      <formula>"If($P$10/$G$10&gt;1.1)"</formula>
    </cfRule>
  </conditionalFormatting>
  <conditionalFormatting sqref="BC189:BC193">
    <cfRule type="expression" priority="427">
      <formula>"If($P$10/$G$10&gt;1.1)"</formula>
    </cfRule>
  </conditionalFormatting>
  <conditionalFormatting sqref="BC189:BC193 BA189:BA193 AY189:AY193">
    <cfRule type="cellIs" dxfId="152" priority="425" operator="lessThanOrEqual">
      <formula>-0.1</formula>
    </cfRule>
    <cfRule type="cellIs" dxfId="151" priority="426" operator="greaterThanOrEqual">
      <formula>0.1</formula>
    </cfRule>
  </conditionalFormatting>
  <conditionalFormatting sqref="AY235:AY239">
    <cfRule type="expression" priority="392">
      <formula>"If($P$10/$G$10&gt;1.1)"</formula>
    </cfRule>
  </conditionalFormatting>
  <conditionalFormatting sqref="BA235:BA239">
    <cfRule type="expression" priority="391">
      <formula>"If($P$10/$G$10&gt;1.1)"</formula>
    </cfRule>
  </conditionalFormatting>
  <conditionalFormatting sqref="BC235:BC239">
    <cfRule type="expression" priority="390">
      <formula>"If($P$10/$G$10&gt;1.1)"</formula>
    </cfRule>
  </conditionalFormatting>
  <conditionalFormatting sqref="BA6:BA7">
    <cfRule type="cellIs" dxfId="150" priority="364" operator="lessThanOrEqual">
      <formula>-0.1</formula>
    </cfRule>
    <cfRule type="cellIs" dxfId="149" priority="365" operator="greaterThanOrEqual">
      <formula>0.1</formula>
    </cfRule>
  </conditionalFormatting>
  <conditionalFormatting sqref="BC6:BC7">
    <cfRule type="cellIs" dxfId="148" priority="362" operator="lessThanOrEqual">
      <formula>-0.1</formula>
    </cfRule>
    <cfRule type="cellIs" dxfId="147" priority="363" operator="greaterThanOrEqual">
      <formula>0.1</formula>
    </cfRule>
  </conditionalFormatting>
  <conditionalFormatting sqref="BC234 BA234 AY234">
    <cfRule type="cellIs" dxfId="146" priority="348" operator="lessThanOrEqual">
      <formula>-0.1</formula>
    </cfRule>
    <cfRule type="cellIs" dxfId="145" priority="349" operator="greaterThanOrEqual">
      <formula>0.1</formula>
    </cfRule>
  </conditionalFormatting>
  <conditionalFormatting sqref="BC42 BA42 AY42">
    <cfRule type="cellIs" dxfId="144" priority="360" operator="lessThanOrEqual">
      <formula>-0.1</formula>
    </cfRule>
    <cfRule type="cellIs" dxfId="143" priority="361" operator="greaterThanOrEqual">
      <formula>0.1</formula>
    </cfRule>
  </conditionalFormatting>
  <conditionalFormatting sqref="BC74 BA74 AY74">
    <cfRule type="cellIs" dxfId="142" priority="358" operator="lessThanOrEqual">
      <formula>-0.1</formula>
    </cfRule>
    <cfRule type="cellIs" dxfId="141" priority="359" operator="greaterThanOrEqual">
      <formula>0.1</formula>
    </cfRule>
  </conditionalFormatting>
  <conditionalFormatting sqref="BC106 BA106 AY106">
    <cfRule type="cellIs" dxfId="140" priority="356" operator="lessThanOrEqual">
      <formula>-0.1</formula>
    </cfRule>
    <cfRule type="cellIs" dxfId="139" priority="357" operator="greaterThanOrEqual">
      <formula>0.1</formula>
    </cfRule>
  </conditionalFormatting>
  <conditionalFormatting sqref="BC138 BA138 AY138">
    <cfRule type="cellIs" dxfId="138" priority="354" operator="lessThanOrEqual">
      <formula>-0.1</formula>
    </cfRule>
    <cfRule type="cellIs" dxfId="137" priority="355" operator="greaterThanOrEqual">
      <formula>0.1</formula>
    </cfRule>
  </conditionalFormatting>
  <conditionalFormatting sqref="BC170 BA170 AY170">
    <cfRule type="cellIs" dxfId="136" priority="352" operator="lessThanOrEqual">
      <formula>-0.1</formula>
    </cfRule>
    <cfRule type="cellIs" dxfId="135" priority="353" operator="greaterThanOrEqual">
      <formula>0.1</formula>
    </cfRule>
  </conditionalFormatting>
  <conditionalFormatting sqref="BC202 BA202 AY202">
    <cfRule type="cellIs" dxfId="134" priority="350" operator="lessThanOrEqual">
      <formula>-0.1</formula>
    </cfRule>
    <cfRule type="cellIs" dxfId="133" priority="351" operator="greaterThanOrEqual">
      <formula>0.1</formula>
    </cfRule>
  </conditionalFormatting>
  <conditionalFormatting sqref="AV265">
    <cfRule type="containsText" dxfId="132" priority="347" operator="containsText" text="&gt;10%">
      <formula>NOT(ISERROR(SEARCH("&gt;10%",AV265)))</formula>
    </cfRule>
  </conditionalFormatting>
  <conditionalFormatting sqref="AG7">
    <cfRule type="cellIs" dxfId="131" priority="345" operator="lessThanOrEqual">
      <formula>-0.1</formula>
    </cfRule>
    <cfRule type="cellIs" dxfId="130" priority="346" operator="greaterThanOrEqual">
      <formula>0.1</formula>
    </cfRule>
  </conditionalFormatting>
  <conditionalFormatting sqref="AI7">
    <cfRule type="cellIs" dxfId="129" priority="343" operator="lessThanOrEqual">
      <formula>-0.1</formula>
    </cfRule>
    <cfRule type="cellIs" dxfId="128" priority="344" operator="greaterThanOrEqual">
      <formula>0.1</formula>
    </cfRule>
  </conditionalFormatting>
  <conditionalFormatting sqref="AK7">
    <cfRule type="cellIs" dxfId="127" priority="341" operator="lessThanOrEqual">
      <formula>-0.1</formula>
    </cfRule>
    <cfRule type="cellIs" dxfId="126" priority="342" operator="greaterThanOrEqual">
      <formula>0.1</formula>
    </cfRule>
  </conditionalFormatting>
  <conditionalFormatting sqref="AM138">
    <cfRule type="cellIs" dxfId="125" priority="13" operator="lessThanOrEqual">
      <formula>-0.1</formula>
    </cfRule>
    <cfRule type="cellIs" dxfId="124" priority="14" operator="greaterThanOrEqual">
      <formula>0.1</formula>
    </cfRule>
  </conditionalFormatting>
  <conditionalFormatting sqref="AM106">
    <cfRule type="cellIs" dxfId="123" priority="15" operator="lessThanOrEqual">
      <formula>-0.1</formula>
    </cfRule>
    <cfRule type="cellIs" dxfId="122" priority="16" operator="greaterThanOrEqual">
      <formula>0.1</formula>
    </cfRule>
  </conditionalFormatting>
  <conditionalFormatting sqref="AM170">
    <cfRule type="cellIs" dxfId="121" priority="11" operator="lessThanOrEqual">
      <formula>-0.1</formula>
    </cfRule>
    <cfRule type="cellIs" dxfId="120" priority="12" operator="greaterThanOrEqual">
      <formula>0.1</formula>
    </cfRule>
  </conditionalFormatting>
  <conditionalFormatting sqref="AM202">
    <cfRule type="cellIs" dxfId="119" priority="9" operator="lessThanOrEqual">
      <formula>-0.1</formula>
    </cfRule>
    <cfRule type="cellIs" dxfId="118" priority="10" operator="greaterThanOrEqual">
      <formula>0.1</formula>
    </cfRule>
  </conditionalFormatting>
  <conditionalFormatting sqref="AM234">
    <cfRule type="cellIs" dxfId="117" priority="7" operator="lessThanOrEqual">
      <formula>-0.1</formula>
    </cfRule>
    <cfRule type="cellIs" dxfId="116" priority="8" operator="greaterThanOrEqual">
      <formula>0.1</formula>
    </cfRule>
  </conditionalFormatting>
  <conditionalFormatting sqref="AM16">
    <cfRule type="cellIs" dxfId="115" priority="164" operator="lessThanOrEqual">
      <formula>-0.1</formula>
    </cfRule>
    <cfRule type="cellIs" dxfId="114" priority="165" operator="greaterThanOrEqual">
      <formula>0.1</formula>
    </cfRule>
  </conditionalFormatting>
  <conditionalFormatting sqref="AM104">
    <cfRule type="cellIs" dxfId="113" priority="160" operator="lessThanOrEqual">
      <formula>-0.1</formula>
    </cfRule>
    <cfRule type="cellIs" dxfId="112" priority="161" operator="greaterThanOrEqual">
      <formula>0.1</formula>
    </cfRule>
  </conditionalFormatting>
  <conditionalFormatting sqref="AM72">
    <cfRule type="cellIs" dxfId="111" priority="162" operator="lessThanOrEqual">
      <formula>-0.1</formula>
    </cfRule>
    <cfRule type="cellIs" dxfId="110" priority="163" operator="greaterThanOrEqual">
      <formula>0.1</formula>
    </cfRule>
  </conditionalFormatting>
  <conditionalFormatting sqref="AM136">
    <cfRule type="cellIs" dxfId="109" priority="158" operator="lessThanOrEqual">
      <formula>-0.1</formula>
    </cfRule>
    <cfRule type="cellIs" dxfId="108" priority="159" operator="greaterThanOrEqual">
      <formula>0.1</formula>
    </cfRule>
  </conditionalFormatting>
  <conditionalFormatting sqref="AM168">
    <cfRule type="cellIs" dxfId="107" priority="156" operator="lessThanOrEqual">
      <formula>-0.1</formula>
    </cfRule>
    <cfRule type="cellIs" dxfId="106" priority="157" operator="greaterThanOrEqual">
      <formula>0.1</formula>
    </cfRule>
  </conditionalFormatting>
  <conditionalFormatting sqref="AM200">
    <cfRule type="cellIs" dxfId="105" priority="154" operator="lessThanOrEqual">
      <formula>-0.1</formula>
    </cfRule>
    <cfRule type="cellIs" dxfId="104" priority="155" operator="greaterThanOrEqual">
      <formula>0.1</formula>
    </cfRule>
  </conditionalFormatting>
  <conditionalFormatting sqref="AM232">
    <cfRule type="cellIs" dxfId="103" priority="152" operator="lessThanOrEqual">
      <formula>-0.1</formula>
    </cfRule>
    <cfRule type="cellIs" dxfId="102" priority="153" operator="greaterThanOrEqual">
      <formula>0.1</formula>
    </cfRule>
  </conditionalFormatting>
  <conditionalFormatting sqref="AM74">
    <cfRule type="cellIs" dxfId="101" priority="17" operator="lessThanOrEqual">
      <formula>-0.1</formula>
    </cfRule>
    <cfRule type="cellIs" dxfId="100" priority="18" operator="greaterThanOrEqual">
      <formula>0.1</formula>
    </cfRule>
  </conditionalFormatting>
  <conditionalFormatting sqref="AM17:AM21">
    <cfRule type="cellIs" dxfId="99" priority="149" operator="lessThanOrEqual">
      <formula>-0.1</formula>
    </cfRule>
    <cfRule type="cellIs" dxfId="98" priority="150" operator="greaterThanOrEqual">
      <formula>0.1</formula>
    </cfRule>
  </conditionalFormatting>
  <conditionalFormatting sqref="AM241:AM245">
    <cfRule type="expression" priority="32">
      <formula>"If($P$10/$G$10&gt;1.1)"</formula>
    </cfRule>
  </conditionalFormatting>
  <conditionalFormatting sqref="AM253:AM257">
    <cfRule type="expression" priority="26">
      <formula>"If($P$10/$G$10&gt;1.1)"</formula>
    </cfRule>
  </conditionalFormatting>
  <conditionalFormatting sqref="AM17:AM21">
    <cfRule type="expression" priority="151">
      <formula>"If($P$10/$G$10&gt;1.1)"</formula>
    </cfRule>
  </conditionalFormatting>
  <conditionalFormatting sqref="AM23:AM27">
    <cfRule type="expression" priority="148">
      <formula>"If($P$10/$G$10&gt;1.1)"</formula>
    </cfRule>
  </conditionalFormatting>
  <conditionalFormatting sqref="AM113:AM117">
    <cfRule type="expression" priority="100">
      <formula>"If($P$10/$G$10&gt;1.1)"</formula>
    </cfRule>
  </conditionalFormatting>
  <conditionalFormatting sqref="AM125:AM129">
    <cfRule type="expression" priority="94">
      <formula>"If($P$10/$G$10&gt;1.1)"</formula>
    </cfRule>
  </conditionalFormatting>
  <conditionalFormatting sqref="AM139:AM143">
    <cfRule type="expression" priority="88">
      <formula>"If($P$10/$G$10&gt;1.1)"</formula>
    </cfRule>
  </conditionalFormatting>
  <conditionalFormatting sqref="AM139:AM143 AM150 AM156 AM162">
    <cfRule type="cellIs" dxfId="97" priority="86" operator="lessThanOrEqual">
      <formula>-0.1</formula>
    </cfRule>
    <cfRule type="cellIs" dxfId="96" priority="87" operator="greaterThanOrEqual">
      <formula>0.1</formula>
    </cfRule>
  </conditionalFormatting>
  <conditionalFormatting sqref="AM145:AM149">
    <cfRule type="expression" priority="83">
      <formula>"If($P$10/$G$10&gt;1.1)"</formula>
    </cfRule>
  </conditionalFormatting>
  <conditionalFormatting sqref="AM145:AM149">
    <cfRule type="cellIs" dxfId="95" priority="81" operator="lessThanOrEqual">
      <formula>-0.1</formula>
    </cfRule>
    <cfRule type="cellIs" dxfId="94" priority="82" operator="greaterThanOrEqual">
      <formula>0.1</formula>
    </cfRule>
  </conditionalFormatting>
  <conditionalFormatting sqref="AM151:AM155">
    <cfRule type="expression" priority="80">
      <formula>"If($P$10/$G$10&gt;1.1)"</formula>
    </cfRule>
  </conditionalFormatting>
  <conditionalFormatting sqref="AM157:AM161">
    <cfRule type="expression" priority="77">
      <formula>"If($P$10/$G$10&gt;1.1)"</formula>
    </cfRule>
  </conditionalFormatting>
  <conditionalFormatting sqref="AM235:AM239">
    <cfRule type="expression" priority="37">
      <formula>"If($P$10/$G$10&gt;1.1)"</formula>
    </cfRule>
  </conditionalFormatting>
  <conditionalFormatting sqref="AM240">
    <cfRule type="cellIs" dxfId="93" priority="33" operator="lessThanOrEqual">
      <formula>-0.1</formula>
    </cfRule>
    <cfRule type="cellIs" dxfId="92" priority="34" operator="greaterThanOrEqual">
      <formula>0.1</formula>
    </cfRule>
  </conditionalFormatting>
  <conditionalFormatting sqref="AM221:AM225">
    <cfRule type="cellIs" dxfId="91" priority="41" operator="lessThanOrEqual">
      <formula>-0.1</formula>
    </cfRule>
    <cfRule type="cellIs" dxfId="90" priority="42" operator="greaterThanOrEqual">
      <formula>0.1</formula>
    </cfRule>
  </conditionalFormatting>
  <conditionalFormatting sqref="AM163:AM167">
    <cfRule type="cellIs" dxfId="89" priority="72" operator="lessThanOrEqual">
      <formula>-0.1</formula>
    </cfRule>
    <cfRule type="cellIs" dxfId="88" priority="73" operator="greaterThanOrEqual">
      <formula>0.1</formula>
    </cfRule>
  </conditionalFormatting>
  <conditionalFormatting sqref="AM189:AM193">
    <cfRule type="cellIs" dxfId="87" priority="58" operator="lessThanOrEqual">
      <formula>-0.1</formula>
    </cfRule>
    <cfRule type="cellIs" dxfId="86" priority="59" operator="greaterThanOrEqual">
      <formula>0.1</formula>
    </cfRule>
  </conditionalFormatting>
  <conditionalFormatting sqref="AM203:AM207">
    <cfRule type="expression" priority="54">
      <formula>"If($P$10/$G$10&gt;1.1)"</formula>
    </cfRule>
  </conditionalFormatting>
  <conditionalFormatting sqref="AM177:AM181">
    <cfRule type="cellIs" dxfId="85" priority="64" operator="lessThanOrEqual">
      <formula>-0.1</formula>
    </cfRule>
    <cfRule type="cellIs" dxfId="84" priority="65" operator="greaterThanOrEqual">
      <formula>0.1</formula>
    </cfRule>
  </conditionalFormatting>
  <conditionalFormatting sqref="AM163:AM167">
    <cfRule type="expression" priority="74">
      <formula>"If($P$10/$G$10&gt;1.1)"</formula>
    </cfRule>
  </conditionalFormatting>
  <conditionalFormatting sqref="AM259:AM263">
    <cfRule type="expression" priority="23">
      <formula>"If($P$10/$G$10&gt;1.1)"</formula>
    </cfRule>
  </conditionalFormatting>
  <conditionalFormatting sqref="AM227:AM231">
    <cfRule type="expression" priority="40">
      <formula>"If($P$10/$G$10&gt;1.1)"</formula>
    </cfRule>
  </conditionalFormatting>
  <conditionalFormatting sqref="AM209:AM213">
    <cfRule type="expression" priority="49">
      <formula>"If($P$10/$G$10&gt;1.1)"</formula>
    </cfRule>
  </conditionalFormatting>
  <conditionalFormatting sqref="AM221:AM225">
    <cfRule type="expression" priority="43">
      <formula>"If($P$10/$G$10&gt;1.1)"</formula>
    </cfRule>
  </conditionalFormatting>
  <conditionalFormatting sqref="AM253:AM257">
    <cfRule type="cellIs" dxfId="83" priority="24" operator="lessThanOrEqual">
      <formula>-0.1</formula>
    </cfRule>
    <cfRule type="cellIs" dxfId="82" priority="25" operator="greaterThanOrEqual">
      <formula>0.1</formula>
    </cfRule>
  </conditionalFormatting>
  <conditionalFormatting sqref="AM42">
    <cfRule type="cellIs" dxfId="81" priority="19" operator="lessThanOrEqual">
      <formula>-0.1</formula>
    </cfRule>
    <cfRule type="cellIs" dxfId="80" priority="20" operator="greaterThanOrEqual">
      <formula>0.1</formula>
    </cfRule>
  </conditionalFormatting>
  <conditionalFormatting sqref="AM264 AM266:AM270">
    <cfRule type="cellIs" dxfId="79" priority="171" operator="lessThanOrEqual">
      <formula>-0.1</formula>
    </cfRule>
    <cfRule type="cellIs" dxfId="78" priority="172" operator="greaterThanOrEqual">
      <formula>0.1</formula>
    </cfRule>
  </conditionalFormatting>
  <conditionalFormatting sqref="AM11:AM15 AM1 AM22 AM28 AM34 AM40 AM5 AM8 AM272:AM1048576">
    <cfRule type="cellIs" dxfId="77" priority="168" operator="lessThanOrEqual">
      <formula>-0.1</formula>
    </cfRule>
    <cfRule type="cellIs" dxfId="76" priority="169" operator="greaterThanOrEqual">
      <formula>0.1</formula>
    </cfRule>
  </conditionalFormatting>
  <conditionalFormatting sqref="AM49:AM53">
    <cfRule type="expression" priority="134">
      <formula>"If($P$10/$G$10&gt;1.1)"</formula>
    </cfRule>
  </conditionalFormatting>
  <conditionalFormatting sqref="AM55:AM59">
    <cfRule type="expression" priority="131">
      <formula>"If($P$10/$G$10&gt;1.1)"</formula>
    </cfRule>
  </conditionalFormatting>
  <conditionalFormatting sqref="AM61:AM65">
    <cfRule type="expression" priority="128">
      <formula>"If($P$10/$G$10&gt;1.1)"</formula>
    </cfRule>
  </conditionalFormatting>
  <conditionalFormatting sqref="AM67:AM71">
    <cfRule type="expression" priority="125">
      <formula>"If($P$10/$G$10&gt;1.1)"</formula>
    </cfRule>
  </conditionalFormatting>
  <conditionalFormatting sqref="AM10">
    <cfRule type="cellIs" dxfId="75" priority="166" operator="lessThanOrEqual">
      <formula>-0.1</formula>
    </cfRule>
    <cfRule type="cellIs" dxfId="74" priority="167" operator="greaterThanOrEqual">
      <formula>0.1</formula>
    </cfRule>
  </conditionalFormatting>
  <conditionalFormatting sqref="AM195:AM199">
    <cfRule type="cellIs" dxfId="73" priority="55" operator="lessThanOrEqual">
      <formula>-0.1</formula>
    </cfRule>
    <cfRule type="cellIs" dxfId="72" priority="56" operator="greaterThanOrEqual">
      <formula>0.1</formula>
    </cfRule>
  </conditionalFormatting>
  <conditionalFormatting sqref="AM208">
    <cfRule type="cellIs" dxfId="71" priority="50" operator="lessThanOrEqual">
      <formula>-0.1</formula>
    </cfRule>
    <cfRule type="cellIs" dxfId="70" priority="51" operator="greaterThanOrEqual">
      <formula>0.1</formula>
    </cfRule>
  </conditionalFormatting>
  <conditionalFormatting sqref="AM241:AM245">
    <cfRule type="cellIs" dxfId="69" priority="30" operator="lessThanOrEqual">
      <formula>-0.1</formula>
    </cfRule>
    <cfRule type="cellIs" dxfId="68" priority="31" operator="greaterThanOrEqual">
      <formula>0.1</formula>
    </cfRule>
  </conditionalFormatting>
  <conditionalFormatting sqref="AM247:AM251">
    <cfRule type="expression" priority="29">
      <formula>"If($P$10/$G$10&gt;1.1)"</formula>
    </cfRule>
  </conditionalFormatting>
  <conditionalFormatting sqref="AM247:AM251">
    <cfRule type="cellIs" dxfId="67" priority="27" operator="lessThanOrEqual">
      <formula>-0.1</formula>
    </cfRule>
    <cfRule type="cellIs" dxfId="66" priority="28" operator="greaterThanOrEqual">
      <formula>0.1</formula>
    </cfRule>
  </conditionalFormatting>
  <conditionalFormatting sqref="AM259:AM263">
    <cfRule type="cellIs" dxfId="65" priority="21" operator="lessThanOrEqual">
      <formula>-0.1</formula>
    </cfRule>
    <cfRule type="cellIs" dxfId="64" priority="22" operator="greaterThanOrEqual">
      <formula>0.1</formula>
    </cfRule>
  </conditionalFormatting>
  <conditionalFormatting sqref="AM11:AM15">
    <cfRule type="expression" priority="170">
      <formula>"If($P$10/$G$10&gt;1.1)"</formula>
    </cfRule>
  </conditionalFormatting>
  <conditionalFormatting sqref="AM81:AM85">
    <cfRule type="expression" priority="117">
      <formula>"If($P$10/$G$10&gt;1.1)"</formula>
    </cfRule>
  </conditionalFormatting>
  <conditionalFormatting sqref="AM75:AM79">
    <cfRule type="expression" priority="122">
      <formula>"If($P$10/$G$10&gt;1.1)"</formula>
    </cfRule>
  </conditionalFormatting>
  <conditionalFormatting sqref="AM80">
    <cfRule type="cellIs" dxfId="63" priority="118" operator="lessThanOrEqual">
      <formula>-0.1</formula>
    </cfRule>
    <cfRule type="cellIs" dxfId="62" priority="119" operator="greaterThanOrEqual">
      <formula>0.1</formula>
    </cfRule>
  </conditionalFormatting>
  <conditionalFormatting sqref="AM67:AM71">
    <cfRule type="cellIs" dxfId="61" priority="123" operator="lessThanOrEqual">
      <formula>-0.1</formula>
    </cfRule>
    <cfRule type="cellIs" dxfId="60" priority="124" operator="greaterThanOrEqual">
      <formula>0.1</formula>
    </cfRule>
  </conditionalFormatting>
  <conditionalFormatting sqref="AM35:AM39">
    <cfRule type="expression" priority="142">
      <formula>"If($P$10/$G$10&gt;1.1)"</formula>
    </cfRule>
  </conditionalFormatting>
  <conditionalFormatting sqref="AM23:AM27">
    <cfRule type="cellIs" dxfId="59" priority="146" operator="lessThanOrEqual">
      <formula>-0.1</formula>
    </cfRule>
    <cfRule type="cellIs" dxfId="58" priority="147" operator="greaterThanOrEqual">
      <formula>0.1</formula>
    </cfRule>
  </conditionalFormatting>
  <conditionalFormatting sqref="AM29:AM33">
    <cfRule type="expression" priority="145">
      <formula>"If($P$10/$G$10&gt;1.1)"</formula>
    </cfRule>
  </conditionalFormatting>
  <conditionalFormatting sqref="AM29:AM33">
    <cfRule type="cellIs" dxfId="57" priority="143" operator="lessThanOrEqual">
      <formula>-0.1</formula>
    </cfRule>
    <cfRule type="cellIs" dxfId="56" priority="144" operator="greaterThanOrEqual">
      <formula>0.1</formula>
    </cfRule>
  </conditionalFormatting>
  <conditionalFormatting sqref="AM35:AM39">
    <cfRule type="cellIs" dxfId="55" priority="140" operator="lessThanOrEqual">
      <formula>-0.1</formula>
    </cfRule>
    <cfRule type="cellIs" dxfId="54" priority="141" operator="greaterThanOrEqual">
      <formula>0.1</formula>
    </cfRule>
  </conditionalFormatting>
  <conditionalFormatting sqref="AM215:AM219">
    <cfRule type="expression" priority="46">
      <formula>"If($P$10/$G$10&gt;1.1)"</formula>
    </cfRule>
  </conditionalFormatting>
  <conditionalFormatting sqref="AM203:AM207 AM214 AM220 AM226">
    <cfRule type="cellIs" dxfId="53" priority="52" operator="lessThanOrEqual">
      <formula>-0.1</formula>
    </cfRule>
    <cfRule type="cellIs" dxfId="52" priority="53" operator="greaterThanOrEqual">
      <formula>0.1</formula>
    </cfRule>
  </conditionalFormatting>
  <conditionalFormatting sqref="AM209:AM213">
    <cfRule type="cellIs" dxfId="51" priority="47" operator="lessThanOrEqual">
      <formula>-0.1</formula>
    </cfRule>
    <cfRule type="cellIs" dxfId="50" priority="48" operator="greaterThanOrEqual">
      <formula>0.1</formula>
    </cfRule>
  </conditionalFormatting>
  <conditionalFormatting sqref="AM215:AM219">
    <cfRule type="cellIs" dxfId="49" priority="44" operator="lessThanOrEqual">
      <formula>-0.1</formula>
    </cfRule>
    <cfRule type="cellIs" dxfId="48" priority="45" operator="greaterThanOrEqual">
      <formula>0.1</formula>
    </cfRule>
  </conditionalFormatting>
  <conditionalFormatting sqref="AM227:AM231">
    <cfRule type="cellIs" dxfId="47" priority="38" operator="lessThanOrEqual">
      <formula>-0.1</formula>
    </cfRule>
    <cfRule type="cellIs" dxfId="46" priority="39" operator="greaterThanOrEqual">
      <formula>0.1</formula>
    </cfRule>
  </conditionalFormatting>
  <conditionalFormatting sqref="AM43:AM47">
    <cfRule type="expression" priority="139">
      <formula>"If($P$10/$G$10&gt;1.1)"</formula>
    </cfRule>
  </conditionalFormatting>
  <conditionalFormatting sqref="AM43:AM47 AM54 AM60 AM66">
    <cfRule type="cellIs" dxfId="45" priority="137" operator="lessThanOrEqual">
      <formula>-0.1</formula>
    </cfRule>
    <cfRule type="cellIs" dxfId="44" priority="138" operator="greaterThanOrEqual">
      <formula>0.1</formula>
    </cfRule>
  </conditionalFormatting>
  <conditionalFormatting sqref="AM48">
    <cfRule type="cellIs" dxfId="43" priority="135" operator="lessThanOrEqual">
      <formula>-0.1</formula>
    </cfRule>
    <cfRule type="cellIs" dxfId="42" priority="136" operator="greaterThanOrEqual">
      <formula>0.1</formula>
    </cfRule>
  </conditionalFormatting>
  <conditionalFormatting sqref="AM49:AM53">
    <cfRule type="cellIs" dxfId="41" priority="132" operator="lessThanOrEqual">
      <formula>-0.1</formula>
    </cfRule>
    <cfRule type="cellIs" dxfId="40" priority="133" operator="greaterThanOrEqual">
      <formula>0.1</formula>
    </cfRule>
  </conditionalFormatting>
  <conditionalFormatting sqref="AM55:AM59">
    <cfRule type="cellIs" dxfId="39" priority="129" operator="lessThanOrEqual">
      <formula>-0.1</formula>
    </cfRule>
    <cfRule type="cellIs" dxfId="38" priority="130" operator="greaterThanOrEqual">
      <formula>0.1</formula>
    </cfRule>
  </conditionalFormatting>
  <conditionalFormatting sqref="AM61:AM65">
    <cfRule type="cellIs" dxfId="37" priority="126" operator="lessThanOrEqual">
      <formula>-0.1</formula>
    </cfRule>
    <cfRule type="cellIs" dxfId="36" priority="127" operator="greaterThanOrEqual">
      <formula>0.1</formula>
    </cfRule>
  </conditionalFormatting>
  <conditionalFormatting sqref="AM75:AM79 AM86 AM92 AM98">
    <cfRule type="cellIs" dxfId="35" priority="120" operator="lessThanOrEqual">
      <formula>-0.1</formula>
    </cfRule>
    <cfRule type="cellIs" dxfId="34" priority="121" operator="greaterThanOrEqual">
      <formula>0.1</formula>
    </cfRule>
  </conditionalFormatting>
  <conditionalFormatting sqref="AM81:AM85">
    <cfRule type="cellIs" dxfId="33" priority="115" operator="lessThanOrEqual">
      <formula>-0.1</formula>
    </cfRule>
    <cfRule type="cellIs" dxfId="32" priority="116" operator="greaterThanOrEqual">
      <formula>0.1</formula>
    </cfRule>
  </conditionalFormatting>
  <conditionalFormatting sqref="AM87:AM91">
    <cfRule type="expression" priority="114">
      <formula>"If($P$10/$G$10&gt;1.1)"</formula>
    </cfRule>
  </conditionalFormatting>
  <conditionalFormatting sqref="AM87:AM91">
    <cfRule type="cellIs" dxfId="31" priority="112" operator="lessThanOrEqual">
      <formula>-0.1</formula>
    </cfRule>
    <cfRule type="cellIs" dxfId="30" priority="113" operator="greaterThanOrEqual">
      <formula>0.1</formula>
    </cfRule>
  </conditionalFormatting>
  <conditionalFormatting sqref="AM93:AM97">
    <cfRule type="expression" priority="111">
      <formula>"If($P$10/$G$10&gt;1.1)"</formula>
    </cfRule>
  </conditionalFormatting>
  <conditionalFormatting sqref="AM93:AM97">
    <cfRule type="cellIs" dxfId="29" priority="109" operator="lessThanOrEqual">
      <formula>-0.1</formula>
    </cfRule>
    <cfRule type="cellIs" dxfId="28" priority="110" operator="greaterThanOrEqual">
      <formula>0.1</formula>
    </cfRule>
  </conditionalFormatting>
  <conditionalFormatting sqref="AM99:AM103">
    <cfRule type="expression" priority="108">
      <formula>"If($P$10/$G$10&gt;1.1)"</formula>
    </cfRule>
  </conditionalFormatting>
  <conditionalFormatting sqref="AM99:AM103">
    <cfRule type="cellIs" dxfId="27" priority="106" operator="lessThanOrEqual">
      <formula>-0.1</formula>
    </cfRule>
    <cfRule type="cellIs" dxfId="26" priority="107" operator="greaterThanOrEqual">
      <formula>0.1</formula>
    </cfRule>
  </conditionalFormatting>
  <conditionalFormatting sqref="AM107:AM111">
    <cfRule type="expression" priority="105">
      <formula>"If($P$10/$G$10&gt;1.1)"</formula>
    </cfRule>
  </conditionalFormatting>
  <conditionalFormatting sqref="AM107:AM111 AM118 AM124 AM130">
    <cfRule type="cellIs" dxfId="25" priority="103" operator="lessThanOrEqual">
      <formula>-0.1</formula>
    </cfRule>
    <cfRule type="cellIs" dxfId="24" priority="104" operator="greaterThanOrEqual">
      <formula>0.1</formula>
    </cfRule>
  </conditionalFormatting>
  <conditionalFormatting sqref="AM112">
    <cfRule type="cellIs" dxfId="23" priority="101" operator="lessThanOrEqual">
      <formula>-0.1</formula>
    </cfRule>
    <cfRule type="cellIs" dxfId="22" priority="102" operator="greaterThanOrEqual">
      <formula>0.1</formula>
    </cfRule>
  </conditionalFormatting>
  <conditionalFormatting sqref="AM113:AM117">
    <cfRule type="cellIs" dxfId="21" priority="98" operator="lessThanOrEqual">
      <formula>-0.1</formula>
    </cfRule>
    <cfRule type="cellIs" dxfId="20" priority="99" operator="greaterThanOrEqual">
      <formula>0.1</formula>
    </cfRule>
  </conditionalFormatting>
  <conditionalFormatting sqref="AM119:AM123">
    <cfRule type="expression" priority="97">
      <formula>"If($P$10/$G$10&gt;1.1)"</formula>
    </cfRule>
  </conditionalFormatting>
  <conditionalFormatting sqref="AM119:AM123">
    <cfRule type="cellIs" dxfId="19" priority="95" operator="lessThanOrEqual">
      <formula>-0.1</formula>
    </cfRule>
    <cfRule type="cellIs" dxfId="18" priority="96" operator="greaterThanOrEqual">
      <formula>0.1</formula>
    </cfRule>
  </conditionalFormatting>
  <conditionalFormatting sqref="AM125:AM129">
    <cfRule type="cellIs" dxfId="17" priority="92" operator="lessThanOrEqual">
      <formula>-0.1</formula>
    </cfRule>
    <cfRule type="cellIs" dxfId="16" priority="93" operator="greaterThanOrEqual">
      <formula>0.1</formula>
    </cfRule>
  </conditionalFormatting>
  <conditionalFormatting sqref="AM131:AM135">
    <cfRule type="expression" priority="91">
      <formula>"If($P$10/$G$10&gt;1.1)"</formula>
    </cfRule>
  </conditionalFormatting>
  <conditionalFormatting sqref="AM131:AM135">
    <cfRule type="cellIs" dxfId="15" priority="89" operator="lessThanOrEqual">
      <formula>-0.1</formula>
    </cfRule>
    <cfRule type="cellIs" dxfId="14" priority="90" operator="greaterThanOrEqual">
      <formula>0.1</formula>
    </cfRule>
  </conditionalFormatting>
  <conditionalFormatting sqref="AM144">
    <cfRule type="cellIs" dxfId="13" priority="84" operator="lessThanOrEqual">
      <formula>-0.1</formula>
    </cfRule>
    <cfRule type="cellIs" dxfId="12" priority="85" operator="greaterThanOrEqual">
      <formula>0.1</formula>
    </cfRule>
  </conditionalFormatting>
  <conditionalFormatting sqref="AM151:AM155">
    <cfRule type="cellIs" dxfId="11" priority="78" operator="lessThanOrEqual">
      <formula>-0.1</formula>
    </cfRule>
    <cfRule type="cellIs" dxfId="10" priority="79" operator="greaterThanOrEqual">
      <formula>0.1</formula>
    </cfRule>
  </conditionalFormatting>
  <conditionalFormatting sqref="AM157:AM161">
    <cfRule type="cellIs" dxfId="9" priority="75" operator="lessThanOrEqual">
      <formula>-0.1</formula>
    </cfRule>
    <cfRule type="cellIs" dxfId="8" priority="76" operator="greaterThanOrEqual">
      <formula>0.1</formula>
    </cfRule>
  </conditionalFormatting>
  <conditionalFormatting sqref="AM171:AM175">
    <cfRule type="expression" priority="71">
      <formula>"If($P$10/$G$10&gt;1.1)"</formula>
    </cfRule>
  </conditionalFormatting>
  <conditionalFormatting sqref="AM171:AM175 AM182 AM188 AM194">
    <cfRule type="cellIs" dxfId="7" priority="69" operator="lessThanOrEqual">
      <formula>-0.1</formula>
    </cfRule>
    <cfRule type="cellIs" dxfId="6" priority="70" operator="greaterThanOrEqual">
      <formula>0.1</formula>
    </cfRule>
  </conditionalFormatting>
  <conditionalFormatting sqref="AM176">
    <cfRule type="cellIs" dxfId="5" priority="67" operator="lessThanOrEqual">
      <formula>-0.1</formula>
    </cfRule>
    <cfRule type="cellIs" dxfId="4" priority="68" operator="greaterThanOrEqual">
      <formula>0.1</formula>
    </cfRule>
  </conditionalFormatting>
  <conditionalFormatting sqref="AM195:AM199">
    <cfRule type="expression" priority="57">
      <formula>"If($P$10/$G$10&gt;1.1)"</formula>
    </cfRule>
  </conditionalFormatting>
  <conditionalFormatting sqref="AM177:AM181">
    <cfRule type="expression" priority="66">
      <formula>"If($P$10/$G$10&gt;1.1)"</formula>
    </cfRule>
  </conditionalFormatting>
  <conditionalFormatting sqref="AM183:AM187">
    <cfRule type="expression" priority="63">
      <formula>"If($P$10/$G$10&gt;1.1)"</formula>
    </cfRule>
  </conditionalFormatting>
  <conditionalFormatting sqref="AM183:AM187">
    <cfRule type="cellIs" dxfId="3" priority="61" operator="lessThanOrEqual">
      <formula>-0.1</formula>
    </cfRule>
    <cfRule type="cellIs" dxfId="2" priority="62" operator="greaterThanOrEqual">
      <formula>0.1</formula>
    </cfRule>
  </conditionalFormatting>
  <conditionalFormatting sqref="AM189:AM193">
    <cfRule type="expression" priority="60">
      <formula>"If($P$10/$G$10&gt;1.1)"</formula>
    </cfRule>
  </conditionalFormatting>
  <conditionalFormatting sqref="AM235:AM239 AM246 AM252 AM258">
    <cfRule type="cellIs" dxfId="1" priority="35" operator="lessThanOrEqual">
      <formula>-0.1</formula>
    </cfRule>
    <cfRule type="cellIs" dxfId="0" priority="36" operator="greaterThanOrEqual">
      <formula>0.1</formula>
    </cfRule>
  </conditionalFormatting>
  <pageMargins left="0.23" right="0.16" top="0.39370078740157483" bottom="0.55118110236220474" header="0.31496062992125984" footer="0.31496062992125984"/>
  <pageSetup paperSize="9" scale="40" orientation="portrait" r:id="rId1"/>
  <headerFooter>
    <oddHeader>&amp;F</oddHeader>
  </headerFooter>
  <colBreaks count="1" manualBreakCount="1">
    <brk id="4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0000"/>
    <pageSetUpPr fitToPage="1"/>
  </sheetPr>
  <dimension ref="A1:R134"/>
  <sheetViews>
    <sheetView topLeftCell="A97" zoomScale="90" zoomScaleNormal="90" workbookViewId="0">
      <selection activeCell="B160" sqref="B160"/>
    </sheetView>
  </sheetViews>
  <sheetFormatPr defaultRowHeight="14.5" x14ac:dyDescent="0.35"/>
  <cols>
    <col min="1" max="1" width="5.54296875" customWidth="1"/>
    <col min="2" max="2" width="45.81640625" customWidth="1"/>
    <col min="3" max="3" width="15.54296875" customWidth="1"/>
    <col min="4" max="4" width="16.7265625" customWidth="1"/>
    <col min="5" max="5" width="17.7265625" customWidth="1"/>
    <col min="7" max="18" width="9.7265625" customWidth="1"/>
  </cols>
  <sheetData>
    <row r="1" spans="1:18" ht="21" x14ac:dyDescent="0.5">
      <c r="A1" s="296" t="s">
        <v>6</v>
      </c>
      <c r="B1" s="296"/>
      <c r="C1" s="296"/>
      <c r="D1" s="296"/>
      <c r="E1" s="296"/>
      <c r="G1" t="s">
        <v>33</v>
      </c>
      <c r="H1">
        <v>1.2537</v>
      </c>
    </row>
    <row r="2" spans="1:18" ht="17" x14ac:dyDescent="0.4">
      <c r="A2" s="297" t="s">
        <v>7</v>
      </c>
      <c r="B2" s="297"/>
      <c r="C2" s="297"/>
      <c r="D2" s="297"/>
      <c r="E2" s="297"/>
    </row>
    <row r="3" spans="1:18" ht="15.5" x14ac:dyDescent="0.35">
      <c r="A3" s="298" t="s">
        <v>8</v>
      </c>
      <c r="B3" s="298"/>
      <c r="C3" s="298"/>
      <c r="D3" s="298"/>
      <c r="E3" s="298"/>
    </row>
    <row r="4" spans="1:18" ht="15" thickBot="1" x14ac:dyDescent="0.4"/>
    <row r="5" spans="1:18" x14ac:dyDescent="0.35">
      <c r="A5" s="299" t="s">
        <v>9</v>
      </c>
      <c r="B5" s="301" t="s">
        <v>10</v>
      </c>
      <c r="C5" s="303" t="s">
        <v>11</v>
      </c>
      <c r="D5" s="304"/>
      <c r="E5" s="305"/>
    </row>
    <row r="6" spans="1:18" x14ac:dyDescent="0.35">
      <c r="A6" s="300"/>
      <c r="B6" s="302"/>
      <c r="C6" s="7" t="s">
        <v>0</v>
      </c>
      <c r="D6" s="7" t="s">
        <v>12</v>
      </c>
      <c r="E6" s="8" t="s">
        <v>13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35">
      <c r="A7" s="31"/>
      <c r="B7" s="31"/>
      <c r="C7" s="4"/>
      <c r="D7" s="4"/>
      <c r="E7" s="9"/>
    </row>
    <row r="8" spans="1:18" ht="15.5" x14ac:dyDescent="0.35">
      <c r="A8" s="32">
        <v>1</v>
      </c>
      <c r="B8" s="33" t="s">
        <v>14</v>
      </c>
      <c r="C8" s="10">
        <f>SUM(C9:C20)</f>
        <v>8149.05</v>
      </c>
      <c r="D8" s="10">
        <f>SUM(D9:D20)</f>
        <v>12537</v>
      </c>
      <c r="E8" s="11">
        <f>SUM(E9:E20)</f>
        <v>20686.05</v>
      </c>
    </row>
    <row r="9" spans="1:18" x14ac:dyDescent="0.35">
      <c r="A9" s="34">
        <v>1.1000000000000001</v>
      </c>
      <c r="B9" s="35" t="s">
        <v>15</v>
      </c>
      <c r="C9" s="12">
        <f>'2019 - Budget, Actual &amp; Forec.'!H10*USD</f>
        <v>8149.05</v>
      </c>
      <c r="D9" s="12">
        <f>E9-C9</f>
        <v>12537</v>
      </c>
      <c r="E9" s="36">
        <f>'2019 - Budget, Actual &amp; Forec.'!K10*USD</f>
        <v>20686.05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35">
      <c r="A10" s="34">
        <v>1.2</v>
      </c>
      <c r="B10" s="35" t="s">
        <v>16</v>
      </c>
      <c r="C10" s="12">
        <f>'2019 - Budget, Actual &amp; Forec.'!H16*USD</f>
        <v>0</v>
      </c>
      <c r="D10" s="12">
        <f t="shared" ref="D10:D18" si="0">E10-C10</f>
        <v>0</v>
      </c>
      <c r="E10" s="36">
        <f>'2019 - Budget, Actual &amp; Forec.'!K16*USD</f>
        <v>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35">
      <c r="A11" s="34">
        <v>1.3</v>
      </c>
      <c r="B11" s="35" t="s">
        <v>17</v>
      </c>
      <c r="C11" s="12">
        <f>'2019 - Budget, Actual &amp; Forec.'!H22*USD</f>
        <v>0</v>
      </c>
      <c r="D11" s="12">
        <f t="shared" si="0"/>
        <v>0</v>
      </c>
      <c r="E11" s="36">
        <f>'2019 - Budget, Actual &amp; Forec.'!K22*USD</f>
        <v>0</v>
      </c>
    </row>
    <row r="12" spans="1:18" x14ac:dyDescent="0.35">
      <c r="A12" s="34"/>
      <c r="B12" s="34" t="s">
        <v>18</v>
      </c>
      <c r="C12" s="12">
        <f>'2019 - Budget, Actual &amp; Forec.'!H23*USD</f>
        <v>0</v>
      </c>
      <c r="D12" s="12">
        <f t="shared" si="0"/>
        <v>0</v>
      </c>
      <c r="E12" s="36">
        <f>'2019 - Budget, Actual &amp; Forec.'!K23*USD</f>
        <v>0</v>
      </c>
    </row>
    <row r="13" spans="1:18" x14ac:dyDescent="0.35">
      <c r="A13" s="34"/>
      <c r="B13" s="34" t="s">
        <v>19</v>
      </c>
      <c r="C13" s="12">
        <f>'2019 - Budget, Actual &amp; Forec.'!H26*USD</f>
        <v>0</v>
      </c>
      <c r="D13" s="12">
        <f t="shared" si="0"/>
        <v>0</v>
      </c>
      <c r="E13" s="36">
        <f>'2019 - Budget, Actual &amp; Forec.'!K26*USD</f>
        <v>0</v>
      </c>
    </row>
    <row r="14" spans="1:18" x14ac:dyDescent="0.35">
      <c r="A14" s="34"/>
      <c r="B14" s="34" t="s">
        <v>5</v>
      </c>
      <c r="C14" s="12">
        <f>'2019 - Budget, Actual &amp; Forec.'!H27*USD</f>
        <v>0</v>
      </c>
      <c r="D14" s="12">
        <f>E14-C14</f>
        <v>0</v>
      </c>
      <c r="E14" s="36">
        <f>'2019 - Budget, Actual &amp; Forec.'!K27*USD</f>
        <v>0</v>
      </c>
    </row>
    <row r="15" spans="1:18" x14ac:dyDescent="0.35">
      <c r="A15" s="34">
        <v>1.4</v>
      </c>
      <c r="B15" s="35" t="s">
        <v>20</v>
      </c>
      <c r="C15" s="12">
        <f>'2019 - Budget, Actual &amp; Forec.'!H28*USD</f>
        <v>0</v>
      </c>
      <c r="D15" s="12">
        <f t="shared" si="0"/>
        <v>0</v>
      </c>
      <c r="E15" s="36">
        <f>'2019 - Budget, Actual &amp; Forec.'!K28*USD</f>
        <v>0</v>
      </c>
    </row>
    <row r="16" spans="1:18" x14ac:dyDescent="0.35">
      <c r="A16" s="34"/>
      <c r="B16" s="34" t="s">
        <v>21</v>
      </c>
      <c r="C16" s="12">
        <f>'2019 - Budget, Actual &amp; Forec.'!H29*USD</f>
        <v>0</v>
      </c>
      <c r="D16" s="12">
        <f t="shared" si="0"/>
        <v>0</v>
      </c>
      <c r="E16" s="36">
        <f>'2019 - Budget, Actual &amp; Forec.'!K29*USD</f>
        <v>0</v>
      </c>
    </row>
    <row r="17" spans="1:18" x14ac:dyDescent="0.35">
      <c r="A17" s="34"/>
      <c r="B17" s="34" t="s">
        <v>22</v>
      </c>
      <c r="C17" s="12">
        <f>'2019 - Budget, Actual &amp; Forec.'!H32*USD</f>
        <v>0</v>
      </c>
      <c r="D17" s="12">
        <f t="shared" si="0"/>
        <v>0</v>
      </c>
      <c r="E17" s="36">
        <f>'2019 - Budget, Actual &amp; Forec.'!K32*USD</f>
        <v>0</v>
      </c>
    </row>
    <row r="18" spans="1:18" x14ac:dyDescent="0.35">
      <c r="A18" s="34"/>
      <c r="B18" s="34" t="s">
        <v>4</v>
      </c>
      <c r="C18" s="12">
        <f>'2019 - Budget, Actual &amp; Forec.'!H33*USD</f>
        <v>0</v>
      </c>
      <c r="D18" s="12">
        <f t="shared" si="0"/>
        <v>0</v>
      </c>
      <c r="E18" s="36">
        <f>'2019 - Budget, Actual &amp; Forec.'!K33*USD</f>
        <v>0</v>
      </c>
    </row>
    <row r="19" spans="1:18" x14ac:dyDescent="0.35">
      <c r="A19" s="34">
        <v>1.5</v>
      </c>
      <c r="B19" s="34"/>
      <c r="C19" s="14"/>
      <c r="D19" s="14"/>
      <c r="E19" s="13">
        <f t="shared" ref="E19" si="1">SUM(C19:D19)</f>
        <v>0</v>
      </c>
    </row>
    <row r="20" spans="1:18" x14ac:dyDescent="0.35">
      <c r="A20" s="34"/>
      <c r="B20" s="34"/>
      <c r="C20" s="14"/>
      <c r="D20" s="14"/>
      <c r="E20" s="13">
        <f>SUM(C20:D20)</f>
        <v>0</v>
      </c>
    </row>
    <row r="21" spans="1:18" ht="15.5" x14ac:dyDescent="0.35">
      <c r="A21" s="32">
        <v>2</v>
      </c>
      <c r="B21" s="33" t="s">
        <v>23</v>
      </c>
      <c r="C21" s="10" t="e">
        <f>SUM(C22:C33)</f>
        <v>#REF!</v>
      </c>
      <c r="D21" s="10" t="e">
        <f>SUM(D22:D33)</f>
        <v>#REF!</v>
      </c>
      <c r="E21" s="11" t="e">
        <f>SUM(E22:E32)</f>
        <v>#REF!</v>
      </c>
    </row>
    <row r="22" spans="1:18" x14ac:dyDescent="0.35">
      <c r="A22" s="34">
        <v>2.1</v>
      </c>
      <c r="B22" s="35" t="s">
        <v>15</v>
      </c>
      <c r="C22" s="12" t="e">
        <f>'2019 - Budget, Actual &amp; Forec.'!#REF!*USD</f>
        <v>#REF!</v>
      </c>
      <c r="D22" s="12" t="e">
        <f t="shared" ref="D22:D24" si="2">E22-C22</f>
        <v>#REF!</v>
      </c>
      <c r="E22" s="36" t="e">
        <f>'2019 - Budget, Actual &amp; Forec.'!#REF!*USD</f>
        <v>#REF!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35">
      <c r="A23" s="34">
        <v>2.2000000000000002</v>
      </c>
      <c r="B23" s="35" t="s">
        <v>16</v>
      </c>
      <c r="C23" s="12" t="e">
        <f>'2019 - Budget, Actual &amp; Forec.'!#REF!*USD</f>
        <v>#REF!</v>
      </c>
      <c r="D23" s="12" t="e">
        <f t="shared" si="2"/>
        <v>#REF!</v>
      </c>
      <c r="E23" s="36" t="e">
        <f>'2019 - Budget, Actual &amp; Forec.'!#REF!*USD</f>
        <v>#REF!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35">
      <c r="A24" s="34">
        <v>2.2999999999999998</v>
      </c>
      <c r="B24" s="35" t="s">
        <v>17</v>
      </c>
      <c r="C24" s="12" t="e">
        <f>'2019 - Budget, Actual &amp; Forec.'!#REF!*USD</f>
        <v>#REF!</v>
      </c>
      <c r="D24" s="12" t="e">
        <f t="shared" si="2"/>
        <v>#REF!</v>
      </c>
      <c r="E24" s="36" t="e">
        <f>'2019 - Budget, Actual &amp; Forec.'!#REF!*USD</f>
        <v>#REF!</v>
      </c>
    </row>
    <row r="25" spans="1:18" x14ac:dyDescent="0.35">
      <c r="A25" s="34"/>
      <c r="B25" s="34" t="s">
        <v>18</v>
      </c>
      <c r="C25" s="12" t="e">
        <f>'2019 - Budget, Actual &amp; Forec.'!#REF!*USD</f>
        <v>#REF!</v>
      </c>
      <c r="D25" s="12" t="e">
        <f>E25-C25</f>
        <v>#REF!</v>
      </c>
      <c r="E25" s="36" t="e">
        <f>'2019 - Budget, Actual &amp; Forec.'!#REF!*USD</f>
        <v>#REF!</v>
      </c>
    </row>
    <row r="26" spans="1:18" x14ac:dyDescent="0.35">
      <c r="A26" s="34"/>
      <c r="B26" s="34" t="s">
        <v>19</v>
      </c>
      <c r="C26" s="12" t="e">
        <f>'2019 - Budget, Actual &amp; Forec.'!#REF!*USD</f>
        <v>#REF!</v>
      </c>
      <c r="D26" s="12" t="e">
        <f t="shared" ref="D26:D31" si="3">E26-C26</f>
        <v>#REF!</v>
      </c>
      <c r="E26" s="36" t="e">
        <f>'2019 - Budget, Actual &amp; Forec.'!#REF!*USD</f>
        <v>#REF!</v>
      </c>
    </row>
    <row r="27" spans="1:18" x14ac:dyDescent="0.35">
      <c r="A27" s="34"/>
      <c r="B27" s="34" t="s">
        <v>5</v>
      </c>
      <c r="C27" s="12" t="e">
        <f>'2019 - Budget, Actual &amp; Forec.'!#REF!*USD</f>
        <v>#REF!</v>
      </c>
      <c r="D27" s="12" t="e">
        <f t="shared" si="3"/>
        <v>#REF!</v>
      </c>
      <c r="E27" s="36" t="e">
        <f>'2019 - Budget, Actual &amp; Forec.'!#REF!*USD</f>
        <v>#REF!</v>
      </c>
    </row>
    <row r="28" spans="1:18" x14ac:dyDescent="0.35">
      <c r="A28" s="34">
        <v>2.4</v>
      </c>
      <c r="B28" s="35" t="s">
        <v>20</v>
      </c>
      <c r="C28" s="12">
        <f>'2019 - Budget, Actual &amp; Forec.'!H34*USD</f>
        <v>0</v>
      </c>
      <c r="D28" s="12">
        <f t="shared" si="3"/>
        <v>0</v>
      </c>
      <c r="E28" s="36">
        <f>'2019 - Budget, Actual &amp; Forec.'!K34*USD</f>
        <v>0</v>
      </c>
    </row>
    <row r="29" spans="1:18" x14ac:dyDescent="0.35">
      <c r="A29" s="34"/>
      <c r="B29" s="34" t="s">
        <v>21</v>
      </c>
      <c r="C29" s="12">
        <f>'2019 - Budget, Actual &amp; Forec.'!H35*USD</f>
        <v>0</v>
      </c>
      <c r="D29" s="12">
        <f t="shared" si="3"/>
        <v>0</v>
      </c>
      <c r="E29" s="36">
        <f>'2019 - Budget, Actual &amp; Forec.'!K35*USD</f>
        <v>0</v>
      </c>
    </row>
    <row r="30" spans="1:18" x14ac:dyDescent="0.35">
      <c r="A30" s="34"/>
      <c r="B30" s="34" t="s">
        <v>22</v>
      </c>
      <c r="C30" s="12">
        <f>'2019 - Budget, Actual &amp; Forec.'!H38*USD</f>
        <v>0</v>
      </c>
      <c r="D30" s="12">
        <f t="shared" si="3"/>
        <v>0</v>
      </c>
      <c r="E30" s="36">
        <f>'2019 - Budget, Actual &amp; Forec.'!K38*USD</f>
        <v>0</v>
      </c>
    </row>
    <row r="31" spans="1:18" x14ac:dyDescent="0.35">
      <c r="A31" s="34"/>
      <c r="B31" s="34" t="s">
        <v>3</v>
      </c>
      <c r="C31" s="12">
        <f>'2019 - Budget, Actual &amp; Forec.'!H39*USD</f>
        <v>0</v>
      </c>
      <c r="D31" s="12">
        <f t="shared" si="3"/>
        <v>0</v>
      </c>
      <c r="E31" s="36">
        <f>'2019 - Budget, Actual &amp; Forec.'!K39*USD</f>
        <v>0</v>
      </c>
    </row>
    <row r="32" spans="1:18" x14ac:dyDescent="0.35">
      <c r="A32" s="34"/>
      <c r="B32" s="34" t="s">
        <v>4</v>
      </c>
      <c r="C32" s="12" t="e">
        <f>'2019 - Budget, Actual &amp; Forec.'!#REF!*USD</f>
        <v>#REF!</v>
      </c>
      <c r="D32" s="12" t="e">
        <f>E32-C32</f>
        <v>#REF!</v>
      </c>
      <c r="E32" s="36" t="e">
        <f>'2019 - Budget, Actual &amp; Forec.'!#REF!*USD</f>
        <v>#REF!</v>
      </c>
    </row>
    <row r="33" spans="1:18" x14ac:dyDescent="0.35">
      <c r="A33" s="34"/>
      <c r="B33" s="34"/>
      <c r="C33" s="14"/>
      <c r="D33" s="14"/>
      <c r="E33" s="13">
        <v>0</v>
      </c>
    </row>
    <row r="34" spans="1:18" ht="15.5" x14ac:dyDescent="0.35">
      <c r="A34" s="32">
        <v>3</v>
      </c>
      <c r="B34" s="33" t="s">
        <v>24</v>
      </c>
      <c r="C34" s="10" t="e">
        <f>SUM(C35:C47)</f>
        <v>#REF!</v>
      </c>
      <c r="D34" s="10" t="e">
        <f>SUM(D35:D47)</f>
        <v>#REF!</v>
      </c>
      <c r="E34" s="11" t="e">
        <f>SUM(E35:E47)</f>
        <v>#REF!</v>
      </c>
    </row>
    <row r="35" spans="1:18" x14ac:dyDescent="0.35">
      <c r="A35" s="34">
        <v>3.1</v>
      </c>
      <c r="B35" s="35" t="s">
        <v>15</v>
      </c>
      <c r="C35" s="12" t="e">
        <f>'2019 - Budget, Actual &amp; Forec.'!#REF!*USD</f>
        <v>#REF!</v>
      </c>
      <c r="D35" s="12" t="e">
        <f>E35-C35</f>
        <v>#REF!</v>
      </c>
      <c r="E35" s="36" t="e">
        <f>'2019 - Budget, Actual &amp; Forec.'!#REF!*USD</f>
        <v>#REF!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35">
      <c r="A36" s="34">
        <v>3.2</v>
      </c>
      <c r="B36" s="35" t="s">
        <v>16</v>
      </c>
      <c r="C36" s="12" t="e">
        <f>'2019 - Budget, Actual &amp; Forec.'!#REF!*USD</f>
        <v>#REF!</v>
      </c>
      <c r="D36" s="12" t="e">
        <f t="shared" ref="D36:D45" si="4">E36-C36</f>
        <v>#REF!</v>
      </c>
      <c r="E36" s="36" t="e">
        <f>'2019 - Budget, Actual &amp; Forec.'!#REF!*USD</f>
        <v>#REF!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35">
      <c r="A37" s="34">
        <v>3.3</v>
      </c>
      <c r="B37" s="35" t="s">
        <v>17</v>
      </c>
      <c r="C37" s="12" t="e">
        <f>'2019 - Budget, Actual &amp; Forec.'!#REF!*USD</f>
        <v>#REF!</v>
      </c>
      <c r="D37" s="12" t="e">
        <f t="shared" si="4"/>
        <v>#REF!</v>
      </c>
      <c r="E37" s="36" t="e">
        <f>'2019 - Budget, Actual &amp; Forec.'!#REF!*USD</f>
        <v>#REF!</v>
      </c>
    </row>
    <row r="38" spans="1:18" x14ac:dyDescent="0.35">
      <c r="A38" s="34"/>
      <c r="B38" s="34" t="s">
        <v>18</v>
      </c>
      <c r="C38" s="12" t="e">
        <f>'2019 - Budget, Actual &amp; Forec.'!#REF!*USD</f>
        <v>#REF!</v>
      </c>
      <c r="D38" s="12" t="e">
        <f t="shared" si="4"/>
        <v>#REF!</v>
      </c>
      <c r="E38" s="36" t="e">
        <f>'2019 - Budget, Actual &amp; Forec.'!#REF!*USD</f>
        <v>#REF!</v>
      </c>
    </row>
    <row r="39" spans="1:18" x14ac:dyDescent="0.35">
      <c r="A39" s="34"/>
      <c r="B39" s="34" t="s">
        <v>19</v>
      </c>
      <c r="C39" s="12" t="e">
        <f>'2019 - Budget, Actual &amp; Forec.'!#REF!*USD</f>
        <v>#REF!</v>
      </c>
      <c r="D39" s="12" t="e">
        <f t="shared" si="4"/>
        <v>#REF!</v>
      </c>
      <c r="E39" s="36" t="e">
        <f>'2019 - Budget, Actual &amp; Forec.'!#REF!*USD</f>
        <v>#REF!</v>
      </c>
    </row>
    <row r="40" spans="1:18" x14ac:dyDescent="0.35">
      <c r="A40" s="34"/>
      <c r="B40" s="34" t="s">
        <v>5</v>
      </c>
      <c r="C40" s="12" t="e">
        <f>'2019 - Budget, Actual &amp; Forec.'!#REF!*USD</f>
        <v>#REF!</v>
      </c>
      <c r="D40" s="12" t="e">
        <f t="shared" si="4"/>
        <v>#REF!</v>
      </c>
      <c r="E40" s="36" t="e">
        <f>'2019 - Budget, Actual &amp; Forec.'!#REF!*USD</f>
        <v>#REF!</v>
      </c>
    </row>
    <row r="41" spans="1:18" x14ac:dyDescent="0.35">
      <c r="A41" s="34">
        <v>3.4</v>
      </c>
      <c r="B41" s="35" t="s">
        <v>20</v>
      </c>
      <c r="C41" s="12" t="e">
        <f>'2019 - Budget, Actual &amp; Forec.'!#REF!*USD</f>
        <v>#REF!</v>
      </c>
      <c r="D41" s="12" t="e">
        <f t="shared" si="4"/>
        <v>#REF!</v>
      </c>
      <c r="E41" s="36" t="e">
        <f>'2019 - Budget, Actual &amp; Forec.'!#REF!*USD</f>
        <v>#REF!</v>
      </c>
    </row>
    <row r="42" spans="1:18" x14ac:dyDescent="0.35">
      <c r="A42" s="34"/>
      <c r="B42" s="34" t="s">
        <v>21</v>
      </c>
      <c r="C42" s="12" t="e">
        <f>'2019 - Budget, Actual &amp; Forec.'!#REF!*USD</f>
        <v>#REF!</v>
      </c>
      <c r="D42" s="12" t="e">
        <f t="shared" si="4"/>
        <v>#REF!</v>
      </c>
      <c r="E42" s="36" t="e">
        <f>'2019 - Budget, Actual &amp; Forec.'!#REF!*USD</f>
        <v>#REF!</v>
      </c>
    </row>
    <row r="43" spans="1:18" x14ac:dyDescent="0.35">
      <c r="A43" s="34"/>
      <c r="B43" s="34" t="s">
        <v>22</v>
      </c>
      <c r="C43" s="12" t="e">
        <f>'2019 - Budget, Actual &amp; Forec.'!#REF!*USD</f>
        <v>#REF!</v>
      </c>
      <c r="D43" s="12" t="e">
        <f t="shared" si="4"/>
        <v>#REF!</v>
      </c>
      <c r="E43" s="36" t="e">
        <f>'2019 - Budget, Actual &amp; Forec.'!#REF!*USD</f>
        <v>#REF!</v>
      </c>
    </row>
    <row r="44" spans="1:18" x14ac:dyDescent="0.35">
      <c r="A44" s="34"/>
      <c r="B44" s="34" t="s">
        <v>3</v>
      </c>
      <c r="C44" s="12" t="e">
        <f>'2019 - Budget, Actual &amp; Forec.'!#REF!*USD</f>
        <v>#REF!</v>
      </c>
      <c r="D44" s="12" t="e">
        <f t="shared" si="4"/>
        <v>#REF!</v>
      </c>
      <c r="E44" s="36" t="e">
        <f>'2019 - Budget, Actual &amp; Forec.'!#REF!*USD</f>
        <v>#REF!</v>
      </c>
    </row>
    <row r="45" spans="1:18" x14ac:dyDescent="0.35">
      <c r="A45" s="34"/>
      <c r="B45" s="34" t="s">
        <v>4</v>
      </c>
      <c r="C45" s="12" t="e">
        <f>'2019 - Budget, Actual &amp; Forec.'!#REF!*USD</f>
        <v>#REF!</v>
      </c>
      <c r="D45" s="12" t="e">
        <f t="shared" si="4"/>
        <v>#REF!</v>
      </c>
      <c r="E45" s="36" t="e">
        <f>'2019 - Budget, Actual &amp; Forec.'!#REF!*USD</f>
        <v>#REF!</v>
      </c>
    </row>
    <row r="46" spans="1:18" x14ac:dyDescent="0.35">
      <c r="A46" s="34">
        <v>3.5</v>
      </c>
      <c r="B46" s="34"/>
      <c r="C46" s="17"/>
      <c r="D46" s="17"/>
      <c r="E46" s="13">
        <v>0</v>
      </c>
    </row>
    <row r="47" spans="1:18" x14ac:dyDescent="0.35">
      <c r="A47" s="34"/>
      <c r="B47" s="34"/>
      <c r="C47" s="14"/>
      <c r="D47" s="14"/>
      <c r="E47" s="18">
        <f t="shared" ref="E47" si="5">SUM(C47:D47)</f>
        <v>0</v>
      </c>
    </row>
    <row r="48" spans="1:18" ht="15.5" x14ac:dyDescent="0.35">
      <c r="A48" s="32">
        <v>4</v>
      </c>
      <c r="B48" s="33" t="s">
        <v>25</v>
      </c>
      <c r="C48" s="10" t="e">
        <f>SUM(C49:C62)</f>
        <v>#REF!</v>
      </c>
      <c r="D48" s="10" t="e">
        <f t="shared" ref="D48:E48" si="6">SUM(D49:D62)</f>
        <v>#REF!</v>
      </c>
      <c r="E48" s="11" t="e">
        <f t="shared" si="6"/>
        <v>#REF!</v>
      </c>
    </row>
    <row r="49" spans="1:5" x14ac:dyDescent="0.35">
      <c r="A49" s="34">
        <v>4.0999999999999996</v>
      </c>
      <c r="B49" s="35" t="s">
        <v>15</v>
      </c>
      <c r="C49" s="12" t="e">
        <f>'2019 - Budget, Actual &amp; Forec.'!#REF!*USD</f>
        <v>#REF!</v>
      </c>
      <c r="D49" s="14"/>
      <c r="E49" s="36" t="e">
        <f>'2019 - Budget, Actual &amp; Forec.'!#REF!*USD</f>
        <v>#REF!</v>
      </c>
    </row>
    <row r="50" spans="1:5" x14ac:dyDescent="0.35">
      <c r="A50" s="34">
        <v>4.2</v>
      </c>
      <c r="B50" s="35" t="s">
        <v>16</v>
      </c>
      <c r="C50" s="12" t="e">
        <f>'2019 - Budget, Actual &amp; Forec.'!#REF!*USD</f>
        <v>#REF!</v>
      </c>
      <c r="D50" s="14"/>
      <c r="E50" s="36" t="e">
        <f>'2019 - Budget, Actual &amp; Forec.'!#REF!*USD</f>
        <v>#REF!</v>
      </c>
    </row>
    <row r="51" spans="1:5" x14ac:dyDescent="0.35">
      <c r="A51" s="34">
        <v>4.3</v>
      </c>
      <c r="B51" s="35" t="s">
        <v>17</v>
      </c>
      <c r="C51" s="12" t="e">
        <f>'2019 - Budget, Actual &amp; Forec.'!#REF!*USD</f>
        <v>#REF!</v>
      </c>
      <c r="D51" s="14"/>
      <c r="E51" s="36" t="e">
        <f>'2019 - Budget, Actual &amp; Forec.'!#REF!*USD</f>
        <v>#REF!</v>
      </c>
    </row>
    <row r="52" spans="1:5" x14ac:dyDescent="0.35">
      <c r="A52" s="34"/>
      <c r="B52" s="34" t="s">
        <v>18</v>
      </c>
      <c r="C52" s="12" t="e">
        <f>'2019 - Budget, Actual &amp; Forec.'!#REF!*USD</f>
        <v>#REF!</v>
      </c>
      <c r="D52" s="14"/>
      <c r="E52" s="36" t="e">
        <f>'2019 - Budget, Actual &amp; Forec.'!#REF!*USD</f>
        <v>#REF!</v>
      </c>
    </row>
    <row r="53" spans="1:5" x14ac:dyDescent="0.35">
      <c r="A53" s="34"/>
      <c r="B53" s="34" t="s">
        <v>19</v>
      </c>
      <c r="C53" s="12" t="e">
        <f>'2019 - Budget, Actual &amp; Forec.'!#REF!*USD</f>
        <v>#REF!</v>
      </c>
      <c r="D53" s="14"/>
      <c r="E53" s="36" t="e">
        <f>'2019 - Budget, Actual &amp; Forec.'!#REF!*USD</f>
        <v>#REF!</v>
      </c>
    </row>
    <row r="54" spans="1:5" x14ac:dyDescent="0.35">
      <c r="A54" s="34"/>
      <c r="B54" s="34" t="s">
        <v>5</v>
      </c>
      <c r="C54" s="12" t="e">
        <f>'2019 - Budget, Actual &amp; Forec.'!#REF!*USD</f>
        <v>#REF!</v>
      </c>
      <c r="D54" s="14"/>
      <c r="E54" s="36" t="e">
        <f>'2019 - Budget, Actual &amp; Forec.'!#REF!*USD</f>
        <v>#REF!</v>
      </c>
    </row>
    <row r="55" spans="1:5" x14ac:dyDescent="0.35">
      <c r="A55" s="34">
        <v>4.4000000000000004</v>
      </c>
      <c r="B55" s="35" t="s">
        <v>20</v>
      </c>
      <c r="C55" s="12" t="e">
        <f>'2019 - Budget, Actual &amp; Forec.'!#REF!*USD</f>
        <v>#REF!</v>
      </c>
      <c r="D55" s="14"/>
      <c r="E55" s="36" t="e">
        <f>'2019 - Budget, Actual &amp; Forec.'!#REF!*USD</f>
        <v>#REF!</v>
      </c>
    </row>
    <row r="56" spans="1:5" x14ac:dyDescent="0.35">
      <c r="A56" s="34"/>
      <c r="B56" s="34" t="s">
        <v>21</v>
      </c>
      <c r="C56" s="12" t="e">
        <f>'2019 - Budget, Actual &amp; Forec.'!#REF!*USD</f>
        <v>#REF!</v>
      </c>
      <c r="D56" s="14"/>
      <c r="E56" s="36" t="e">
        <f>'2019 - Budget, Actual &amp; Forec.'!#REF!*USD</f>
        <v>#REF!</v>
      </c>
    </row>
    <row r="57" spans="1:5" x14ac:dyDescent="0.35">
      <c r="A57" s="34"/>
      <c r="B57" s="34" t="s">
        <v>22</v>
      </c>
      <c r="C57" s="12" t="e">
        <f>'2019 - Budget, Actual &amp; Forec.'!#REF!*USD</f>
        <v>#REF!</v>
      </c>
      <c r="D57" s="14"/>
      <c r="E57" s="36" t="e">
        <f>'2019 - Budget, Actual &amp; Forec.'!#REF!*USD</f>
        <v>#REF!</v>
      </c>
    </row>
    <row r="58" spans="1:5" x14ac:dyDescent="0.35">
      <c r="A58" s="34"/>
      <c r="B58" s="34" t="s">
        <v>3</v>
      </c>
      <c r="C58" s="12" t="e">
        <f>'2019 - Budget, Actual &amp; Forec.'!#REF!*USD</f>
        <v>#REF!</v>
      </c>
      <c r="D58" s="14"/>
      <c r="E58" s="36" t="e">
        <f>'2019 - Budget, Actual &amp; Forec.'!#REF!*USD</f>
        <v>#REF!</v>
      </c>
    </row>
    <row r="59" spans="1:5" x14ac:dyDescent="0.35">
      <c r="A59" s="34"/>
      <c r="B59" s="34" t="s">
        <v>4</v>
      </c>
      <c r="C59" s="12" t="e">
        <f>'2019 - Budget, Actual &amp; Forec.'!#REF!*USD</f>
        <v>#REF!</v>
      </c>
      <c r="D59" s="14"/>
      <c r="E59" s="36" t="e">
        <f>'2019 - Budget, Actual &amp; Forec.'!#REF!*USD</f>
        <v>#REF!</v>
      </c>
    </row>
    <row r="60" spans="1:5" x14ac:dyDescent="0.35">
      <c r="A60" s="34"/>
      <c r="B60" s="34" t="s">
        <v>26</v>
      </c>
      <c r="C60" s="12" t="e">
        <f>'2019 - Budget, Actual &amp; Forec.'!#REF!*USD</f>
        <v>#REF!</v>
      </c>
      <c r="D60" s="19" t="e">
        <f>E60-C60</f>
        <v>#REF!</v>
      </c>
      <c r="E60" s="36" t="e">
        <f>'2019 - Budget, Actual &amp; Forec.'!#REF!*USD</f>
        <v>#REF!</v>
      </c>
    </row>
    <row r="61" spans="1:5" x14ac:dyDescent="0.35">
      <c r="A61" s="34">
        <v>4.5</v>
      </c>
      <c r="B61" s="34"/>
      <c r="C61" s="14"/>
      <c r="D61" s="14"/>
      <c r="E61" s="13">
        <f t="shared" ref="E61:E62" si="7">SUM(C61:D61)</f>
        <v>0</v>
      </c>
    </row>
    <row r="62" spans="1:5" x14ac:dyDescent="0.35">
      <c r="A62" s="34"/>
      <c r="B62" s="34"/>
      <c r="C62" s="14"/>
      <c r="D62" s="14"/>
      <c r="E62" s="13">
        <f t="shared" si="7"/>
        <v>0</v>
      </c>
    </row>
    <row r="63" spans="1:5" ht="15.5" x14ac:dyDescent="0.35">
      <c r="A63" s="32">
        <v>5</v>
      </c>
      <c r="B63" s="33" t="s">
        <v>27</v>
      </c>
      <c r="C63" s="10" t="e">
        <f>SUM(C64:C78)</f>
        <v>#REF!</v>
      </c>
      <c r="D63" s="10" t="e">
        <f t="shared" ref="D63:E63" si="8">SUM(D64:D78)</f>
        <v>#REF!</v>
      </c>
      <c r="E63" s="11" t="e">
        <f t="shared" si="8"/>
        <v>#REF!</v>
      </c>
    </row>
    <row r="64" spans="1:5" x14ac:dyDescent="0.35">
      <c r="A64" s="34">
        <v>5.0999999999999996</v>
      </c>
      <c r="B64" s="35" t="s">
        <v>15</v>
      </c>
      <c r="C64" s="12" t="e">
        <f>'2019 - Budget, Actual &amp; Forec.'!#REF!*USD</f>
        <v>#REF!</v>
      </c>
      <c r="D64" s="14"/>
      <c r="E64" s="36" t="e">
        <f>'2019 - Budget, Actual &amp; Forec.'!#REF!*USD</f>
        <v>#REF!</v>
      </c>
    </row>
    <row r="65" spans="1:18" x14ac:dyDescent="0.35">
      <c r="A65" s="34">
        <v>5.2</v>
      </c>
      <c r="B65" s="35" t="s">
        <v>16</v>
      </c>
      <c r="C65" s="12" t="e">
        <f>'2019 - Budget, Actual &amp; Forec.'!#REF!*USD</f>
        <v>#REF!</v>
      </c>
      <c r="D65" s="14"/>
      <c r="E65" s="36" t="e">
        <f>'2019 - Budget, Actual &amp; Forec.'!#REF!*USD</f>
        <v>#REF!</v>
      </c>
    </row>
    <row r="66" spans="1:18" x14ac:dyDescent="0.35">
      <c r="A66" s="34">
        <v>5.3</v>
      </c>
      <c r="B66" s="35" t="s">
        <v>17</v>
      </c>
      <c r="C66" s="12" t="e">
        <f>'2019 - Budget, Actual &amp; Forec.'!#REF!*USD</f>
        <v>#REF!</v>
      </c>
      <c r="D66" s="14"/>
      <c r="E66" s="36" t="e">
        <f>'2019 - Budget, Actual &amp; Forec.'!#REF!*USD</f>
        <v>#REF!</v>
      </c>
    </row>
    <row r="67" spans="1:18" x14ac:dyDescent="0.35">
      <c r="A67" s="34"/>
      <c r="B67" s="34" t="s">
        <v>18</v>
      </c>
      <c r="C67" s="12" t="e">
        <f>'2019 - Budget, Actual &amp; Forec.'!#REF!*USD</f>
        <v>#REF!</v>
      </c>
      <c r="D67" s="14"/>
      <c r="E67" s="36" t="e">
        <f>'2019 - Budget, Actual &amp; Forec.'!#REF!*USD</f>
        <v>#REF!</v>
      </c>
    </row>
    <row r="68" spans="1:18" x14ac:dyDescent="0.35">
      <c r="A68" s="34"/>
      <c r="B68" s="34" t="s">
        <v>19</v>
      </c>
      <c r="C68" s="12" t="e">
        <f>'2019 - Budget, Actual &amp; Forec.'!#REF!*USD</f>
        <v>#REF!</v>
      </c>
      <c r="D68" s="14"/>
      <c r="E68" s="36" t="e">
        <f>'2019 - Budget, Actual &amp; Forec.'!#REF!*USD</f>
        <v>#REF!</v>
      </c>
    </row>
    <row r="69" spans="1:18" x14ac:dyDescent="0.35">
      <c r="A69" s="34"/>
      <c r="B69" s="34" t="s">
        <v>5</v>
      </c>
      <c r="C69" s="12" t="e">
        <f>'2019 - Budget, Actual &amp; Forec.'!#REF!*USD</f>
        <v>#REF!</v>
      </c>
      <c r="D69" s="14"/>
      <c r="E69" s="36" t="e">
        <f>'2019 - Budget, Actual &amp; Forec.'!#REF!*USD</f>
        <v>#REF!</v>
      </c>
    </row>
    <row r="70" spans="1:18" x14ac:dyDescent="0.35">
      <c r="A70" s="34">
        <v>5.4</v>
      </c>
      <c r="B70" s="35" t="s">
        <v>20</v>
      </c>
      <c r="C70" s="12" t="e">
        <f>'2019 - Budget, Actual &amp; Forec.'!#REF!*USD</f>
        <v>#REF!</v>
      </c>
      <c r="D70" s="14"/>
      <c r="E70" s="36" t="e">
        <f>'2019 - Budget, Actual &amp; Forec.'!#REF!*USD</f>
        <v>#REF!</v>
      </c>
    </row>
    <row r="71" spans="1:18" x14ac:dyDescent="0.35">
      <c r="A71" s="34"/>
      <c r="B71" s="34" t="s">
        <v>21</v>
      </c>
      <c r="C71" s="12" t="e">
        <f>'2019 - Budget, Actual &amp; Forec.'!#REF!*USD</f>
        <v>#REF!</v>
      </c>
      <c r="D71" s="14"/>
      <c r="E71" s="36" t="e">
        <f>'2019 - Budget, Actual &amp; Forec.'!#REF!*USD</f>
        <v>#REF!</v>
      </c>
    </row>
    <row r="72" spans="1:18" x14ac:dyDescent="0.35">
      <c r="A72" s="34"/>
      <c r="B72" s="34" t="s">
        <v>22</v>
      </c>
      <c r="C72" s="12" t="e">
        <f>'2019 - Budget, Actual &amp; Forec.'!#REF!*USD</f>
        <v>#REF!</v>
      </c>
      <c r="D72" s="14"/>
      <c r="E72" s="36" t="e">
        <f>'2019 - Budget, Actual &amp; Forec.'!#REF!*USD</f>
        <v>#REF!</v>
      </c>
    </row>
    <row r="73" spans="1:18" x14ac:dyDescent="0.35">
      <c r="A73" s="34"/>
      <c r="B73" s="34" t="s">
        <v>3</v>
      </c>
      <c r="C73" s="12" t="e">
        <f>'2019 - Budget, Actual &amp; Forec.'!#REF!*USD</f>
        <v>#REF!</v>
      </c>
      <c r="D73" s="14"/>
      <c r="E73" s="36" t="e">
        <f>'2019 - Budget, Actual &amp; Forec.'!#REF!*USD</f>
        <v>#REF!</v>
      </c>
    </row>
    <row r="74" spans="1:18" x14ac:dyDescent="0.35">
      <c r="A74" s="34"/>
      <c r="B74" s="34" t="s">
        <v>4</v>
      </c>
      <c r="C74" s="12" t="e">
        <f>'2019 - Budget, Actual &amp; Forec.'!#REF!*USD</f>
        <v>#REF!</v>
      </c>
      <c r="D74" s="14"/>
      <c r="E74" s="36" t="e">
        <f>'2019 - Budget, Actual &amp; Forec.'!#REF!*USD</f>
        <v>#REF!</v>
      </c>
    </row>
    <row r="75" spans="1:18" x14ac:dyDescent="0.35">
      <c r="A75" s="34"/>
      <c r="B75" s="34" t="s">
        <v>28</v>
      </c>
      <c r="C75" s="12" t="e">
        <f>'2019 - Budget, Actual &amp; Forec.'!#REF!*USD</f>
        <v>#REF!</v>
      </c>
      <c r="D75" s="12" t="e">
        <f>E75-C75</f>
        <v>#REF!</v>
      </c>
      <c r="E75" s="36" t="e">
        <f>'2019 - Budget, Actual &amp; Forec.'!#REF!*USD</f>
        <v>#REF!</v>
      </c>
    </row>
    <row r="76" spans="1:18" x14ac:dyDescent="0.35">
      <c r="A76" s="34"/>
      <c r="B76" s="34"/>
      <c r="C76" s="14"/>
      <c r="D76" s="14"/>
      <c r="E76" s="20"/>
    </row>
    <row r="77" spans="1:18" x14ac:dyDescent="0.35">
      <c r="A77" s="34">
        <v>5.5</v>
      </c>
      <c r="B77" s="34"/>
      <c r="C77" s="14"/>
      <c r="D77" s="14"/>
      <c r="E77" s="20">
        <f t="shared" ref="E77:E78" si="9">SUM(C77:D77)</f>
        <v>0</v>
      </c>
    </row>
    <row r="78" spans="1:18" x14ac:dyDescent="0.35">
      <c r="A78" s="34"/>
      <c r="B78" s="34"/>
      <c r="C78" s="14"/>
      <c r="D78" s="14"/>
      <c r="E78" s="20">
        <f t="shared" si="9"/>
        <v>0</v>
      </c>
    </row>
    <row r="79" spans="1:18" ht="15.5" x14ac:dyDescent="0.35">
      <c r="A79" s="32">
        <v>6</v>
      </c>
      <c r="B79" s="33" t="s">
        <v>29</v>
      </c>
      <c r="C79" s="10" t="e">
        <f>SUM(C80:C93)</f>
        <v>#REF!</v>
      </c>
      <c r="D79" s="10" t="e">
        <f t="shared" ref="D79:E79" si="10">SUM(D80:D93)</f>
        <v>#REF!</v>
      </c>
      <c r="E79" s="11" t="e">
        <f t="shared" si="10"/>
        <v>#REF!</v>
      </c>
    </row>
    <row r="80" spans="1:18" x14ac:dyDescent="0.35">
      <c r="A80" s="34">
        <v>6.1</v>
      </c>
      <c r="B80" s="35" t="s">
        <v>15</v>
      </c>
      <c r="C80" s="12" t="e">
        <f>'2019 - Budget, Actual &amp; Forec.'!#REF!*USD</f>
        <v>#REF!</v>
      </c>
      <c r="D80" s="12" t="e">
        <f>E80-C80</f>
        <v>#REF!</v>
      </c>
      <c r="E80" s="36" t="e">
        <f>'2019 - Budget, Actual &amp; Forec.'!#REF!*USD</f>
        <v>#REF!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x14ac:dyDescent="0.35">
      <c r="A81" s="34">
        <v>6.2</v>
      </c>
      <c r="B81" s="35" t="s">
        <v>16</v>
      </c>
      <c r="C81" s="12" t="e">
        <f>'2019 - Budget, Actual &amp; Forec.'!#REF!*USD</f>
        <v>#REF!</v>
      </c>
      <c r="D81" s="12" t="e">
        <f t="shared" ref="D81:D91" si="11">E81-C81</f>
        <v>#REF!</v>
      </c>
      <c r="E81" s="36" t="e">
        <f>'2019 - Budget, Actual &amp; Forec.'!#REF!*USD</f>
        <v>#REF!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x14ac:dyDescent="0.35">
      <c r="A82" s="34">
        <v>6.3</v>
      </c>
      <c r="B82" s="35" t="s">
        <v>17</v>
      </c>
      <c r="C82" s="12" t="e">
        <f>'2019 - Budget, Actual &amp; Forec.'!#REF!*USD</f>
        <v>#REF!</v>
      </c>
      <c r="D82" s="12" t="e">
        <f t="shared" si="11"/>
        <v>#REF!</v>
      </c>
      <c r="E82" s="36" t="e">
        <f>'2019 - Budget, Actual &amp; Forec.'!#REF!*USD</f>
        <v>#REF!</v>
      </c>
    </row>
    <row r="83" spans="1:18" x14ac:dyDescent="0.35">
      <c r="A83" s="34"/>
      <c r="B83" s="34" t="s">
        <v>18</v>
      </c>
      <c r="C83" s="12" t="e">
        <f>'2019 - Budget, Actual &amp; Forec.'!#REF!*USD</f>
        <v>#REF!</v>
      </c>
      <c r="D83" s="12" t="e">
        <f t="shared" si="11"/>
        <v>#REF!</v>
      </c>
      <c r="E83" s="36" t="e">
        <f>'2019 - Budget, Actual &amp; Forec.'!#REF!*USD</f>
        <v>#REF!</v>
      </c>
    </row>
    <row r="84" spans="1:18" x14ac:dyDescent="0.35">
      <c r="A84" s="34"/>
      <c r="B84" s="34" t="s">
        <v>19</v>
      </c>
      <c r="C84" s="12" t="e">
        <f>'2019 - Budget, Actual &amp; Forec.'!#REF!*USD</f>
        <v>#REF!</v>
      </c>
      <c r="D84" s="12" t="e">
        <f t="shared" si="11"/>
        <v>#REF!</v>
      </c>
      <c r="E84" s="36" t="e">
        <f>'2019 - Budget, Actual &amp; Forec.'!#REF!*USD</f>
        <v>#REF!</v>
      </c>
    </row>
    <row r="85" spans="1:18" x14ac:dyDescent="0.35">
      <c r="A85" s="34"/>
      <c r="B85" s="34" t="s">
        <v>5</v>
      </c>
      <c r="C85" s="12" t="e">
        <f>'2019 - Budget, Actual &amp; Forec.'!#REF!*USD</f>
        <v>#REF!</v>
      </c>
      <c r="D85" s="12" t="e">
        <f t="shared" si="11"/>
        <v>#REF!</v>
      </c>
      <c r="E85" s="36" t="e">
        <f>'2019 - Budget, Actual &amp; Forec.'!#REF!*USD</f>
        <v>#REF!</v>
      </c>
    </row>
    <row r="86" spans="1:18" x14ac:dyDescent="0.35">
      <c r="A86" s="34">
        <v>6.4</v>
      </c>
      <c r="B86" s="35" t="s">
        <v>20</v>
      </c>
      <c r="C86" s="12" t="e">
        <f>'2019 - Budget, Actual &amp; Forec.'!#REF!*USD</f>
        <v>#REF!</v>
      </c>
      <c r="D86" s="12" t="e">
        <f t="shared" si="11"/>
        <v>#REF!</v>
      </c>
      <c r="E86" s="36" t="e">
        <f>'2019 - Budget, Actual &amp; Forec.'!#REF!*USD</f>
        <v>#REF!</v>
      </c>
    </row>
    <row r="87" spans="1:18" x14ac:dyDescent="0.35">
      <c r="A87" s="34"/>
      <c r="B87" s="34" t="s">
        <v>21</v>
      </c>
      <c r="C87" s="12" t="e">
        <f>'2019 - Budget, Actual &amp; Forec.'!#REF!*USD</f>
        <v>#REF!</v>
      </c>
      <c r="D87" s="12" t="e">
        <f t="shared" si="11"/>
        <v>#REF!</v>
      </c>
      <c r="E87" s="36" t="e">
        <f>'2019 - Budget, Actual &amp; Forec.'!#REF!*USD</f>
        <v>#REF!</v>
      </c>
    </row>
    <row r="88" spans="1:18" x14ac:dyDescent="0.35">
      <c r="A88" s="34"/>
      <c r="B88" s="34" t="s">
        <v>22</v>
      </c>
      <c r="C88" s="12" t="e">
        <f>'2019 - Budget, Actual &amp; Forec.'!#REF!*USD</f>
        <v>#REF!</v>
      </c>
      <c r="D88" s="12" t="e">
        <f t="shared" si="11"/>
        <v>#REF!</v>
      </c>
      <c r="E88" s="36" t="e">
        <f>'2019 - Budget, Actual &amp; Forec.'!#REF!*USD</f>
        <v>#REF!</v>
      </c>
    </row>
    <row r="89" spans="1:18" x14ac:dyDescent="0.35">
      <c r="A89" s="34"/>
      <c r="B89" s="34" t="s">
        <v>3</v>
      </c>
      <c r="C89" s="12" t="e">
        <f>'2019 - Budget, Actual &amp; Forec.'!#REF!*USD</f>
        <v>#REF!</v>
      </c>
      <c r="D89" s="12" t="e">
        <f t="shared" si="11"/>
        <v>#REF!</v>
      </c>
      <c r="E89" s="36" t="e">
        <f>'2019 - Budget, Actual &amp; Forec.'!#REF!*USD</f>
        <v>#REF!</v>
      </c>
    </row>
    <row r="90" spans="1:18" x14ac:dyDescent="0.35">
      <c r="A90" s="34"/>
      <c r="B90" s="34" t="s">
        <v>4</v>
      </c>
      <c r="C90" s="12" t="e">
        <f>'2019 - Budget, Actual &amp; Forec.'!#REF!*USD</f>
        <v>#REF!</v>
      </c>
      <c r="D90" s="12" t="e">
        <f t="shared" si="11"/>
        <v>#REF!</v>
      </c>
      <c r="E90" s="36" t="e">
        <f>'2019 - Budget, Actual &amp; Forec.'!#REF!*USD</f>
        <v>#REF!</v>
      </c>
    </row>
    <row r="91" spans="1:18" x14ac:dyDescent="0.35">
      <c r="A91" s="34"/>
      <c r="B91" s="34" t="s">
        <v>28</v>
      </c>
      <c r="C91" s="12" t="e">
        <f>'2019 - Budget, Actual &amp; Forec.'!#REF!*USD</f>
        <v>#REF!</v>
      </c>
      <c r="D91" s="12" t="e">
        <f t="shared" si="11"/>
        <v>#REF!</v>
      </c>
      <c r="E91" s="36" t="e">
        <f>'2019 - Budget, Actual &amp; Forec.'!#REF!*USD</f>
        <v>#REF!</v>
      </c>
    </row>
    <row r="92" spans="1:18" x14ac:dyDescent="0.35">
      <c r="A92" s="34">
        <v>6.5</v>
      </c>
      <c r="B92" s="34"/>
      <c r="C92" s="14"/>
      <c r="D92" s="14"/>
      <c r="E92" s="13">
        <f t="shared" ref="E92:E93" si="12">SUM(C92:D92)</f>
        <v>0</v>
      </c>
    </row>
    <row r="93" spans="1:18" x14ac:dyDescent="0.35">
      <c r="A93" s="34"/>
      <c r="B93" s="34"/>
      <c r="C93" s="14"/>
      <c r="D93" s="14"/>
      <c r="E93" s="13">
        <f t="shared" si="12"/>
        <v>0</v>
      </c>
    </row>
    <row r="94" spans="1:18" s="1" customFormat="1" ht="15.5" x14ac:dyDescent="0.35">
      <c r="A94" s="32">
        <v>7</v>
      </c>
      <c r="B94" s="33" t="s">
        <v>30</v>
      </c>
      <c r="C94" s="10" t="e">
        <f>SUM(C95:C107)</f>
        <v>#REF!</v>
      </c>
      <c r="D94" s="10" t="e">
        <f t="shared" ref="D94:E94" si="13">SUM(D95:D107)</f>
        <v>#REF!</v>
      </c>
      <c r="E94" s="11" t="e">
        <f t="shared" si="13"/>
        <v>#REF!</v>
      </c>
    </row>
    <row r="95" spans="1:18" x14ac:dyDescent="0.35">
      <c r="A95" s="34">
        <v>7.1</v>
      </c>
      <c r="B95" s="35" t="s">
        <v>15</v>
      </c>
      <c r="C95" s="12" t="e">
        <f>'2019 - Budget, Actual &amp; Forec.'!#REF!*USD</f>
        <v>#REF!</v>
      </c>
      <c r="D95" s="19" t="e">
        <f>E95-C95</f>
        <v>#REF!</v>
      </c>
      <c r="E95" s="36" t="e">
        <f>'2019 - Budget, Actual &amp; Forec.'!#REF!*USD</f>
        <v>#REF!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x14ac:dyDescent="0.35">
      <c r="A96" s="34">
        <v>7.2</v>
      </c>
      <c r="B96" s="35" t="s">
        <v>16</v>
      </c>
      <c r="C96" s="12" t="e">
        <f>'2019 - Budget, Actual &amp; Forec.'!#REF!*USD</f>
        <v>#REF!</v>
      </c>
      <c r="D96" s="19" t="e">
        <f t="shared" ref="D96:D105" si="14">E96-C96</f>
        <v>#REF!</v>
      </c>
      <c r="E96" s="36" t="e">
        <f>'2019 - Budget, Actual &amp; Forec.'!#REF!*USD</f>
        <v>#REF!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x14ac:dyDescent="0.35">
      <c r="A97" s="34">
        <v>7.3</v>
      </c>
      <c r="B97" s="35" t="s">
        <v>17</v>
      </c>
      <c r="C97" s="12" t="e">
        <f>'2019 - Budget, Actual &amp; Forec.'!#REF!*USD</f>
        <v>#REF!</v>
      </c>
      <c r="D97" s="19" t="e">
        <f t="shared" si="14"/>
        <v>#REF!</v>
      </c>
      <c r="E97" s="36" t="e">
        <f>'2019 - Budget, Actual &amp; Forec.'!#REF!*USD</f>
        <v>#REF!</v>
      </c>
    </row>
    <row r="98" spans="1:18" x14ac:dyDescent="0.35">
      <c r="A98" s="34"/>
      <c r="B98" s="34" t="s">
        <v>18</v>
      </c>
      <c r="C98" s="12" t="e">
        <f>'2019 - Budget, Actual &amp; Forec.'!#REF!*USD</f>
        <v>#REF!</v>
      </c>
      <c r="D98" s="19" t="e">
        <f t="shared" si="14"/>
        <v>#REF!</v>
      </c>
      <c r="E98" s="36" t="e">
        <f>'2019 - Budget, Actual &amp; Forec.'!#REF!*USD</f>
        <v>#REF!</v>
      </c>
    </row>
    <row r="99" spans="1:18" x14ac:dyDescent="0.35">
      <c r="A99" s="34"/>
      <c r="B99" s="34" t="s">
        <v>19</v>
      </c>
      <c r="C99" s="12" t="e">
        <f>'2019 - Budget, Actual &amp; Forec.'!#REF!*USD</f>
        <v>#REF!</v>
      </c>
      <c r="D99" s="19" t="e">
        <f t="shared" si="14"/>
        <v>#REF!</v>
      </c>
      <c r="E99" s="36" t="e">
        <f>'2019 - Budget, Actual &amp; Forec.'!#REF!*USD</f>
        <v>#REF!</v>
      </c>
    </row>
    <row r="100" spans="1:18" x14ac:dyDescent="0.35">
      <c r="A100" s="34"/>
      <c r="B100" s="34" t="s">
        <v>5</v>
      </c>
      <c r="C100" s="12" t="e">
        <f>'2019 - Budget, Actual &amp; Forec.'!#REF!*USD</f>
        <v>#REF!</v>
      </c>
      <c r="D100" s="19" t="e">
        <f t="shared" si="14"/>
        <v>#REF!</v>
      </c>
      <c r="E100" s="36" t="e">
        <f>'2019 - Budget, Actual &amp; Forec.'!#REF!*USD</f>
        <v>#REF!</v>
      </c>
    </row>
    <row r="101" spans="1:18" x14ac:dyDescent="0.35">
      <c r="A101" s="34">
        <v>7.4</v>
      </c>
      <c r="B101" s="35" t="s">
        <v>20</v>
      </c>
      <c r="C101" s="12" t="e">
        <f>'2019 - Budget, Actual &amp; Forec.'!#REF!*USD</f>
        <v>#REF!</v>
      </c>
      <c r="D101" s="19" t="e">
        <f t="shared" si="14"/>
        <v>#REF!</v>
      </c>
      <c r="E101" s="36" t="e">
        <f>'2019 - Budget, Actual &amp; Forec.'!#REF!*USD</f>
        <v>#REF!</v>
      </c>
    </row>
    <row r="102" spans="1:18" x14ac:dyDescent="0.35">
      <c r="A102" s="34"/>
      <c r="B102" s="34" t="s">
        <v>21</v>
      </c>
      <c r="C102" s="12" t="e">
        <f>'2019 - Budget, Actual &amp; Forec.'!#REF!*USD</f>
        <v>#REF!</v>
      </c>
      <c r="D102" s="19" t="e">
        <f t="shared" si="14"/>
        <v>#REF!</v>
      </c>
      <c r="E102" s="36" t="e">
        <f>'2019 - Budget, Actual &amp; Forec.'!#REF!*USD</f>
        <v>#REF!</v>
      </c>
    </row>
    <row r="103" spans="1:18" x14ac:dyDescent="0.35">
      <c r="A103" s="34"/>
      <c r="B103" s="34" t="s">
        <v>22</v>
      </c>
      <c r="C103" s="12" t="e">
        <f>'2019 - Budget, Actual &amp; Forec.'!#REF!*USD</f>
        <v>#REF!</v>
      </c>
      <c r="D103" s="19" t="e">
        <f t="shared" si="14"/>
        <v>#REF!</v>
      </c>
      <c r="E103" s="36" t="e">
        <f>'2019 - Budget, Actual &amp; Forec.'!#REF!*USD</f>
        <v>#REF!</v>
      </c>
    </row>
    <row r="104" spans="1:18" x14ac:dyDescent="0.35">
      <c r="A104" s="34"/>
      <c r="B104" s="34" t="s">
        <v>3</v>
      </c>
      <c r="C104" s="12" t="e">
        <f>'2019 - Budget, Actual &amp; Forec.'!#REF!*USD</f>
        <v>#REF!</v>
      </c>
      <c r="D104" s="19" t="e">
        <f t="shared" si="14"/>
        <v>#REF!</v>
      </c>
      <c r="E104" s="36" t="e">
        <f>'2019 - Budget, Actual &amp; Forec.'!#REF!*USD</f>
        <v>#REF!</v>
      </c>
    </row>
    <row r="105" spans="1:18" x14ac:dyDescent="0.35">
      <c r="A105" s="34"/>
      <c r="B105" s="34" t="s">
        <v>4</v>
      </c>
      <c r="C105" s="12" t="e">
        <f>'2019 - Budget, Actual &amp; Forec.'!#REF!*USD</f>
        <v>#REF!</v>
      </c>
      <c r="D105" s="19" t="e">
        <f t="shared" si="14"/>
        <v>#REF!</v>
      </c>
      <c r="E105" s="36" t="e">
        <f>'2019 - Budget, Actual &amp; Forec.'!#REF!*USD</f>
        <v>#REF!</v>
      </c>
    </row>
    <row r="106" spans="1:18" x14ac:dyDescent="0.35">
      <c r="A106" s="34"/>
      <c r="B106" s="34" t="s">
        <v>28</v>
      </c>
      <c r="C106" s="12" t="e">
        <f>'2019 - Budget, Actual &amp; Forec.'!#REF!*USD</f>
        <v>#REF!</v>
      </c>
      <c r="D106" s="14"/>
      <c r="E106" s="36" t="e">
        <f>'2019 - Budget, Actual &amp; Forec.'!#REF!*USD</f>
        <v>#REF!</v>
      </c>
    </row>
    <row r="107" spans="1:18" x14ac:dyDescent="0.35">
      <c r="A107" s="34"/>
      <c r="B107" s="34"/>
      <c r="C107" s="14"/>
      <c r="D107" s="14"/>
      <c r="E107" s="13">
        <v>0</v>
      </c>
    </row>
    <row r="108" spans="1:18" ht="15.5" x14ac:dyDescent="0.35">
      <c r="A108" s="32">
        <v>8</v>
      </c>
      <c r="B108" s="33" t="s">
        <v>31</v>
      </c>
      <c r="C108" s="10" t="e">
        <f>SUM(C109:C122)</f>
        <v>#REF!</v>
      </c>
      <c r="D108" s="10" t="e">
        <f t="shared" ref="D108" si="15">SUM(D109:D122)</f>
        <v>#REF!</v>
      </c>
      <c r="E108" s="11" t="e">
        <f>SUM(E109:E122)</f>
        <v>#REF!</v>
      </c>
    </row>
    <row r="109" spans="1:18" x14ac:dyDescent="0.35">
      <c r="A109" s="34">
        <v>8.1</v>
      </c>
      <c r="B109" s="35" t="s">
        <v>15</v>
      </c>
      <c r="C109" s="12" t="e">
        <f>'2019 - Budget, Actual &amp; Forec.'!#REF!*USD</f>
        <v>#REF!</v>
      </c>
      <c r="D109" s="12" t="e">
        <f>E109-C109</f>
        <v>#REF!</v>
      </c>
      <c r="E109" s="36" t="e">
        <f>'2019 - Budget, Actual &amp; Forec.'!#REF!*USD</f>
        <v>#REF!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x14ac:dyDescent="0.35">
      <c r="A110" s="34">
        <v>8.1999999999999993</v>
      </c>
      <c r="B110" s="35" t="s">
        <v>16</v>
      </c>
      <c r="C110" s="12" t="e">
        <f>'2019 - Budget, Actual &amp; Forec.'!#REF!*USD</f>
        <v>#REF!</v>
      </c>
      <c r="D110" s="12" t="e">
        <f t="shared" ref="D110:D120" si="16">E110-C110</f>
        <v>#REF!</v>
      </c>
      <c r="E110" s="36" t="e">
        <f>'2019 - Budget, Actual &amp; Forec.'!#REF!*USD</f>
        <v>#REF!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35">
      <c r="A111" s="34">
        <v>8.3000000000000007</v>
      </c>
      <c r="B111" s="35" t="s">
        <v>17</v>
      </c>
      <c r="C111" s="12" t="e">
        <f>'2019 - Budget, Actual &amp; Forec.'!#REF!*USD</f>
        <v>#REF!</v>
      </c>
      <c r="D111" s="12" t="e">
        <f t="shared" si="16"/>
        <v>#REF!</v>
      </c>
      <c r="E111" s="36" t="e">
        <f>'2019 - Budget, Actual &amp; Forec.'!#REF!*USD</f>
        <v>#REF!</v>
      </c>
    </row>
    <row r="112" spans="1:18" x14ac:dyDescent="0.35">
      <c r="A112" s="34"/>
      <c r="B112" s="34" t="s">
        <v>18</v>
      </c>
      <c r="C112" s="12" t="e">
        <f>'2019 - Budget, Actual &amp; Forec.'!#REF!*USD</f>
        <v>#REF!</v>
      </c>
      <c r="D112" s="12" t="e">
        <f t="shared" si="16"/>
        <v>#REF!</v>
      </c>
      <c r="E112" s="36" t="e">
        <f>'2019 - Budget, Actual &amp; Forec.'!#REF!*USD</f>
        <v>#REF!</v>
      </c>
    </row>
    <row r="113" spans="1:18" x14ac:dyDescent="0.35">
      <c r="A113" s="34"/>
      <c r="B113" s="34" t="s">
        <v>19</v>
      </c>
      <c r="C113" s="12" t="e">
        <f>'2019 - Budget, Actual &amp; Forec.'!#REF!*USD</f>
        <v>#REF!</v>
      </c>
      <c r="D113" s="12" t="e">
        <f t="shared" si="16"/>
        <v>#REF!</v>
      </c>
      <c r="E113" s="36" t="e">
        <f>'2019 - Budget, Actual &amp; Forec.'!#REF!*USD</f>
        <v>#REF!</v>
      </c>
    </row>
    <row r="114" spans="1:18" x14ac:dyDescent="0.35">
      <c r="A114" s="34"/>
      <c r="B114" s="34" t="s">
        <v>5</v>
      </c>
      <c r="C114" s="12" t="e">
        <f>'2019 - Budget, Actual &amp; Forec.'!#REF!*USD</f>
        <v>#REF!</v>
      </c>
      <c r="D114" s="12" t="e">
        <f t="shared" si="16"/>
        <v>#REF!</v>
      </c>
      <c r="E114" s="36" t="e">
        <f>'2019 - Budget, Actual &amp; Forec.'!#REF!*USD</f>
        <v>#REF!</v>
      </c>
    </row>
    <row r="115" spans="1:18" x14ac:dyDescent="0.35">
      <c r="A115" s="34">
        <v>8.4</v>
      </c>
      <c r="B115" s="35" t="s">
        <v>20</v>
      </c>
      <c r="C115" s="12" t="e">
        <f>'2019 - Budget, Actual &amp; Forec.'!#REF!*USD</f>
        <v>#REF!</v>
      </c>
      <c r="D115" s="12" t="e">
        <f t="shared" si="16"/>
        <v>#REF!</v>
      </c>
      <c r="E115" s="36" t="e">
        <f>'2019 - Budget, Actual &amp; Forec.'!#REF!*USD</f>
        <v>#REF!</v>
      </c>
    </row>
    <row r="116" spans="1:18" x14ac:dyDescent="0.35">
      <c r="A116" s="34"/>
      <c r="B116" s="34" t="s">
        <v>32</v>
      </c>
      <c r="C116" s="12" t="e">
        <f>'2019 - Budget, Actual &amp; Forec.'!#REF!*USD</f>
        <v>#REF!</v>
      </c>
      <c r="D116" s="12" t="e">
        <f t="shared" si="16"/>
        <v>#REF!</v>
      </c>
      <c r="E116" s="36" t="e">
        <f>'2019 - Budget, Actual &amp; Forec.'!#REF!*USD</f>
        <v>#REF!</v>
      </c>
    </row>
    <row r="117" spans="1:18" x14ac:dyDescent="0.35">
      <c r="A117" s="34"/>
      <c r="B117" s="34" t="s">
        <v>22</v>
      </c>
      <c r="C117" s="12" t="e">
        <f>'2019 - Budget, Actual &amp; Forec.'!#REF!*USD</f>
        <v>#REF!</v>
      </c>
      <c r="D117" s="12" t="e">
        <f t="shared" si="16"/>
        <v>#REF!</v>
      </c>
      <c r="E117" s="36" t="e">
        <f>'2019 - Budget, Actual &amp; Forec.'!#REF!*USD</f>
        <v>#REF!</v>
      </c>
    </row>
    <row r="118" spans="1:18" x14ac:dyDescent="0.35">
      <c r="A118" s="34"/>
      <c r="B118" s="34" t="s">
        <v>3</v>
      </c>
      <c r="C118" s="12" t="e">
        <f>'2019 - Budget, Actual &amp; Forec.'!#REF!*USD</f>
        <v>#REF!</v>
      </c>
      <c r="D118" s="12" t="e">
        <f t="shared" si="16"/>
        <v>#REF!</v>
      </c>
      <c r="E118" s="36" t="e">
        <f>'2019 - Budget, Actual &amp; Forec.'!#REF!*USD</f>
        <v>#REF!</v>
      </c>
    </row>
    <row r="119" spans="1:18" x14ac:dyDescent="0.35">
      <c r="A119" s="34"/>
      <c r="B119" s="34" t="s">
        <v>4</v>
      </c>
      <c r="C119" s="12" t="e">
        <f>'2019 - Budget, Actual &amp; Forec.'!#REF!*USD</f>
        <v>#REF!</v>
      </c>
      <c r="D119" s="12" t="e">
        <f t="shared" si="16"/>
        <v>#REF!</v>
      </c>
      <c r="E119" s="36" t="e">
        <f>'2019 - Budget, Actual &amp; Forec.'!#REF!*USD</f>
        <v>#REF!</v>
      </c>
    </row>
    <row r="120" spans="1:18" x14ac:dyDescent="0.35">
      <c r="A120" s="34"/>
      <c r="B120" s="34" t="s">
        <v>28</v>
      </c>
      <c r="C120" s="12" t="e">
        <f>'2019 - Budget, Actual &amp; Forec.'!#REF!*USD</f>
        <v>#REF!</v>
      </c>
      <c r="D120" s="12" t="e">
        <f t="shared" si="16"/>
        <v>#REF!</v>
      </c>
      <c r="E120" s="36" t="e">
        <f>'2019 - Budget, Actual &amp; Forec.'!#REF!*USD</f>
        <v>#REF!</v>
      </c>
    </row>
    <row r="121" spans="1:18" x14ac:dyDescent="0.35">
      <c r="A121" s="34"/>
      <c r="B121" s="34"/>
      <c r="C121" s="14"/>
      <c r="D121" s="14"/>
      <c r="E121" s="13"/>
    </row>
    <row r="122" spans="1:18" x14ac:dyDescent="0.35">
      <c r="A122" s="34">
        <v>8.5</v>
      </c>
      <c r="B122" s="34"/>
      <c r="C122" s="14"/>
      <c r="D122" s="14"/>
      <c r="E122" s="13">
        <f t="shared" ref="E122:E128" si="17">SUM(C122:D122)</f>
        <v>0</v>
      </c>
    </row>
    <row r="123" spans="1:18" x14ac:dyDescent="0.35">
      <c r="A123" s="37"/>
      <c r="B123" s="37"/>
      <c r="C123" s="21"/>
      <c r="D123" s="21"/>
      <c r="E123" s="22"/>
    </row>
    <row r="124" spans="1:18" ht="15.5" x14ac:dyDescent="0.35">
      <c r="A124" s="38">
        <v>9</v>
      </c>
      <c r="B124" s="39" t="s">
        <v>1</v>
      </c>
      <c r="C124" s="10">
        <f>SUM(C125:C128)</f>
        <v>0</v>
      </c>
      <c r="D124" s="10">
        <f t="shared" ref="D124:E124" si="18">SUM(D125:D128)</f>
        <v>0</v>
      </c>
      <c r="E124" s="11">
        <f t="shared" si="18"/>
        <v>0</v>
      </c>
    </row>
    <row r="125" spans="1:18" x14ac:dyDescent="0.35">
      <c r="A125" s="37">
        <v>9.1</v>
      </c>
      <c r="B125" s="37"/>
      <c r="C125" s="12">
        <f>'2019 - Budget, Actual &amp; Forec.'!H266*USD</f>
        <v>0</v>
      </c>
      <c r="D125" s="23">
        <f>E125-C125</f>
        <v>0</v>
      </c>
      <c r="E125" s="36">
        <f>'2019 - Budget, Actual &amp; Forec.'!K266*USD</f>
        <v>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x14ac:dyDescent="0.35">
      <c r="A126" s="37">
        <v>9.1999999999999993</v>
      </c>
      <c r="B126" s="37"/>
      <c r="C126" s="21"/>
      <c r="D126" s="21"/>
      <c r="E126" s="20">
        <f t="shared" si="17"/>
        <v>0</v>
      </c>
    </row>
    <row r="127" spans="1:18" x14ac:dyDescent="0.35">
      <c r="A127" s="37">
        <v>9.3000000000000007</v>
      </c>
      <c r="B127" s="37"/>
      <c r="C127" s="21"/>
      <c r="D127" s="21"/>
      <c r="E127" s="20">
        <f t="shared" si="17"/>
        <v>0</v>
      </c>
    </row>
    <row r="128" spans="1:18" x14ac:dyDescent="0.35">
      <c r="A128" s="37">
        <v>9.4</v>
      </c>
      <c r="B128" s="37"/>
      <c r="C128" s="21"/>
      <c r="D128" s="21"/>
      <c r="E128" s="20">
        <f t="shared" si="17"/>
        <v>0</v>
      </c>
    </row>
    <row r="129" spans="1:5" ht="15" thickBot="1" x14ac:dyDescent="0.4">
      <c r="A129" s="40"/>
      <c r="B129" s="40"/>
      <c r="C129" s="41"/>
      <c r="D129" s="41"/>
      <c r="E129" s="42"/>
    </row>
    <row r="130" spans="1:5" x14ac:dyDescent="0.35">
      <c r="A130" s="4"/>
      <c r="B130" s="4"/>
      <c r="C130" s="24"/>
      <c r="D130" s="25"/>
      <c r="E130" s="26"/>
    </row>
    <row r="131" spans="1:5" ht="16" thickBot="1" x14ac:dyDescent="0.4">
      <c r="C131" s="27" t="e">
        <f>C108+C94+C79+C63+C48+C34+C21+C8+C124</f>
        <v>#REF!</v>
      </c>
      <c r="D131" s="28" t="e">
        <f>D108+D94+D79+D63+D48+D34+D21+D8+D124</f>
        <v>#REF!</v>
      </c>
      <c r="E131" s="29" t="e">
        <f>E108+E94+E79+E63+E48+E34+E21+E8+E124</f>
        <v>#REF!</v>
      </c>
    </row>
    <row r="133" spans="1:5" x14ac:dyDescent="0.35">
      <c r="C133" s="3" t="e">
        <f>C131/USD</f>
        <v>#REF!</v>
      </c>
      <c r="D133" s="3" t="e">
        <f>D131/USD</f>
        <v>#REF!</v>
      </c>
      <c r="E133" s="3" t="e">
        <f>E131/USD</f>
        <v>#REF!</v>
      </c>
    </row>
    <row r="134" spans="1:5" x14ac:dyDescent="0.35">
      <c r="C134" s="15" t="e">
        <f>C133-'2019 - Budget, Actual &amp; Forec.'!#REF!</f>
        <v>#REF!</v>
      </c>
      <c r="D134" s="15" t="e">
        <f>D133-'2019 - Budget, Actual &amp; Forec.'!#REF!</f>
        <v>#REF!</v>
      </c>
      <c r="E134" s="15" t="e">
        <f>E133-'2019 - Budget, Actual &amp; Forec.'!#REF!</f>
        <v>#REF!</v>
      </c>
    </row>
  </sheetData>
  <mergeCells count="6">
    <mergeCell ref="A1:E1"/>
    <mergeCell ref="A2:E2"/>
    <mergeCell ref="A3:E3"/>
    <mergeCell ref="A5:A6"/>
    <mergeCell ref="B5:B6"/>
    <mergeCell ref="C5:E5"/>
  </mergeCells>
  <pageMargins left="0.49" right="0.66" top="0.52" bottom="0.54" header="0.3" footer="0.3"/>
  <pageSetup paperSize="9" scale="70" fitToHeight="2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0000"/>
    <pageSetUpPr fitToPage="1"/>
  </sheetPr>
  <dimension ref="A1:R61"/>
  <sheetViews>
    <sheetView topLeftCell="A4" zoomScale="90" zoomScaleNormal="90" workbookViewId="0">
      <selection activeCell="F33" sqref="F33"/>
    </sheetView>
  </sheetViews>
  <sheetFormatPr defaultRowHeight="14.5" x14ac:dyDescent="0.35"/>
  <cols>
    <col min="1" max="1" width="5.54296875" customWidth="1"/>
    <col min="2" max="2" width="45.81640625" customWidth="1"/>
    <col min="3" max="3" width="15.54296875" customWidth="1"/>
    <col min="4" max="4" width="14.7265625" customWidth="1"/>
    <col min="5" max="5" width="17.7265625" customWidth="1"/>
    <col min="6" max="6" width="11.54296875" bestFit="1" customWidth="1"/>
    <col min="7" max="18" width="9.7265625" customWidth="1"/>
  </cols>
  <sheetData>
    <row r="1" spans="1:18" ht="21" x14ac:dyDescent="0.5">
      <c r="A1" s="296" t="s">
        <v>6</v>
      </c>
      <c r="B1" s="296"/>
      <c r="C1" s="296"/>
      <c r="D1" s="296"/>
      <c r="E1" s="296"/>
      <c r="G1" t="s">
        <v>33</v>
      </c>
      <c r="H1" s="46">
        <v>1.2537</v>
      </c>
    </row>
    <row r="2" spans="1:18" ht="17" x14ac:dyDescent="0.4">
      <c r="A2" s="297" t="s">
        <v>7</v>
      </c>
      <c r="B2" s="297"/>
      <c r="C2" s="297"/>
      <c r="D2" s="297"/>
      <c r="E2" s="297"/>
    </row>
    <row r="3" spans="1:18" ht="15.5" x14ac:dyDescent="0.35">
      <c r="A3" s="298" t="s">
        <v>34</v>
      </c>
      <c r="B3" s="298"/>
      <c r="C3" s="298"/>
      <c r="D3" s="298"/>
      <c r="E3" s="298"/>
    </row>
    <row r="4" spans="1:18" ht="15" thickBot="1" x14ac:dyDescent="0.4"/>
    <row r="5" spans="1:18" x14ac:dyDescent="0.35">
      <c r="A5" s="299" t="s">
        <v>9</v>
      </c>
      <c r="B5" s="301" t="s">
        <v>10</v>
      </c>
      <c r="C5" s="303" t="s">
        <v>11</v>
      </c>
      <c r="D5" s="304"/>
      <c r="E5" s="305"/>
    </row>
    <row r="6" spans="1:18" x14ac:dyDescent="0.35">
      <c r="A6" s="300"/>
      <c r="B6" s="302"/>
      <c r="C6" s="7" t="s">
        <v>0</v>
      </c>
      <c r="D6" s="7" t="s">
        <v>12</v>
      </c>
      <c r="E6" s="8" t="s">
        <v>13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35">
      <c r="A7" s="31"/>
      <c r="B7" s="31"/>
      <c r="C7" s="4"/>
      <c r="D7" s="4"/>
      <c r="E7" s="9"/>
      <c r="F7" s="2" t="s">
        <v>35</v>
      </c>
      <c r="G7" s="1" t="s">
        <v>36</v>
      </c>
    </row>
    <row r="8" spans="1:18" ht="15.5" x14ac:dyDescent="0.35">
      <c r="A8" s="32"/>
      <c r="B8" s="33" t="s">
        <v>2</v>
      </c>
      <c r="C8" s="10" t="e">
        <f>SUM(C9:C24)</f>
        <v>#REF!</v>
      </c>
      <c r="D8" s="10" t="e">
        <f>SUM(D9:D24)</f>
        <v>#REF!</v>
      </c>
      <c r="E8" s="11" t="e">
        <f>SUM(E9:E24)</f>
        <v>#REF!</v>
      </c>
    </row>
    <row r="9" spans="1:18" x14ac:dyDescent="0.35">
      <c r="A9" s="34"/>
      <c r="B9" s="35" t="s">
        <v>15</v>
      </c>
      <c r="C9" s="12" t="e">
        <f>SUM('Budget P1 USD'!C9,'Budget P1 USD'!C22,'Budget P1 USD'!C35,'Budget P1 USD'!C49,'Budget P1 USD'!C64,'Budget P1 USD'!C80,'Budget P1 USD'!C95,'Budget P1 USD'!C109,)</f>
        <v>#REF!</v>
      </c>
      <c r="D9" s="12" t="e">
        <f>SUM('Budget P1 USD'!D9,'Budget P1 USD'!D22,'Budget P1 USD'!D35,'Budget P1 USD'!D49,'Budget P1 USD'!D64,'Budget P1 USD'!D80,'Budget P1 USD'!D95,'Budget P1 USD'!D109,)</f>
        <v>#REF!</v>
      </c>
      <c r="E9" s="36" t="e">
        <f>SUM(C9:D9)</f>
        <v>#REF!</v>
      </c>
      <c r="F9" s="3" t="e">
        <f>E9/EUR</f>
        <v>#REF!</v>
      </c>
      <c r="G9" s="3" t="e">
        <f>#REF!</f>
        <v>#REF!</v>
      </c>
      <c r="H9" s="15" t="e">
        <f t="shared" ref="H9:H21" si="0">F9-G9</f>
        <v>#REF!</v>
      </c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35">
      <c r="A10" s="34"/>
      <c r="B10" s="35" t="s">
        <v>16</v>
      </c>
      <c r="C10" s="12" t="e">
        <f>SUM('Budget P1 USD'!C10,'Budget P1 USD'!C23,'Budget P1 USD'!C36,'Budget P1 USD'!C50,'Budget P1 USD'!C65,'Budget P1 USD'!C81,'Budget P1 USD'!C96,'Budget P1 USD'!C110,)</f>
        <v>#REF!</v>
      </c>
      <c r="D10" s="12" t="e">
        <f>SUM('Budget P1 USD'!D10,'Budget P1 USD'!D23,'Budget P1 USD'!D36,'Budget P1 USD'!D50,'Budget P1 USD'!D65,'Budget P1 USD'!D81,'Budget P1 USD'!D96,'Budget P1 USD'!D110,)</f>
        <v>#REF!</v>
      </c>
      <c r="E10" s="36" t="e">
        <f>SUM(C10:D10)</f>
        <v>#REF!</v>
      </c>
      <c r="F10" s="3" t="e">
        <f t="shared" ref="F10:F23" si="1">E10/EUR</f>
        <v>#REF!</v>
      </c>
      <c r="G10" s="3" t="e">
        <f>#REF!</f>
        <v>#REF!</v>
      </c>
      <c r="H10" s="15" t="e">
        <f t="shared" si="0"/>
        <v>#REF!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35">
      <c r="A11" s="34"/>
      <c r="B11" s="35" t="s">
        <v>17</v>
      </c>
      <c r="C11" s="12" t="e">
        <f>SUM('Budget P1 USD'!C11,'Budget P1 USD'!C24,'Budget P1 USD'!C37,'Budget P1 USD'!C51,'Budget P1 USD'!C66,'Budget P1 USD'!C82,'Budget P1 USD'!C97,'Budget P1 USD'!C111,)</f>
        <v>#REF!</v>
      </c>
      <c r="D11" s="12" t="e">
        <f>SUM('Budget P1 USD'!D11,'Budget P1 USD'!D24,'Budget P1 USD'!D37,'Budget P1 USD'!D51,'Budget P1 USD'!D66,'Budget P1 USD'!D82,'Budget P1 USD'!D97,'Budget P1 USD'!D111,)</f>
        <v>#REF!</v>
      </c>
      <c r="E11" s="36" t="e">
        <f t="shared" ref="E11:E23" si="2">SUM(C11:D11)</f>
        <v>#REF!</v>
      </c>
      <c r="F11" s="3" t="e">
        <f t="shared" si="1"/>
        <v>#REF!</v>
      </c>
      <c r="G11" s="3"/>
      <c r="H11" s="15" t="e">
        <f t="shared" si="0"/>
        <v>#REF!</v>
      </c>
    </row>
    <row r="12" spans="1:18" x14ac:dyDescent="0.35">
      <c r="A12" s="34"/>
      <c r="B12" s="34" t="s">
        <v>18</v>
      </c>
      <c r="C12" s="12" t="e">
        <f>SUM('Budget P1 USD'!C12,'Budget P1 USD'!C25,'Budget P1 USD'!C38,'Budget P1 USD'!C52,'Budget P1 USD'!C67,'Budget P1 USD'!C83,'Budget P1 USD'!C98,'Budget P1 USD'!C112,)</f>
        <v>#REF!</v>
      </c>
      <c r="D12" s="12" t="e">
        <f>SUM('Budget P1 USD'!D12,'Budget P1 USD'!D25,'Budget P1 USD'!D38,'Budget P1 USD'!D52,'Budget P1 USD'!D67,'Budget P1 USD'!D83,'Budget P1 USD'!D98,'Budget P1 USD'!D112,)</f>
        <v>#REF!</v>
      </c>
      <c r="E12" s="36" t="e">
        <f t="shared" si="2"/>
        <v>#REF!</v>
      </c>
      <c r="F12" s="3" t="e">
        <f t="shared" si="1"/>
        <v>#REF!</v>
      </c>
      <c r="G12" s="3" t="e">
        <f>#REF!</f>
        <v>#REF!</v>
      </c>
      <c r="H12" s="15" t="e">
        <f t="shared" si="0"/>
        <v>#REF!</v>
      </c>
    </row>
    <row r="13" spans="1:18" x14ac:dyDescent="0.35">
      <c r="A13" s="34"/>
      <c r="B13" s="34" t="s">
        <v>19</v>
      </c>
      <c r="C13" s="12" t="e">
        <f>SUM('Budget P1 USD'!C13,'Budget P1 USD'!C26,'Budget P1 USD'!C39,'Budget P1 USD'!C53,'Budget P1 USD'!C68,'Budget P1 USD'!C84,'Budget P1 USD'!C99,'Budget P1 USD'!C113,)</f>
        <v>#REF!</v>
      </c>
      <c r="D13" s="12" t="e">
        <f>SUM('Budget P1 USD'!D13,'Budget P1 USD'!D26,'Budget P1 USD'!D39,'Budget P1 USD'!D53,'Budget P1 USD'!D68,'Budget P1 USD'!D84,'Budget P1 USD'!D99,'Budget P1 USD'!D113,)</f>
        <v>#REF!</v>
      </c>
      <c r="E13" s="36" t="e">
        <f t="shared" si="2"/>
        <v>#REF!</v>
      </c>
      <c r="F13" s="3" t="e">
        <f t="shared" si="1"/>
        <v>#REF!</v>
      </c>
      <c r="G13" s="3" t="e">
        <f>#REF!</f>
        <v>#REF!</v>
      </c>
      <c r="H13" s="15" t="e">
        <f t="shared" si="0"/>
        <v>#REF!</v>
      </c>
    </row>
    <row r="14" spans="1:18" x14ac:dyDescent="0.35">
      <c r="A14" s="34"/>
      <c r="B14" s="34" t="s">
        <v>5</v>
      </c>
      <c r="C14" s="12" t="e">
        <f>SUM('Budget P1 USD'!C14,'Budget P1 USD'!C27,'Budget P1 USD'!C40,'Budget P1 USD'!C54,'Budget P1 USD'!C69,'Budget P1 USD'!C85,'Budget P1 USD'!C100,'Budget P1 USD'!C114,)</f>
        <v>#REF!</v>
      </c>
      <c r="D14" s="12" t="e">
        <f>SUM('Budget P1 USD'!D14,'Budget P1 USD'!D27,'Budget P1 USD'!D40,'Budget P1 USD'!D54,'Budget P1 USD'!D69,'Budget P1 USD'!D85,'Budget P1 USD'!D100,'Budget P1 USD'!D114,)</f>
        <v>#REF!</v>
      </c>
      <c r="E14" s="36" t="e">
        <f t="shared" si="2"/>
        <v>#REF!</v>
      </c>
      <c r="F14" s="3" t="e">
        <f t="shared" si="1"/>
        <v>#REF!</v>
      </c>
      <c r="G14" s="3" t="e">
        <f>#REF!</f>
        <v>#REF!</v>
      </c>
      <c r="H14" s="15" t="e">
        <f t="shared" si="0"/>
        <v>#REF!</v>
      </c>
    </row>
    <row r="15" spans="1:18" x14ac:dyDescent="0.35">
      <c r="A15" s="34"/>
      <c r="B15" s="35" t="s">
        <v>20</v>
      </c>
      <c r="C15" s="12" t="e">
        <f>SUM('Budget P1 USD'!C15,'Budget P1 USD'!C28,'Budget P1 USD'!C41,'Budget P1 USD'!C55,'Budget P1 USD'!C70,'Budget P1 USD'!C86,'Budget P1 USD'!C101,'Budget P1 USD'!C115,)</f>
        <v>#REF!</v>
      </c>
      <c r="D15" s="12" t="e">
        <f>SUM('Budget P1 USD'!D15,'Budget P1 USD'!D28,'Budget P1 USD'!D41,'Budget P1 USD'!D55,'Budget P1 USD'!D70,'Budget P1 USD'!D86,'Budget P1 USD'!D101,'Budget P1 USD'!D115,)</f>
        <v>#REF!</v>
      </c>
      <c r="E15" s="36" t="e">
        <f t="shared" si="2"/>
        <v>#REF!</v>
      </c>
      <c r="F15" s="3" t="e">
        <f t="shared" si="1"/>
        <v>#REF!</v>
      </c>
      <c r="G15" s="3"/>
      <c r="H15" s="15" t="e">
        <f t="shared" si="0"/>
        <v>#REF!</v>
      </c>
    </row>
    <row r="16" spans="1:18" x14ac:dyDescent="0.35">
      <c r="A16" s="34"/>
      <c r="B16" s="34" t="s">
        <v>21</v>
      </c>
      <c r="C16" s="12" t="e">
        <f>SUM('Budget P1 USD'!C16,'Budget P1 USD'!C29,'Budget P1 USD'!C42,'Budget P1 USD'!C56,'Budget P1 USD'!C71,'Budget P1 USD'!C87,'Budget P1 USD'!C102,)</f>
        <v>#REF!</v>
      </c>
      <c r="D16" s="12" t="e">
        <f>SUM('Budget P1 USD'!D16,'Budget P1 USD'!D29,'Budget P1 USD'!D42,'Budget P1 USD'!D56,'Budget P1 USD'!D71,'Budget P1 USD'!D87,'Budget P1 USD'!D102,)</f>
        <v>#REF!</v>
      </c>
      <c r="E16" s="36" t="e">
        <f t="shared" si="2"/>
        <v>#REF!</v>
      </c>
      <c r="F16" s="3" t="e">
        <f t="shared" si="1"/>
        <v>#REF!</v>
      </c>
      <c r="G16" s="3" t="e">
        <f>#REF!</f>
        <v>#REF!</v>
      </c>
      <c r="H16" s="15" t="e">
        <f t="shared" si="0"/>
        <v>#REF!</v>
      </c>
    </row>
    <row r="17" spans="1:8" x14ac:dyDescent="0.35">
      <c r="A17" s="34"/>
      <c r="B17" s="34" t="s">
        <v>22</v>
      </c>
      <c r="C17" s="12" t="e">
        <f>SUM('Budget P1 USD'!C17,'Budget P1 USD'!C30,'Budget P1 USD'!C43,'Budget P1 USD'!C57,'Budget P1 USD'!C72,'Budget P1 USD'!C88,'Budget P1 USD'!C103,'Budget P1 USD'!C117)</f>
        <v>#REF!</v>
      </c>
      <c r="D17" s="12" t="e">
        <f>SUM('Budget P1 USD'!D17,'Budget P1 USD'!D30,'Budget P1 USD'!D43,'Budget P1 USD'!D57,'Budget P1 USD'!D72,'Budget P1 USD'!D88,'Budget P1 USD'!D103,'Budget P1 USD'!D117)</f>
        <v>#REF!</v>
      </c>
      <c r="E17" s="36" t="e">
        <f t="shared" si="2"/>
        <v>#REF!</v>
      </c>
      <c r="F17" s="3" t="e">
        <f t="shared" si="1"/>
        <v>#REF!</v>
      </c>
      <c r="G17" s="3" t="e">
        <f>#REF!</f>
        <v>#REF!</v>
      </c>
      <c r="H17" s="15" t="e">
        <f t="shared" si="0"/>
        <v>#REF!</v>
      </c>
    </row>
    <row r="18" spans="1:8" x14ac:dyDescent="0.35">
      <c r="A18" s="34"/>
      <c r="B18" s="34" t="s">
        <v>3</v>
      </c>
      <c r="C18" s="12">
        <f>SUM('Budget P1 USD'!C31)</f>
        <v>0</v>
      </c>
      <c r="D18" s="12" t="e">
        <f>SUM('Budget P1 USD'!D18,'Budget P1 USD'!D31,'Budget P1 USD'!D44,'Budget P1 USD'!D58,'Budget P1 USD'!D73,'Budget P1 USD'!D89,'Budget P1 USD'!D104,'Budget P1 USD'!D118)</f>
        <v>#REF!</v>
      </c>
      <c r="E18" s="36" t="e">
        <f t="shared" si="2"/>
        <v>#REF!</v>
      </c>
      <c r="F18" s="3" t="e">
        <f t="shared" si="1"/>
        <v>#REF!</v>
      </c>
      <c r="G18" s="3" t="e">
        <f>#REF!</f>
        <v>#REF!</v>
      </c>
      <c r="H18" s="15" t="e">
        <f t="shared" si="0"/>
        <v>#REF!</v>
      </c>
    </row>
    <row r="19" spans="1:8" x14ac:dyDescent="0.35">
      <c r="A19" s="34"/>
      <c r="B19" s="34" t="s">
        <v>26</v>
      </c>
      <c r="C19" s="12" t="e">
        <f>SUM('Budget P1 USD'!C60)</f>
        <v>#REF!</v>
      </c>
      <c r="D19" s="12" t="e">
        <f>SUM('Budget P1 USD'!D60)</f>
        <v>#REF!</v>
      </c>
      <c r="E19" s="36" t="e">
        <f t="shared" si="2"/>
        <v>#REF!</v>
      </c>
      <c r="F19" s="3" t="e">
        <f t="shared" si="1"/>
        <v>#REF!</v>
      </c>
      <c r="G19" s="3" t="e">
        <f>#REF!</f>
        <v>#REF!</v>
      </c>
      <c r="H19" s="15" t="e">
        <f t="shared" si="0"/>
        <v>#REF!</v>
      </c>
    </row>
    <row r="20" spans="1:8" x14ac:dyDescent="0.35">
      <c r="A20" s="34"/>
      <c r="B20" s="34" t="s">
        <v>28</v>
      </c>
      <c r="C20" s="12" t="e">
        <f>SUM('Budget P1 USD'!C75,'Budget P1 USD'!C91,'Budget P1 USD'!C106,'Budget P1 USD'!C120)</f>
        <v>#REF!</v>
      </c>
      <c r="D20" s="12" t="e">
        <f>SUM('Budget P1 USD'!D75,'Budget P1 USD'!D91,'Budget P1 USD'!D106,'Budget P1 USD'!D120)</f>
        <v>#REF!</v>
      </c>
      <c r="E20" s="36" t="e">
        <f t="shared" si="2"/>
        <v>#REF!</v>
      </c>
      <c r="F20" s="3" t="e">
        <f t="shared" si="1"/>
        <v>#REF!</v>
      </c>
      <c r="G20" s="3" t="e">
        <f>#REF!</f>
        <v>#REF!</v>
      </c>
      <c r="H20" s="15" t="e">
        <f t="shared" si="0"/>
        <v>#REF!</v>
      </c>
    </row>
    <row r="21" spans="1:8" x14ac:dyDescent="0.35">
      <c r="A21" s="34"/>
      <c r="B21" s="34" t="s">
        <v>37</v>
      </c>
      <c r="C21" s="12" t="e">
        <f>'Budget P1 USD'!C116</f>
        <v>#REF!</v>
      </c>
      <c r="D21" s="12" t="e">
        <f>'Budget P1 USD'!D116</f>
        <v>#REF!</v>
      </c>
      <c r="E21" s="36" t="e">
        <f t="shared" si="2"/>
        <v>#REF!</v>
      </c>
      <c r="F21" s="3" t="e">
        <f t="shared" si="1"/>
        <v>#REF!</v>
      </c>
      <c r="G21" s="3">
        <v>0</v>
      </c>
      <c r="H21" s="15" t="e">
        <f t="shared" si="0"/>
        <v>#REF!</v>
      </c>
    </row>
    <row r="22" spans="1:8" x14ac:dyDescent="0.35">
      <c r="A22" s="34"/>
      <c r="B22" s="34" t="s">
        <v>4</v>
      </c>
      <c r="C22" s="12" t="e">
        <f>SUM('Budget P1 USD'!C119,'Budget P1 USD'!C105,'Budget P1 USD'!C90,'Budget P1 USD'!C74,'Budget P1 USD'!C59,'Budget P1 USD'!C45,'Budget P1 USD'!C32,'Budget P1 USD'!C18)</f>
        <v>#REF!</v>
      </c>
      <c r="D22" s="12" t="e">
        <f>SUM('Budget P1 USD'!D32,'Budget P1 USD'!D45,'Budget P1 USD'!D59,'Budget P1 USD'!D74,'Budget P1 USD'!D90,'Budget P1 USD'!D105,'Budget P1 USD'!D119)</f>
        <v>#REF!</v>
      </c>
      <c r="E22" s="36" t="e">
        <f t="shared" si="2"/>
        <v>#REF!</v>
      </c>
      <c r="F22" s="3" t="e">
        <f t="shared" si="1"/>
        <v>#REF!</v>
      </c>
      <c r="G22" s="3" t="e">
        <f>#REF!</f>
        <v>#REF!</v>
      </c>
      <c r="H22" s="15" t="e">
        <f t="shared" ref="H22:H23" si="3">F22-G22</f>
        <v>#REF!</v>
      </c>
    </row>
    <row r="23" spans="1:8" x14ac:dyDescent="0.35">
      <c r="A23" s="34"/>
      <c r="B23" s="34" t="s">
        <v>38</v>
      </c>
      <c r="C23" s="19">
        <f>'Budget P1 USD'!C125</f>
        <v>0</v>
      </c>
      <c r="D23" s="19">
        <f>'Budget P1 USD'!D125</f>
        <v>0</v>
      </c>
      <c r="E23" s="36">
        <f t="shared" si="2"/>
        <v>0</v>
      </c>
      <c r="F23" s="3">
        <f t="shared" si="1"/>
        <v>0</v>
      </c>
      <c r="G23" s="3" t="e">
        <f>#REF!</f>
        <v>#REF!</v>
      </c>
      <c r="H23" s="15" t="e">
        <f t="shared" si="3"/>
        <v>#REF!</v>
      </c>
    </row>
    <row r="24" spans="1:8" x14ac:dyDescent="0.35">
      <c r="A24" s="34"/>
      <c r="B24" s="34"/>
      <c r="C24" s="14"/>
      <c r="D24" s="14"/>
      <c r="E24" s="13">
        <f>SUM(C24:D24)</f>
        <v>0</v>
      </c>
    </row>
    <row r="25" spans="1:8" x14ac:dyDescent="0.35">
      <c r="C25" s="15"/>
      <c r="D25" s="15"/>
      <c r="E25" s="15"/>
    </row>
    <row r="26" spans="1:8" x14ac:dyDescent="0.35">
      <c r="B26" t="s">
        <v>35</v>
      </c>
      <c r="C26" s="16" t="e">
        <f>C8/EUR</f>
        <v>#REF!</v>
      </c>
      <c r="D26" s="16" t="e">
        <f>D8/EUR</f>
        <v>#REF!</v>
      </c>
    </row>
    <row r="27" spans="1:8" x14ac:dyDescent="0.35">
      <c r="B27" t="s">
        <v>39</v>
      </c>
      <c r="C27" s="16" t="e">
        <f>C26-#REF!</f>
        <v>#REF!</v>
      </c>
      <c r="D27" s="16" t="e">
        <f>D26-#REF!</f>
        <v>#REF!</v>
      </c>
    </row>
    <row r="28" spans="1:8" x14ac:dyDescent="0.35">
      <c r="C28" s="16"/>
      <c r="D28" s="16"/>
    </row>
    <row r="29" spans="1:8" x14ac:dyDescent="0.35">
      <c r="B29" s="52" t="s">
        <v>40</v>
      </c>
      <c r="C29" s="16"/>
      <c r="D29" s="16"/>
    </row>
    <row r="31" spans="1:8" x14ac:dyDescent="0.35">
      <c r="B31" s="1" t="s">
        <v>41</v>
      </c>
      <c r="C31" t="s">
        <v>42</v>
      </c>
      <c r="D31" t="s">
        <v>35</v>
      </c>
    </row>
    <row r="32" spans="1:8" x14ac:dyDescent="0.35">
      <c r="B32" s="47" t="s">
        <v>43</v>
      </c>
      <c r="C32" s="48">
        <f>D32*EUR</f>
        <v>15671.25</v>
      </c>
      <c r="D32" s="48">
        <v>12500</v>
      </c>
    </row>
    <row r="33" spans="2:5" x14ac:dyDescent="0.35">
      <c r="B33" s="49" t="s">
        <v>52</v>
      </c>
      <c r="C33" s="48">
        <f>D33*EUR</f>
        <v>23506.875</v>
      </c>
      <c r="D33" s="48">
        <f>9375*2</f>
        <v>18750</v>
      </c>
    </row>
    <row r="34" spans="2:5" x14ac:dyDescent="0.35">
      <c r="B34" s="49" t="s">
        <v>53</v>
      </c>
      <c r="C34" s="48" t="e">
        <f>D34*EUR</f>
        <v>#REF!</v>
      </c>
      <c r="D34" s="48" t="e">
        <f>G9-D33-D32</f>
        <v>#REF!</v>
      </c>
    </row>
    <row r="35" spans="2:5" x14ac:dyDescent="0.35">
      <c r="B35" s="49"/>
      <c r="C35" s="50" t="e">
        <f>SUM(C32:C34)</f>
        <v>#REF!</v>
      </c>
      <c r="D35" s="50" t="e">
        <f>SUM(D32:D34)</f>
        <v>#REF!</v>
      </c>
    </row>
    <row r="36" spans="2:5" x14ac:dyDescent="0.35">
      <c r="C36" s="6"/>
      <c r="D36" s="6"/>
    </row>
    <row r="37" spans="2:5" x14ac:dyDescent="0.35">
      <c r="C37" s="43"/>
      <c r="D37" s="43"/>
    </row>
    <row r="38" spans="2:5" x14ac:dyDescent="0.35">
      <c r="B38" t="s">
        <v>21</v>
      </c>
      <c r="C38" s="43" t="e">
        <f>E16</f>
        <v>#REF!</v>
      </c>
      <c r="D38" s="43" t="e">
        <f>F16</f>
        <v>#REF!</v>
      </c>
    </row>
    <row r="39" spans="2:5" x14ac:dyDescent="0.35">
      <c r="B39" t="s">
        <v>22</v>
      </c>
      <c r="C39" s="43" t="e">
        <f>E17</f>
        <v>#REF!</v>
      </c>
      <c r="D39" s="43" t="e">
        <f>F17</f>
        <v>#REF!</v>
      </c>
    </row>
    <row r="40" spans="2:5" x14ac:dyDescent="0.35">
      <c r="C40" s="6"/>
      <c r="D40" s="6"/>
    </row>
    <row r="42" spans="2:5" x14ac:dyDescent="0.35">
      <c r="B42" s="1" t="s">
        <v>44</v>
      </c>
      <c r="C42" s="15" t="e">
        <f>E10</f>
        <v>#REF!</v>
      </c>
      <c r="D42" s="15" t="e">
        <f>F10</f>
        <v>#REF!</v>
      </c>
      <c r="E42" s="44" t="s">
        <v>51</v>
      </c>
    </row>
    <row r="44" spans="2:5" x14ac:dyDescent="0.35">
      <c r="B44" t="s">
        <v>18</v>
      </c>
      <c r="C44" s="15" t="e">
        <f t="shared" ref="C44:D46" si="4">E12</f>
        <v>#REF!</v>
      </c>
      <c r="D44" s="15" t="e">
        <f t="shared" si="4"/>
        <v>#REF!</v>
      </c>
      <c r="E44" t="s">
        <v>59</v>
      </c>
    </row>
    <row r="45" spans="2:5" x14ac:dyDescent="0.35">
      <c r="B45" t="s">
        <v>58</v>
      </c>
      <c r="C45" s="15" t="e">
        <f t="shared" si="4"/>
        <v>#REF!</v>
      </c>
      <c r="D45" s="15" t="e">
        <f t="shared" si="4"/>
        <v>#REF!</v>
      </c>
      <c r="E45" t="s">
        <v>60</v>
      </c>
    </row>
    <row r="46" spans="2:5" x14ac:dyDescent="0.35">
      <c r="B46" t="s">
        <v>5</v>
      </c>
      <c r="C46" s="15" t="e">
        <f t="shared" si="4"/>
        <v>#REF!</v>
      </c>
      <c r="D46" s="15" t="e">
        <f t="shared" si="4"/>
        <v>#REF!</v>
      </c>
      <c r="E46" t="s">
        <v>54</v>
      </c>
    </row>
    <row r="47" spans="2:5" x14ac:dyDescent="0.35">
      <c r="B47" t="s">
        <v>45</v>
      </c>
      <c r="C47" s="15" t="e">
        <f>E19</f>
        <v>#REF!</v>
      </c>
      <c r="D47" s="15" t="e">
        <f>F19</f>
        <v>#REF!</v>
      </c>
      <c r="E47" t="s">
        <v>77</v>
      </c>
    </row>
    <row r="48" spans="2:5" x14ac:dyDescent="0.35">
      <c r="B48" t="s">
        <v>46</v>
      </c>
      <c r="C48" s="15" t="e">
        <f>E20</f>
        <v>#REF!</v>
      </c>
      <c r="D48" s="15" t="e">
        <f>F20</f>
        <v>#REF!</v>
      </c>
      <c r="E48" t="s">
        <v>78</v>
      </c>
    </row>
    <row r="49" spans="2:5" x14ac:dyDescent="0.35">
      <c r="B49" t="s">
        <v>3</v>
      </c>
      <c r="C49" s="15" t="e">
        <f>E18</f>
        <v>#REF!</v>
      </c>
      <c r="D49" s="15" t="e">
        <f>F18</f>
        <v>#REF!</v>
      </c>
      <c r="E49" t="s">
        <v>55</v>
      </c>
    </row>
    <row r="50" spans="2:5" x14ac:dyDescent="0.35">
      <c r="B50" t="s">
        <v>47</v>
      </c>
      <c r="C50" s="15" t="e">
        <f>E22</f>
        <v>#REF!</v>
      </c>
      <c r="D50" s="15" t="e">
        <f>F22</f>
        <v>#REF!</v>
      </c>
      <c r="E50" t="s">
        <v>56</v>
      </c>
    </row>
    <row r="52" spans="2:5" x14ac:dyDescent="0.35">
      <c r="B52" t="s">
        <v>48</v>
      </c>
      <c r="C52" s="15">
        <f>E23</f>
        <v>0</v>
      </c>
      <c r="D52" s="15">
        <f>F23</f>
        <v>0</v>
      </c>
      <c r="E52" t="s">
        <v>57</v>
      </c>
    </row>
    <row r="53" spans="2:5" ht="15" thickBot="1" x14ac:dyDescent="0.4">
      <c r="C53" s="45" t="e">
        <f>SUM(C35:C52)</f>
        <v>#REF!</v>
      </c>
      <c r="D53" s="45" t="e">
        <f>SUM(D35:D52)</f>
        <v>#REF!</v>
      </c>
    </row>
    <row r="54" spans="2:5" ht="15" thickTop="1" x14ac:dyDescent="0.35"/>
    <row r="56" spans="2:5" ht="29" x14ac:dyDescent="0.35">
      <c r="B56" s="52" t="s">
        <v>61</v>
      </c>
      <c r="C56" s="51" t="s">
        <v>64</v>
      </c>
      <c r="D56" s="51" t="s">
        <v>63</v>
      </c>
    </row>
    <row r="58" spans="2:5" x14ac:dyDescent="0.35">
      <c r="B58" t="s">
        <v>62</v>
      </c>
      <c r="C58" s="3">
        <f>D58*EUR</f>
        <v>68584.912200000006</v>
      </c>
      <c r="D58" s="3">
        <v>54706</v>
      </c>
    </row>
    <row r="59" spans="2:5" x14ac:dyDescent="0.35">
      <c r="B59" t="s">
        <v>65</v>
      </c>
      <c r="C59" s="3">
        <f>D59*EUR</f>
        <v>6590.7008999999998</v>
      </c>
      <c r="D59" s="3">
        <v>5257</v>
      </c>
    </row>
    <row r="60" spans="2:5" ht="15" thickBot="1" x14ac:dyDescent="0.4">
      <c r="C60" s="45">
        <f>SUM(C58:C59)</f>
        <v>75175.613100000002</v>
      </c>
      <c r="D60" s="45">
        <f>SUM(D58:D59)</f>
        <v>59963</v>
      </c>
    </row>
    <row r="61" spans="2:5" ht="15" thickTop="1" x14ac:dyDescent="0.35"/>
  </sheetData>
  <mergeCells count="6">
    <mergeCell ref="A1:E1"/>
    <mergeCell ref="A2:E2"/>
    <mergeCell ref="A3:E3"/>
    <mergeCell ref="A5:A6"/>
    <mergeCell ref="B5:B6"/>
    <mergeCell ref="C5:E5"/>
  </mergeCells>
  <pageMargins left="0.49" right="0.66" top="0.52" bottom="0.54" header="0.3" footer="0.3"/>
  <pageSetup paperSize="9" scale="69" fitToHeight="2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0000"/>
    <pageSetUpPr fitToPage="1"/>
  </sheetPr>
  <dimension ref="A2:X55"/>
  <sheetViews>
    <sheetView zoomScale="90" zoomScaleNormal="90" workbookViewId="0">
      <pane xSplit="1" ySplit="2" topLeftCell="B3" activePane="bottomRight" state="frozen"/>
      <selection activeCell="B160" sqref="B160"/>
      <selection pane="topRight" activeCell="B160" sqref="B160"/>
      <selection pane="bottomLeft" activeCell="B160" sqref="B160"/>
      <selection pane="bottomRight" activeCell="D36" sqref="D36"/>
    </sheetView>
  </sheetViews>
  <sheetFormatPr defaultRowHeight="14.5" x14ac:dyDescent="0.35"/>
  <cols>
    <col min="1" max="1" width="36.26953125" bestFit="1" customWidth="1"/>
    <col min="2" max="3" width="10.54296875" bestFit="1" customWidth="1"/>
    <col min="4" max="4" width="8.1796875" bestFit="1" customWidth="1"/>
    <col min="5" max="6" width="9" bestFit="1" customWidth="1"/>
    <col min="7" max="7" width="8.1796875" bestFit="1" customWidth="1"/>
    <col min="8" max="8" width="9.54296875" bestFit="1" customWidth="1"/>
    <col min="9" max="9" width="10.7265625" bestFit="1" customWidth="1"/>
    <col min="10" max="10" width="9.54296875" bestFit="1" customWidth="1"/>
    <col min="11" max="13" width="8.1796875" bestFit="1" customWidth="1"/>
    <col min="14" max="14" width="10.54296875" bestFit="1" customWidth="1"/>
    <col min="15" max="15" width="5.81640625" customWidth="1"/>
    <col min="16" max="16" width="9.7265625" customWidth="1"/>
    <col min="17" max="17" width="2.54296875" customWidth="1"/>
    <col min="19" max="19" width="11.7265625" bestFit="1" customWidth="1"/>
  </cols>
  <sheetData>
    <row r="2" spans="1:24" x14ac:dyDescent="0.35">
      <c r="A2" s="14"/>
      <c r="B2" s="53" t="s">
        <v>49</v>
      </c>
      <c r="C2" s="54">
        <v>40909</v>
      </c>
      <c r="D2" s="54">
        <v>40940</v>
      </c>
      <c r="E2" s="54">
        <v>40969</v>
      </c>
      <c r="F2" s="54">
        <v>41000</v>
      </c>
      <c r="G2" s="54">
        <v>41030</v>
      </c>
      <c r="H2" s="54">
        <v>41061</v>
      </c>
      <c r="I2" s="54">
        <v>41091</v>
      </c>
      <c r="J2" s="54">
        <v>41122</v>
      </c>
      <c r="K2" s="54">
        <v>41153</v>
      </c>
      <c r="L2" s="54">
        <v>41183</v>
      </c>
      <c r="M2" s="54">
        <v>41214</v>
      </c>
      <c r="N2" s="54">
        <v>41244</v>
      </c>
      <c r="P2" t="s">
        <v>79</v>
      </c>
      <c r="R2" t="s">
        <v>80</v>
      </c>
    </row>
    <row r="3" spans="1:24" x14ac:dyDescent="0.35">
      <c r="A3" s="55" t="s">
        <v>15</v>
      </c>
      <c r="B3" s="14"/>
      <c r="C3" s="14"/>
      <c r="D3" s="14"/>
      <c r="E3" s="14"/>
      <c r="F3" s="12"/>
      <c r="G3" s="14"/>
      <c r="H3" s="14"/>
      <c r="I3" s="14"/>
      <c r="J3" s="14"/>
      <c r="K3" s="14"/>
      <c r="L3" s="14"/>
      <c r="M3" s="14"/>
      <c r="N3" s="14"/>
    </row>
    <row r="4" spans="1:24" x14ac:dyDescent="0.35">
      <c r="A4" s="56" t="s">
        <v>50</v>
      </c>
      <c r="B4" s="19">
        <f>SUM(C4:N4)</f>
        <v>11754</v>
      </c>
      <c r="C4" s="19"/>
      <c r="D4" s="19"/>
      <c r="E4" s="19"/>
      <c r="F4" s="19">
        <v>1306</v>
      </c>
      <c r="G4" s="19">
        <v>1306</v>
      </c>
      <c r="H4" s="19">
        <v>1306</v>
      </c>
      <c r="I4" s="19">
        <v>1306</v>
      </c>
      <c r="J4" s="19">
        <v>1306</v>
      </c>
      <c r="K4" s="19">
        <v>1306</v>
      </c>
      <c r="L4" s="19">
        <v>1306</v>
      </c>
      <c r="M4" s="19">
        <v>1306</v>
      </c>
      <c r="N4" s="19">
        <v>1306</v>
      </c>
    </row>
    <row r="5" spans="1:24" x14ac:dyDescent="0.35">
      <c r="A5" s="14" t="s">
        <v>73</v>
      </c>
      <c r="B5" s="19">
        <f>SUM(C5:N5)</f>
        <v>8997.75</v>
      </c>
      <c r="C5" s="19"/>
      <c r="D5" s="19"/>
      <c r="E5" s="19"/>
      <c r="F5" s="19">
        <f>333.25*3</f>
        <v>999.75</v>
      </c>
      <c r="G5" s="19">
        <f t="shared" ref="G5:N5" si="0">333.25*3</f>
        <v>999.75</v>
      </c>
      <c r="H5" s="19">
        <f t="shared" si="0"/>
        <v>999.75</v>
      </c>
      <c r="I5" s="19">
        <f t="shared" si="0"/>
        <v>999.75</v>
      </c>
      <c r="J5" s="19">
        <f t="shared" si="0"/>
        <v>999.75</v>
      </c>
      <c r="K5" s="19">
        <f t="shared" si="0"/>
        <v>999.75</v>
      </c>
      <c r="L5" s="19">
        <f t="shared" si="0"/>
        <v>999.75</v>
      </c>
      <c r="M5" s="19">
        <f t="shared" si="0"/>
        <v>999.75</v>
      </c>
      <c r="N5" s="19">
        <f t="shared" si="0"/>
        <v>999.75</v>
      </c>
      <c r="P5" s="5"/>
    </row>
    <row r="6" spans="1:24" x14ac:dyDescent="0.35">
      <c r="A6" s="14" t="s">
        <v>66</v>
      </c>
      <c r="B6" s="19">
        <f>SUM(C6:N6)</f>
        <v>5625</v>
      </c>
      <c r="C6" s="57"/>
      <c r="D6" s="57"/>
      <c r="E6" s="57"/>
      <c r="F6" s="57"/>
      <c r="G6" s="57"/>
      <c r="H6" s="64"/>
      <c r="I6" s="64">
        <v>1125</v>
      </c>
      <c r="J6" s="64">
        <v>1125</v>
      </c>
      <c r="K6" s="64">
        <v>1125</v>
      </c>
      <c r="L6" s="64">
        <v>1125</v>
      </c>
      <c r="M6" s="64">
        <v>1125</v>
      </c>
      <c r="N6" s="64"/>
    </row>
    <row r="7" spans="1:24" x14ac:dyDescent="0.35">
      <c r="A7" s="14" t="s">
        <v>72</v>
      </c>
      <c r="B7" s="19">
        <f>SUM(C7:N7)</f>
        <v>6750</v>
      </c>
      <c r="C7" s="57"/>
      <c r="D7" s="57"/>
      <c r="E7" s="57"/>
      <c r="F7" s="57"/>
      <c r="G7" s="57"/>
      <c r="H7" s="64"/>
      <c r="I7" s="64"/>
      <c r="J7" s="64"/>
      <c r="K7" s="64"/>
      <c r="L7" s="64">
        <f>1000*4.5</f>
        <v>4500</v>
      </c>
      <c r="M7" s="64">
        <f>500*4.5</f>
        <v>2250</v>
      </c>
      <c r="N7" s="64"/>
    </row>
    <row r="8" spans="1:24" x14ac:dyDescent="0.35">
      <c r="A8" s="14"/>
      <c r="B8" s="69">
        <f>SUM(B4:B7)</f>
        <v>33126.75</v>
      </c>
      <c r="C8" s="67"/>
      <c r="D8" s="67"/>
      <c r="E8" s="67"/>
      <c r="F8" s="67"/>
      <c r="G8" s="67"/>
      <c r="H8" s="68"/>
      <c r="I8" s="68"/>
      <c r="J8" s="68"/>
      <c r="K8" s="68"/>
      <c r="L8" s="68"/>
      <c r="M8" s="68"/>
      <c r="N8" s="68"/>
      <c r="P8" s="3" t="e">
        <f>'Budget P1 USD (2)'!E9</f>
        <v>#REF!</v>
      </c>
      <c r="R8" s="15" t="e">
        <f>P8-B8</f>
        <v>#REF!</v>
      </c>
      <c r="S8" s="70" t="e">
        <f t="shared" ref="S8:S28" si="1">R8/EUR</f>
        <v>#REF!</v>
      </c>
      <c r="V8">
        <v>-3500</v>
      </c>
      <c r="W8">
        <v>-2000</v>
      </c>
      <c r="X8">
        <v>-1000</v>
      </c>
    </row>
    <row r="9" spans="1:24" x14ac:dyDescent="0.35">
      <c r="A9" s="14"/>
      <c r="B9" s="19"/>
      <c r="C9" s="12"/>
      <c r="D9" s="14"/>
      <c r="E9" s="14"/>
      <c r="F9" s="65"/>
      <c r="G9" s="14"/>
      <c r="H9" s="14"/>
      <c r="I9" s="14"/>
      <c r="J9" s="14"/>
      <c r="K9" s="14"/>
      <c r="L9" s="14"/>
      <c r="M9" s="14"/>
      <c r="N9" s="14"/>
      <c r="P9" s="3"/>
      <c r="R9" s="15">
        <f t="shared" ref="R9:R28" si="2">P9-B9</f>
        <v>0</v>
      </c>
      <c r="S9" s="70">
        <f t="shared" si="1"/>
        <v>0</v>
      </c>
    </row>
    <row r="10" spans="1:24" x14ac:dyDescent="0.35">
      <c r="A10" s="14" t="s">
        <v>21</v>
      </c>
      <c r="B10" s="19">
        <f>SUM(C10:N10)</f>
        <v>12632</v>
      </c>
      <c r="C10" s="58"/>
      <c r="D10" s="58"/>
      <c r="E10" s="58"/>
      <c r="F10" s="58"/>
      <c r="G10" s="58"/>
      <c r="H10" s="59">
        <v>1000</v>
      </c>
      <c r="I10" s="59">
        <v>7000</v>
      </c>
      <c r="J10" s="59">
        <f>4681-49</f>
        <v>4632</v>
      </c>
      <c r="K10" s="58"/>
      <c r="L10" s="58"/>
      <c r="M10" s="58"/>
      <c r="N10" s="58"/>
      <c r="P10" s="3" t="e">
        <f>'Budget P1 USD (2)'!E16</f>
        <v>#REF!</v>
      </c>
      <c r="R10" s="15" t="e">
        <f t="shared" si="2"/>
        <v>#REF!</v>
      </c>
      <c r="S10" s="70" t="e">
        <f t="shared" si="1"/>
        <v>#REF!</v>
      </c>
    </row>
    <row r="11" spans="1:24" x14ac:dyDescent="0.35">
      <c r="A11" s="14" t="s">
        <v>22</v>
      </c>
      <c r="B11" s="19">
        <f t="shared" ref="B11:B12" si="3">SUM(C11:N11)</f>
        <v>4500</v>
      </c>
      <c r="C11" s="58"/>
      <c r="D11" s="58"/>
      <c r="E11" s="58"/>
      <c r="F11" s="58"/>
      <c r="G11" s="58"/>
      <c r="H11" s="58"/>
      <c r="I11" s="60">
        <v>750</v>
      </c>
      <c r="J11" s="60">
        <v>750</v>
      </c>
      <c r="K11" s="60">
        <v>750</v>
      </c>
      <c r="L11" s="60">
        <v>750</v>
      </c>
      <c r="M11" s="60">
        <v>750</v>
      </c>
      <c r="N11" s="58">
        <v>750</v>
      </c>
      <c r="P11" s="3" t="e">
        <f>'Budget P1 USD (2)'!E17</f>
        <v>#REF!</v>
      </c>
      <c r="R11" s="15" t="e">
        <f t="shared" si="2"/>
        <v>#REF!</v>
      </c>
      <c r="S11" s="70" t="e">
        <f t="shared" si="1"/>
        <v>#REF!</v>
      </c>
    </row>
    <row r="12" spans="1:24" x14ac:dyDescent="0.35">
      <c r="A12" s="14" t="s">
        <v>76</v>
      </c>
      <c r="B12" s="19">
        <f t="shared" si="3"/>
        <v>6000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61">
        <v>6000</v>
      </c>
      <c r="N12" s="14"/>
      <c r="P12" s="3"/>
      <c r="R12" s="15">
        <f t="shared" si="2"/>
        <v>-6000</v>
      </c>
      <c r="S12" s="70">
        <f t="shared" si="1"/>
        <v>-4785.8339315625744</v>
      </c>
      <c r="T12">
        <v>4200</v>
      </c>
    </row>
    <row r="13" spans="1:24" x14ac:dyDescent="0.35">
      <c r="A13" s="14"/>
      <c r="B13" s="1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P13" s="3"/>
      <c r="R13" s="15">
        <f t="shared" si="2"/>
        <v>0</v>
      </c>
      <c r="S13" s="70">
        <f t="shared" si="1"/>
        <v>0</v>
      </c>
    </row>
    <row r="14" spans="1:24" x14ac:dyDescent="0.35">
      <c r="A14" s="62" t="s">
        <v>16</v>
      </c>
      <c r="B14" s="19">
        <f>SUM(C14:N14)</f>
        <v>7296</v>
      </c>
      <c r="C14" s="19"/>
      <c r="D14" s="19"/>
      <c r="E14" s="19"/>
      <c r="F14" s="19"/>
      <c r="G14" s="19">
        <v>912</v>
      </c>
      <c r="H14" s="19">
        <v>912</v>
      </c>
      <c r="I14" s="19">
        <v>912</v>
      </c>
      <c r="J14" s="19">
        <v>912</v>
      </c>
      <c r="K14" s="19">
        <v>912</v>
      </c>
      <c r="L14" s="19">
        <v>912</v>
      </c>
      <c r="M14" s="19">
        <v>912</v>
      </c>
      <c r="N14" s="19">
        <v>912</v>
      </c>
      <c r="P14" s="3" t="e">
        <f>'Budget P1 USD (2)'!E10</f>
        <v>#REF!</v>
      </c>
      <c r="R14" s="15" t="e">
        <f t="shared" si="2"/>
        <v>#REF!</v>
      </c>
      <c r="S14" s="70" t="e">
        <f t="shared" si="1"/>
        <v>#REF!</v>
      </c>
      <c r="T14">
        <v>-4200</v>
      </c>
      <c r="U14">
        <v>-8000</v>
      </c>
      <c r="V14">
        <v>-1600</v>
      </c>
    </row>
    <row r="15" spans="1:24" x14ac:dyDescent="0.35">
      <c r="A15" s="12"/>
      <c r="B15" s="1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P15" s="3"/>
      <c r="R15" s="15">
        <f t="shared" si="2"/>
        <v>0</v>
      </c>
      <c r="S15" s="70">
        <f t="shared" si="1"/>
        <v>0</v>
      </c>
    </row>
    <row r="16" spans="1:24" x14ac:dyDescent="0.35">
      <c r="A16" s="14" t="s">
        <v>18</v>
      </c>
      <c r="B16" s="19">
        <v>24350</v>
      </c>
      <c r="C16" s="58"/>
      <c r="D16" s="58"/>
      <c r="E16" s="58"/>
      <c r="F16" s="58"/>
      <c r="G16" s="58"/>
      <c r="H16" s="58"/>
      <c r="I16" s="58">
        <v>24350</v>
      </c>
      <c r="J16" s="60"/>
      <c r="K16" s="58"/>
      <c r="L16" s="58"/>
      <c r="M16" s="58"/>
      <c r="N16" s="58"/>
      <c r="P16" s="3" t="e">
        <f>'Budget P1 USD (2)'!E12</f>
        <v>#REF!</v>
      </c>
      <c r="R16" s="15" t="e">
        <f t="shared" si="2"/>
        <v>#REF!</v>
      </c>
      <c r="S16" s="70" t="e">
        <f t="shared" si="1"/>
        <v>#REF!</v>
      </c>
      <c r="U16">
        <v>8000</v>
      </c>
      <c r="V16">
        <v>2000</v>
      </c>
    </row>
    <row r="17" spans="1:24" x14ac:dyDescent="0.35">
      <c r="A17" s="14" t="s">
        <v>74</v>
      </c>
      <c r="B17" s="19">
        <f>SUM(C17:K17)</f>
        <v>3102.75</v>
      </c>
      <c r="C17" s="58"/>
      <c r="D17" s="58"/>
      <c r="E17" s="58"/>
      <c r="F17" s="58"/>
      <c r="G17" s="58"/>
      <c r="H17" s="60">
        <f>1034.25*3</f>
        <v>3102.75</v>
      </c>
      <c r="I17" s="58"/>
      <c r="J17" s="58"/>
      <c r="K17" s="58"/>
      <c r="L17" s="58"/>
      <c r="M17" s="58"/>
      <c r="N17" s="58"/>
      <c r="P17" s="3" t="e">
        <f>'Budget P1 USD (2)'!E13</f>
        <v>#REF!</v>
      </c>
      <c r="R17" s="15" t="e">
        <f t="shared" si="2"/>
        <v>#REF!</v>
      </c>
      <c r="S17" s="70" t="e">
        <f t="shared" si="1"/>
        <v>#REF!</v>
      </c>
      <c r="V17">
        <v>1500</v>
      </c>
    </row>
    <row r="18" spans="1:24" x14ac:dyDescent="0.35">
      <c r="A18" s="14" t="s">
        <v>5</v>
      </c>
      <c r="B18" s="19">
        <f>K18</f>
        <v>24552</v>
      </c>
      <c r="C18" s="58"/>
      <c r="D18" s="58"/>
      <c r="E18" s="58"/>
      <c r="F18" s="58"/>
      <c r="G18" s="58"/>
      <c r="H18" s="58"/>
      <c r="I18" s="58"/>
      <c r="J18" s="58"/>
      <c r="K18" s="60">
        <v>24552</v>
      </c>
      <c r="L18" s="58"/>
      <c r="M18" s="58"/>
      <c r="N18" s="58"/>
      <c r="P18" s="3" t="e">
        <f>'Budget P1 USD (2)'!E14</f>
        <v>#REF!</v>
      </c>
      <c r="R18" s="15" t="e">
        <f t="shared" si="2"/>
        <v>#REF!</v>
      </c>
      <c r="S18" s="70" t="e">
        <f t="shared" si="1"/>
        <v>#REF!</v>
      </c>
      <c r="V18">
        <v>1600</v>
      </c>
    </row>
    <row r="19" spans="1:24" x14ac:dyDescent="0.35">
      <c r="A19" s="14" t="s">
        <v>71</v>
      </c>
      <c r="B19" s="19" t="e">
        <f>'Budget P1 USD (2)'!C47+1000</f>
        <v>#REF!</v>
      </c>
      <c r="C19" s="58"/>
      <c r="D19" s="58"/>
      <c r="E19" s="58"/>
      <c r="F19" s="58"/>
      <c r="G19" s="58"/>
      <c r="H19" s="58"/>
      <c r="I19" s="58"/>
      <c r="J19" s="58"/>
      <c r="K19" s="60">
        <v>4761</v>
      </c>
      <c r="L19" s="58"/>
      <c r="M19" s="58"/>
      <c r="N19" s="58"/>
      <c r="P19" s="3" t="e">
        <f>'Budget P1 USD (2)'!E19</f>
        <v>#REF!</v>
      </c>
      <c r="R19" s="15" t="e">
        <f t="shared" si="2"/>
        <v>#REF!</v>
      </c>
      <c r="S19" s="70" t="e">
        <f t="shared" si="1"/>
        <v>#REF!</v>
      </c>
    </row>
    <row r="20" spans="1:24" x14ac:dyDescent="0.35">
      <c r="A20" s="14" t="s">
        <v>46</v>
      </c>
      <c r="B20" s="19" t="e">
        <f>'Budget P1 USD (2)'!C48</f>
        <v>#REF!</v>
      </c>
      <c r="C20" s="64"/>
      <c r="D20" s="58"/>
      <c r="E20" s="58"/>
      <c r="F20" s="58"/>
      <c r="G20" s="58"/>
      <c r="H20" s="58"/>
      <c r="I20" s="58"/>
      <c r="J20" s="58"/>
      <c r="K20" s="60">
        <v>3761</v>
      </c>
      <c r="L20" s="58"/>
      <c r="M20" s="58"/>
      <c r="N20" s="58"/>
      <c r="P20" s="3" t="e">
        <f>'Budget P1 USD (2)'!E20</f>
        <v>#REF!</v>
      </c>
      <c r="R20" s="15" t="e">
        <f t="shared" si="2"/>
        <v>#REF!</v>
      </c>
      <c r="S20" s="70" t="e">
        <f t="shared" si="1"/>
        <v>#REF!</v>
      </c>
    </row>
    <row r="21" spans="1:24" x14ac:dyDescent="0.35">
      <c r="A21" s="14" t="s">
        <v>3</v>
      </c>
      <c r="B21" s="19" t="e">
        <f>'Budget P1 USD (2)'!C49</f>
        <v>#REF!</v>
      </c>
      <c r="C21" s="58"/>
      <c r="D21" s="58"/>
      <c r="E21" s="58"/>
      <c r="F21" s="58"/>
      <c r="G21" s="58"/>
      <c r="H21" s="58"/>
      <c r="I21" s="60">
        <v>2761</v>
      </c>
      <c r="J21" s="60">
        <v>1000</v>
      </c>
      <c r="K21" s="58"/>
      <c r="L21" s="58"/>
      <c r="M21" s="58"/>
      <c r="N21" s="58"/>
      <c r="P21" s="3" t="e">
        <f>'Budget P1 USD (2)'!E18</f>
        <v>#REF!</v>
      </c>
      <c r="R21" s="15" t="e">
        <f t="shared" si="2"/>
        <v>#REF!</v>
      </c>
      <c r="S21" s="70" t="e">
        <f t="shared" si="1"/>
        <v>#REF!</v>
      </c>
    </row>
    <row r="22" spans="1:24" x14ac:dyDescent="0.35">
      <c r="A22" s="14" t="s">
        <v>70</v>
      </c>
      <c r="B22" s="19">
        <f>SUM(D22:N22)</f>
        <v>4799.99</v>
      </c>
      <c r="C22" s="59"/>
      <c r="D22" s="59"/>
      <c r="E22" s="59">
        <v>200</v>
      </c>
      <c r="F22" s="59">
        <v>200</v>
      </c>
      <c r="G22" s="59">
        <v>200</v>
      </c>
      <c r="H22" s="59">
        <f>933.33+200</f>
        <v>1133.33</v>
      </c>
      <c r="I22" s="59">
        <f>933.33+200</f>
        <v>1133.33</v>
      </c>
      <c r="J22" s="59">
        <f>933.33+200</f>
        <v>1133.33</v>
      </c>
      <c r="K22" s="59">
        <v>200</v>
      </c>
      <c r="L22" s="59">
        <v>200</v>
      </c>
      <c r="M22" s="59">
        <v>200</v>
      </c>
      <c r="N22" s="59">
        <v>200</v>
      </c>
      <c r="P22" s="3" t="e">
        <f>'Budget P1 USD (2)'!E22</f>
        <v>#REF!</v>
      </c>
      <c r="R22" s="15" t="e">
        <f t="shared" si="2"/>
        <v>#REF!</v>
      </c>
      <c r="S22" s="70" t="e">
        <f t="shared" si="1"/>
        <v>#REF!</v>
      </c>
      <c r="W22">
        <v>2000</v>
      </c>
      <c r="X22">
        <v>1000</v>
      </c>
    </row>
    <row r="23" spans="1:24" x14ac:dyDescent="0.35">
      <c r="A23" s="66" t="s">
        <v>75</v>
      </c>
      <c r="B23" s="19">
        <f>SUM(C23:M23)</f>
        <v>3185</v>
      </c>
      <c r="C23" s="59"/>
      <c r="D23" s="59"/>
      <c r="E23" s="59"/>
      <c r="F23" s="59"/>
      <c r="G23" s="59"/>
      <c r="H23" s="59">
        <v>1800</v>
      </c>
      <c r="I23" s="59"/>
      <c r="J23" s="59">
        <f>785+600</f>
        <v>1385</v>
      </c>
      <c r="K23" s="59"/>
      <c r="L23" s="59"/>
      <c r="M23" s="59"/>
      <c r="N23" s="58"/>
      <c r="P23" s="3"/>
      <c r="R23" s="15">
        <f t="shared" si="2"/>
        <v>-3185</v>
      </c>
      <c r="S23" s="70">
        <f t="shared" si="1"/>
        <v>-2540.4801786711332</v>
      </c>
    </row>
    <row r="24" spans="1:24" x14ac:dyDescent="0.35">
      <c r="A24" s="63" t="s">
        <v>67</v>
      </c>
      <c r="B24" s="19">
        <f>SUM(C24:N24)</f>
        <v>4160</v>
      </c>
      <c r="C24" s="59"/>
      <c r="D24" s="59"/>
      <c r="E24" s="59">
        <v>376</v>
      </c>
      <c r="F24" s="59">
        <v>376</v>
      </c>
      <c r="G24" s="59">
        <v>376</v>
      </c>
      <c r="H24" s="59">
        <v>376</v>
      </c>
      <c r="I24" s="59">
        <v>376</v>
      </c>
      <c r="J24" s="59">
        <v>376</v>
      </c>
      <c r="K24" s="59">
        <f>376+100</f>
        <v>476</v>
      </c>
      <c r="L24" s="59">
        <f>376+100</f>
        <v>476</v>
      </c>
      <c r="M24" s="59">
        <f>376+100</f>
        <v>476</v>
      </c>
      <c r="N24" s="59">
        <f>376+100</f>
        <v>476</v>
      </c>
      <c r="P24" s="3"/>
      <c r="R24" s="15">
        <f t="shared" si="2"/>
        <v>-4160</v>
      </c>
      <c r="S24" s="70">
        <f t="shared" si="1"/>
        <v>-3318.1781925500518</v>
      </c>
    </row>
    <row r="25" spans="1:24" x14ac:dyDescent="0.35">
      <c r="A25" s="63" t="s">
        <v>68</v>
      </c>
      <c r="B25" s="19">
        <f>SUM(C25:N25)</f>
        <v>4438</v>
      </c>
      <c r="C25" s="59"/>
      <c r="D25" s="59"/>
      <c r="E25" s="59"/>
      <c r="F25" s="59"/>
      <c r="G25" s="59"/>
      <c r="H25" s="59">
        <v>634</v>
      </c>
      <c r="I25" s="59">
        <v>634</v>
      </c>
      <c r="J25" s="59">
        <v>634</v>
      </c>
      <c r="K25" s="59">
        <v>634</v>
      </c>
      <c r="L25" s="59">
        <v>634</v>
      </c>
      <c r="M25" s="59">
        <v>634</v>
      </c>
      <c r="N25" s="59">
        <v>634</v>
      </c>
      <c r="P25" s="3"/>
      <c r="R25" s="15">
        <f t="shared" si="2"/>
        <v>-4438</v>
      </c>
      <c r="S25" s="70">
        <f t="shared" si="1"/>
        <v>-3539.9218313791175</v>
      </c>
    </row>
    <row r="26" spans="1:24" x14ac:dyDescent="0.35">
      <c r="A26" s="14"/>
      <c r="B26" s="19"/>
      <c r="C26" s="14"/>
      <c r="D26" s="14"/>
      <c r="E26" s="14"/>
      <c r="F26" s="14"/>
      <c r="G26" s="14"/>
      <c r="H26" s="14"/>
      <c r="I26" s="14">
        <f>H26*160</f>
        <v>0</v>
      </c>
      <c r="J26" s="14"/>
      <c r="K26" s="14"/>
      <c r="L26" s="14"/>
      <c r="M26" s="14"/>
      <c r="N26" s="14"/>
      <c r="P26" s="3"/>
      <c r="R26" s="15">
        <f t="shared" si="2"/>
        <v>0</v>
      </c>
      <c r="S26" s="70">
        <f t="shared" si="1"/>
        <v>0</v>
      </c>
    </row>
    <row r="27" spans="1:24" x14ac:dyDescent="0.35">
      <c r="A27" s="14" t="s">
        <v>69</v>
      </c>
      <c r="B27" s="19">
        <f>'Budget P1 USD (2)'!C52</f>
        <v>0</v>
      </c>
      <c r="C27" s="19">
        <f>$B$27/12</f>
        <v>0</v>
      </c>
      <c r="D27" s="19">
        <f t="shared" ref="D27:N27" si="4">$B$27/12</f>
        <v>0</v>
      </c>
      <c r="E27" s="19">
        <f t="shared" si="4"/>
        <v>0</v>
      </c>
      <c r="F27" s="19">
        <f t="shared" si="4"/>
        <v>0</v>
      </c>
      <c r="G27" s="19">
        <f t="shared" si="4"/>
        <v>0</v>
      </c>
      <c r="H27" s="19">
        <f t="shared" si="4"/>
        <v>0</v>
      </c>
      <c r="I27" s="19">
        <f t="shared" si="4"/>
        <v>0</v>
      </c>
      <c r="J27" s="19">
        <f t="shared" si="4"/>
        <v>0</v>
      </c>
      <c r="K27" s="19">
        <f t="shared" si="4"/>
        <v>0</v>
      </c>
      <c r="L27" s="19">
        <f t="shared" si="4"/>
        <v>0</v>
      </c>
      <c r="M27" s="19">
        <f t="shared" si="4"/>
        <v>0</v>
      </c>
      <c r="N27" s="19">
        <f t="shared" si="4"/>
        <v>0</v>
      </c>
      <c r="P27" s="5">
        <f>'Budget P1 USD (2)'!E23</f>
        <v>0</v>
      </c>
      <c r="R27" s="15">
        <f t="shared" si="2"/>
        <v>0</v>
      </c>
      <c r="S27" s="70">
        <f t="shared" si="1"/>
        <v>0</v>
      </c>
    </row>
    <row r="28" spans="1:24" x14ac:dyDescent="0.35">
      <c r="A28" s="14"/>
      <c r="B28" s="19" t="e">
        <f>SUM(B8:B27)</f>
        <v>#REF!</v>
      </c>
      <c r="C28" s="19">
        <f t="shared" ref="C28:N28" si="5">SUM(C4:C27)</f>
        <v>0</v>
      </c>
      <c r="D28" s="19">
        <f t="shared" si="5"/>
        <v>0</v>
      </c>
      <c r="E28" s="19">
        <f t="shared" si="5"/>
        <v>576</v>
      </c>
      <c r="F28" s="19">
        <f t="shared" si="5"/>
        <v>2881.75</v>
      </c>
      <c r="G28" s="19">
        <f t="shared" si="5"/>
        <v>3793.75</v>
      </c>
      <c r="H28" s="19">
        <f t="shared" si="5"/>
        <v>11263.83</v>
      </c>
      <c r="I28" s="19">
        <f t="shared" si="5"/>
        <v>41347.08</v>
      </c>
      <c r="J28" s="19">
        <f t="shared" si="5"/>
        <v>14253.08</v>
      </c>
      <c r="K28" s="19">
        <f t="shared" si="5"/>
        <v>39476.75</v>
      </c>
      <c r="L28" s="19">
        <f t="shared" si="5"/>
        <v>10902.75</v>
      </c>
      <c r="M28" s="19">
        <f t="shared" si="5"/>
        <v>14652.75</v>
      </c>
      <c r="N28" s="19">
        <f t="shared" si="5"/>
        <v>5277.75</v>
      </c>
      <c r="P28" s="5" t="e">
        <f>SUM(P4:P27)</f>
        <v>#REF!</v>
      </c>
      <c r="R28" s="15" t="e">
        <f t="shared" si="2"/>
        <v>#REF!</v>
      </c>
      <c r="S28" s="70" t="e">
        <f t="shared" si="1"/>
        <v>#REF!</v>
      </c>
    </row>
    <row r="30" spans="1:24" x14ac:dyDescent="0.35">
      <c r="B30" s="15"/>
      <c r="I30" s="15"/>
    </row>
    <row r="31" spans="1:24" x14ac:dyDescent="0.35">
      <c r="A31" s="56" t="s">
        <v>50</v>
      </c>
      <c r="B31" s="15">
        <f>B4/EUR</f>
        <v>9375.4486719310844</v>
      </c>
      <c r="E31" s="15"/>
      <c r="F31" s="15"/>
    </row>
    <row r="32" spans="1:24" x14ac:dyDescent="0.35">
      <c r="A32" s="14" t="s">
        <v>73</v>
      </c>
      <c r="B32" s="15">
        <f>B5/EUR</f>
        <v>7176.9562096195259</v>
      </c>
      <c r="F32" s="15"/>
      <c r="I32" s="15"/>
      <c r="P32" s="15"/>
    </row>
    <row r="33" spans="1:6" x14ac:dyDescent="0.35">
      <c r="A33" s="14" t="s">
        <v>66</v>
      </c>
      <c r="B33" s="15">
        <f>B6/EUR</f>
        <v>4486.7193108399133</v>
      </c>
      <c r="E33" s="15"/>
    </row>
    <row r="34" spans="1:6" x14ac:dyDescent="0.35">
      <c r="A34" s="14" t="s">
        <v>72</v>
      </c>
      <c r="B34" s="15">
        <f>B7/EUR</f>
        <v>5384.0631730078967</v>
      </c>
      <c r="F34" s="15"/>
    </row>
    <row r="35" spans="1:6" x14ac:dyDescent="0.35">
      <c r="A35" s="14"/>
      <c r="B35" s="15"/>
    </row>
    <row r="36" spans="1:6" x14ac:dyDescent="0.35">
      <c r="A36" s="14"/>
      <c r="B36" s="15">
        <f t="shared" ref="B36:B55" si="6">B9/EUR</f>
        <v>0</v>
      </c>
    </row>
    <row r="37" spans="1:6" x14ac:dyDescent="0.35">
      <c r="A37" s="14" t="s">
        <v>21</v>
      </c>
      <c r="B37" s="15">
        <f t="shared" si="6"/>
        <v>10075.775703916408</v>
      </c>
      <c r="E37" s="15"/>
    </row>
    <row r="38" spans="1:6" x14ac:dyDescent="0.35">
      <c r="A38" s="14" t="s">
        <v>22</v>
      </c>
      <c r="B38" s="15">
        <f t="shared" si="6"/>
        <v>3589.3754486719308</v>
      </c>
    </row>
    <row r="39" spans="1:6" x14ac:dyDescent="0.35">
      <c r="A39" s="14" t="s">
        <v>76</v>
      </c>
      <c r="B39" s="15">
        <f t="shared" si="6"/>
        <v>4785.8339315625744</v>
      </c>
    </row>
    <row r="40" spans="1:6" x14ac:dyDescent="0.35">
      <c r="A40" s="14"/>
      <c r="B40" s="15">
        <f t="shared" si="6"/>
        <v>0</v>
      </c>
    </row>
    <row r="41" spans="1:6" x14ac:dyDescent="0.35">
      <c r="A41" s="62" t="s">
        <v>16</v>
      </c>
      <c r="B41" s="15">
        <f t="shared" si="6"/>
        <v>5819.5740607800908</v>
      </c>
    </row>
    <row r="42" spans="1:6" x14ac:dyDescent="0.35">
      <c r="A42" s="12"/>
      <c r="B42" s="15">
        <f t="shared" si="6"/>
        <v>0</v>
      </c>
    </row>
    <row r="43" spans="1:6" x14ac:dyDescent="0.35">
      <c r="A43" s="14" t="s">
        <v>18</v>
      </c>
      <c r="B43" s="15">
        <f t="shared" si="6"/>
        <v>19422.509372258115</v>
      </c>
    </row>
    <row r="44" spans="1:6" x14ac:dyDescent="0.35">
      <c r="A44" s="14" t="s">
        <v>74</v>
      </c>
      <c r="B44" s="15">
        <f t="shared" si="6"/>
        <v>2474.8743718592964</v>
      </c>
    </row>
    <row r="45" spans="1:6" x14ac:dyDescent="0.35">
      <c r="A45" s="14" t="s">
        <v>5</v>
      </c>
      <c r="B45" s="15">
        <f t="shared" si="6"/>
        <v>19583.632447954056</v>
      </c>
    </row>
    <row r="46" spans="1:6" x14ac:dyDescent="0.35">
      <c r="A46" s="14" t="s">
        <v>71</v>
      </c>
      <c r="B46" s="15" t="e">
        <f t="shared" si="6"/>
        <v>#REF!</v>
      </c>
    </row>
    <row r="47" spans="1:6" x14ac:dyDescent="0.35">
      <c r="A47" s="14" t="s">
        <v>46</v>
      </c>
      <c r="B47" s="15" t="e">
        <f t="shared" si="6"/>
        <v>#REF!</v>
      </c>
    </row>
    <row r="48" spans="1:6" x14ac:dyDescent="0.35">
      <c r="A48" s="14" t="s">
        <v>3</v>
      </c>
      <c r="B48" s="15" t="e">
        <f t="shared" si="6"/>
        <v>#REF!</v>
      </c>
    </row>
    <row r="49" spans="1:2" x14ac:dyDescent="0.35">
      <c r="A49" s="14" t="s">
        <v>70</v>
      </c>
      <c r="B49" s="15">
        <f t="shared" si="6"/>
        <v>3828.6591688601734</v>
      </c>
    </row>
    <row r="50" spans="1:2" x14ac:dyDescent="0.35">
      <c r="A50" s="66" t="s">
        <v>75</v>
      </c>
      <c r="B50" s="15">
        <f t="shared" si="6"/>
        <v>2540.4801786711332</v>
      </c>
    </row>
    <row r="51" spans="1:2" x14ac:dyDescent="0.35">
      <c r="A51" s="63" t="s">
        <v>67</v>
      </c>
      <c r="B51" s="15">
        <f t="shared" si="6"/>
        <v>3318.1781925500518</v>
      </c>
    </row>
    <row r="52" spans="1:2" x14ac:dyDescent="0.35">
      <c r="A52" s="63" t="s">
        <v>68</v>
      </c>
      <c r="B52" s="15">
        <f t="shared" si="6"/>
        <v>3539.9218313791175</v>
      </c>
    </row>
    <row r="53" spans="1:2" x14ac:dyDescent="0.35">
      <c r="A53" s="14"/>
      <c r="B53" s="15">
        <f t="shared" si="6"/>
        <v>0</v>
      </c>
    </row>
    <row r="54" spans="1:2" x14ac:dyDescent="0.35">
      <c r="A54" s="14" t="s">
        <v>69</v>
      </c>
      <c r="B54" s="15">
        <f t="shared" si="6"/>
        <v>0</v>
      </c>
    </row>
    <row r="55" spans="1:2" x14ac:dyDescent="0.35">
      <c r="A55" s="14"/>
      <c r="B55" s="15" t="e">
        <f t="shared" si="6"/>
        <v>#REF!</v>
      </c>
    </row>
  </sheetData>
  <pageMargins left="0.28000000000000003" right="0.22" top="0.75" bottom="0.75" header="0.3" footer="0.3"/>
  <pageSetup paperSize="9" scale="5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Introduction &amp; Gen. Information</vt:lpstr>
      <vt:lpstr>2019 - Budget, Actual &amp; Forec.</vt:lpstr>
      <vt:lpstr>Procurement plan</vt:lpstr>
      <vt:lpstr>Per year budget actuals {xxx}</vt:lpstr>
      <vt:lpstr>2020 - Budget, Actual &amp; Forec.</vt:lpstr>
      <vt:lpstr>2021 - Budget, Actual &amp; Forec.</vt:lpstr>
      <vt:lpstr>Budget P1 USD</vt:lpstr>
      <vt:lpstr>Budget P1 USD (2)</vt:lpstr>
      <vt:lpstr>Year 1 monthly budget</vt:lpstr>
      <vt:lpstr>'Budget P1 USD (2)'!EUR</vt:lpstr>
      <vt:lpstr>EUR</vt:lpstr>
      <vt:lpstr>'2019 - Budget, Actual &amp; Forec.'!Print_Area</vt:lpstr>
      <vt:lpstr>'2020 - Budget, Actual &amp; Forec.'!Print_Area</vt:lpstr>
      <vt:lpstr>'2021 - Budget, Actual &amp; Forec.'!Print_Area</vt:lpstr>
      <vt:lpstr>'Introduction &amp; Gen. Information'!Print_Area</vt:lpstr>
      <vt:lpstr>'Per year budget actuals {xxx}'!Print_Area</vt:lpstr>
      <vt:lpstr>'2019 - Budget, Actual &amp; Forec.'!Print_Titles</vt:lpstr>
      <vt:lpstr>'2020 - Budget, Actual &amp; Forec.'!Print_Titles</vt:lpstr>
      <vt:lpstr>'2021 - Budget, Actual &amp; Forec.'!Print_Titles</vt:lpstr>
      <vt:lpstr>'Per year budget actuals {xxx}'!Print_Titles</vt:lpstr>
      <vt:lpstr>'Budget P1 USD (2)'!USD</vt:lpstr>
      <vt:lpstr>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2019-10-09T11:44:31Z</dcterms:modified>
</cp:coreProperties>
</file>